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F:\Google Driver\DOVE\LAOBAO\KTDC_KATANG\"/>
    </mc:Choice>
  </mc:AlternateContent>
  <bookViews>
    <workbookView xWindow="0" yWindow="0" windowWidth="20640" windowHeight="11670" activeTab="1"/>
  </bookViews>
  <sheets>
    <sheet name="HOSO" sheetId="4" r:id="rId1"/>
    <sheet name="DATA" sheetId="29" r:id="rId2"/>
    <sheet name="ND43" sheetId="34" r:id="rId3"/>
    <sheet name="XA" sheetId="30" r:id="rId4"/>
    <sheet name="Sheet3" sheetId="31" r:id="rId5"/>
    <sheet name="THONXA" sheetId="13" r:id="rId6"/>
    <sheet name="BOLOC" sheetId="28" r:id="rId7"/>
    <sheet name="HUYEN" sheetId="14" r:id="rId8"/>
    <sheet name="HEADER" sheetId="27" r:id="rId9"/>
    <sheet name="2" sheetId="6" r:id="rId10"/>
    <sheet name="1" sheetId="12" r:id="rId11"/>
    <sheet name="3" sheetId="10" r:id="rId12"/>
    <sheet name="DK" sheetId="35" r:id="rId13"/>
    <sheet name="Sheet2" sheetId="5" r:id="rId14"/>
  </sheets>
  <functionGroups builtInGroupCount="18"/>
  <externalReferences>
    <externalReference r:id="rId15"/>
    <externalReference r:id="rId16"/>
    <externalReference r:id="rId17"/>
    <externalReference r:id="rId18"/>
    <externalReference r:id="rId19"/>
  </externalReferences>
  <definedNames>
    <definedName name="_Fill" localSheetId="8" hidden="1">#REF!</definedName>
    <definedName name="_Fill" hidden="1">#REF!</definedName>
    <definedName name="_xlnm._FilterDatabase" localSheetId="1" hidden="1">DATA!$A$1:$CC$1</definedName>
    <definedName name="_xlnm._FilterDatabase" localSheetId="0" hidden="1">HOSO!$A$1:$AJZ$434</definedName>
    <definedName name="_xlnm._FilterDatabase" localSheetId="7" hidden="1">HUYEN!$G$1:$P$34</definedName>
    <definedName name="_xlnm._FilterDatabase" localSheetId="3" hidden="1">XA!$A$1:$I$4210</definedName>
    <definedName name="_len3" localSheetId="13">Sheet2!$AJ$41</definedName>
    <definedName name="_sc3" localSheetId="13">Sheet2!$AE$54:$AG$63</definedName>
    <definedName name="_xlcn.WorksheetConnection_FINDHOSOBG2BI21" hidden="1">'1'!$BG$2:$BJ$21</definedName>
    <definedName name="Active" localSheetId="8">[1]CAPLAI!$A$1</definedName>
    <definedName name="Active">[2]CAPLAI!$A$1</definedName>
    <definedName name="ADDRESS" localSheetId="8">[1]CAPLAI!$C$5</definedName>
    <definedName name="ADDRESS">[2]CAPLAI!$C$5</definedName>
    <definedName name="BD" localSheetId="8">[1]CAPLAI!$G$9</definedName>
    <definedName name="BD">[2]CAPLAI!$G$9</definedName>
    <definedName name="BD97TH">'2'!$I$2:$K$10001</definedName>
    <definedName name="boloc">BOLOC!$A$1:$BY$30</definedName>
    <definedName name="BX">'3'!$C$1</definedName>
    <definedName name="CMND" localSheetId="8">[1]CAPLAI!$C$7</definedName>
    <definedName name="CMND">[2]CAPLAI!$C$7</definedName>
    <definedName name="_xlnm.Criteria" localSheetId="6">BOLOC!$BZ$1:$BZ$2</definedName>
    <definedName name="cumtu_1" localSheetId="2">'ND43'!#REF!</definedName>
    <definedName name="chuong_10" localSheetId="2">'ND43'!$A$115</definedName>
    <definedName name="chuong_10_name" localSheetId="2">'ND43'!#REF!</definedName>
    <definedName name="chuong_2" localSheetId="2">'ND43'!$A$4</definedName>
    <definedName name="chuong_2_name" localSheetId="2">'ND43'!$B$4</definedName>
    <definedName name="chuong_3" localSheetId="2">'ND43'!$A$8</definedName>
    <definedName name="chuong_3_name" localSheetId="2">'ND43'!$B$8</definedName>
    <definedName name="chuong_4" localSheetId="2">'ND43'!$A$15</definedName>
    <definedName name="chuong_4_name" localSheetId="2">'ND43'!#REF!</definedName>
    <definedName name="chuong_5" localSheetId="2">'ND43'!$A$21</definedName>
    <definedName name="chuong_5_name" localSheetId="2">'ND43'!#REF!</definedName>
    <definedName name="chuong_6" localSheetId="2">'ND43'!$A$42</definedName>
    <definedName name="chuong_6_name" localSheetId="2">'ND43'!$A$43</definedName>
    <definedName name="chuong_7" localSheetId="2">'ND43'!$A$69</definedName>
    <definedName name="chuong_7_name" localSheetId="2">'ND43'!#REF!</definedName>
    <definedName name="chuong_8" localSheetId="2">'ND43'!$A$106</definedName>
    <definedName name="chuong_8_name" localSheetId="2">'ND43'!#REF!</definedName>
    <definedName name="chuong_9" localSheetId="2">'ND43'!$A$111</definedName>
    <definedName name="chuong_9_name" localSheetId="2">'ND43'!#REF!</definedName>
    <definedName name="dc_1" localSheetId="2">'ND43'!$C$2</definedName>
    <definedName name="dc_100" localSheetId="2">'ND43'!#REF!</definedName>
    <definedName name="dc_101" localSheetId="2">'ND43'!$A$22</definedName>
    <definedName name="dc_102" localSheetId="2">'ND43'!#REF!</definedName>
    <definedName name="dc_103" localSheetId="2">'ND43'!#REF!</definedName>
    <definedName name="dc_104" localSheetId="2">'ND43'!#REF!</definedName>
    <definedName name="dc_105" localSheetId="2">'ND43'!#REF!</definedName>
    <definedName name="dc_11" localSheetId="2">'ND43'!#REF!</definedName>
    <definedName name="dc_13" localSheetId="2">'ND43'!#REF!</definedName>
    <definedName name="dc_14" localSheetId="2">'ND43'!#REF!</definedName>
    <definedName name="dc_15" localSheetId="2">'ND43'!#REF!</definedName>
    <definedName name="dc_16" localSheetId="2">'ND43'!#REF!</definedName>
    <definedName name="dc_17" localSheetId="2">'ND43'!#REF!</definedName>
    <definedName name="dc_18" localSheetId="2">'ND43'!#REF!</definedName>
    <definedName name="dc_19" localSheetId="2">'ND43'!#REF!</definedName>
    <definedName name="dc_2" localSheetId="2">'ND43'!$B$3</definedName>
    <definedName name="dc_20" localSheetId="2">'ND43'!#REF!</definedName>
    <definedName name="dc_21" localSheetId="2">'ND43'!#REF!</definedName>
    <definedName name="dc_22" localSheetId="2">'ND43'!#REF!</definedName>
    <definedName name="dc_23" localSheetId="2">'ND43'!#REF!</definedName>
    <definedName name="dc_27" localSheetId="2">'ND43'!#REF!</definedName>
    <definedName name="dc_3" localSheetId="2">'ND43'!#REF!</definedName>
    <definedName name="dc_30" localSheetId="2">'ND43'!#REF!</definedName>
    <definedName name="dc_34" localSheetId="2">'ND43'!#REF!</definedName>
    <definedName name="dc_35" localSheetId="2">'ND43'!#REF!</definedName>
    <definedName name="dc_36" localSheetId="2">'ND43'!#REF!</definedName>
    <definedName name="dc_37" localSheetId="2">'ND43'!#REF!</definedName>
    <definedName name="dc_39" localSheetId="2">'ND43'!#REF!</definedName>
    <definedName name="dc_4" localSheetId="2">'ND43'!#REF!</definedName>
    <definedName name="dc_40" localSheetId="2">'ND43'!#REF!</definedName>
    <definedName name="dc_41" localSheetId="2">'ND43'!#REF!</definedName>
    <definedName name="dc_42" localSheetId="2">'ND43'!#REF!</definedName>
    <definedName name="dc_44" localSheetId="2">'ND43'!#REF!</definedName>
    <definedName name="dc_45" localSheetId="2">'ND43'!#REF!</definedName>
    <definedName name="dc_47" localSheetId="2">'ND43'!#REF!</definedName>
    <definedName name="dc_49" localSheetId="2">'ND43'!#REF!</definedName>
    <definedName name="dc_5" localSheetId="2">'ND43'!#REF!</definedName>
    <definedName name="dc_50" localSheetId="2">'ND43'!#REF!</definedName>
    <definedName name="dc_51" localSheetId="2">'ND43'!#REF!</definedName>
    <definedName name="dc_52" localSheetId="2">'ND43'!#REF!</definedName>
    <definedName name="dc_53" localSheetId="2">'ND43'!#REF!</definedName>
    <definedName name="dc_54" localSheetId="2">'ND43'!#REF!</definedName>
    <definedName name="dc_56" localSheetId="2">'ND43'!#REF!</definedName>
    <definedName name="dc_57" localSheetId="2">'ND43'!#REF!</definedName>
    <definedName name="dc_58" localSheetId="2">'ND43'!#REF!</definedName>
    <definedName name="dc_59" localSheetId="2">'ND43'!#REF!</definedName>
    <definedName name="dc_6" localSheetId="2">'ND43'!#REF!</definedName>
    <definedName name="dc_60" localSheetId="2">'ND43'!#REF!</definedName>
    <definedName name="dc_61" localSheetId="2">'ND43'!#REF!</definedName>
    <definedName name="dc_63" localSheetId="2">'ND43'!#REF!</definedName>
    <definedName name="dc_64" localSheetId="2">'ND43'!#REF!</definedName>
    <definedName name="dc_66" localSheetId="2">'ND43'!#REF!</definedName>
    <definedName name="dc_67" localSheetId="2">'ND43'!#REF!</definedName>
    <definedName name="dc_68" localSheetId="2">'ND43'!#REF!</definedName>
    <definedName name="dc_69" localSheetId="2">'ND43'!#REF!</definedName>
    <definedName name="dc_7" localSheetId="2">'ND43'!#REF!</definedName>
    <definedName name="dc_70" localSheetId="2">'ND43'!#REF!</definedName>
    <definedName name="dc_71" localSheetId="2">'ND43'!#REF!</definedName>
    <definedName name="dc_72" localSheetId="2">'ND43'!#REF!</definedName>
    <definedName name="dc_73" localSheetId="2">'ND43'!#REF!</definedName>
    <definedName name="dc_74" localSheetId="2">'ND43'!#REF!</definedName>
    <definedName name="dc_75" localSheetId="2">'ND43'!#REF!</definedName>
    <definedName name="dc_76" localSheetId="2">'ND43'!#REF!</definedName>
    <definedName name="dc_77" localSheetId="2">'ND43'!#REF!</definedName>
    <definedName name="dc_78" localSheetId="2">'ND43'!#REF!</definedName>
    <definedName name="dc_8" localSheetId="2">'ND43'!#REF!</definedName>
    <definedName name="dc_9" localSheetId="2">'ND43'!#REF!</definedName>
    <definedName name="diem_1_5" localSheetId="2">'ND43'!#REF!</definedName>
    <definedName name="diem_2_18" localSheetId="2">'ND43'!#REF!</definedName>
    <definedName name="diem_2_80" localSheetId="2">'ND43'!#REF!</definedName>
    <definedName name="diem_3_65" localSheetId="2">'ND43'!#REF!</definedName>
    <definedName name="diem_3_65_2" localSheetId="2">'ND43'!#REF!</definedName>
    <definedName name="diem_3_75" localSheetId="2">'ND43'!#REF!</definedName>
    <definedName name="diem_4_80" localSheetId="2">'ND43'!#REF!</definedName>
    <definedName name="diem_4_87" localSheetId="2">'ND43'!#REF!</definedName>
    <definedName name="diem_4_87_2" localSheetId="2">'ND43'!#REF!</definedName>
    <definedName name="diem_5_22" localSheetId="2">'ND43'!#REF!</definedName>
    <definedName name="diem_a_5_68" localSheetId="2">'ND43'!#REF!</definedName>
    <definedName name="diem_b_5_68" localSheetId="2">'ND43'!#REF!</definedName>
    <definedName name="diem_c_5_68" localSheetId="2">'ND43'!#REF!</definedName>
    <definedName name="diem_d_5_68" localSheetId="2">'ND43'!#REF!</definedName>
    <definedName name="dieu_1" localSheetId="2">'ND43'!$A$1</definedName>
    <definedName name="dieu_10" localSheetId="2">'ND43'!$A$12</definedName>
    <definedName name="dieu_100" localSheetId="2">'ND43'!$A$117</definedName>
    <definedName name="dieu_101" localSheetId="2">'ND43'!$A$118</definedName>
    <definedName name="dieu_102" localSheetId="2">'ND43'!$A$119</definedName>
    <definedName name="dieu_103" localSheetId="2">'ND43'!$A$120</definedName>
    <definedName name="dieu_11" localSheetId="2">'ND43'!$A$13</definedName>
    <definedName name="dieu_12" localSheetId="2">'ND43'!$A$14</definedName>
    <definedName name="dieu_13" localSheetId="2">'ND43'!$A$16</definedName>
    <definedName name="dieu_14" localSheetId="2">'ND43'!$A$17</definedName>
    <definedName name="dieu_15" localSheetId="2">'ND43'!$A$18</definedName>
    <definedName name="dieu_16" localSheetId="2">'ND43'!$A$19</definedName>
    <definedName name="dieu_17" localSheetId="2">'ND43'!$A$20</definedName>
    <definedName name="dieu_19" localSheetId="2">'ND43'!$A$23</definedName>
    <definedName name="dieu_2" localSheetId="2">'ND43'!$A$2</definedName>
    <definedName name="dieu_20" localSheetId="2">'ND43'!$A$24</definedName>
    <definedName name="dieu_21" localSheetId="2">'ND43'!$A$25</definedName>
    <definedName name="dieu_22" localSheetId="2">'ND43'!$A$26</definedName>
    <definedName name="dieu_23" localSheetId="2">'ND43'!$A$27</definedName>
    <definedName name="dieu_24" localSheetId="2">'ND43'!$A$28</definedName>
    <definedName name="dieu_25" localSheetId="2">'ND43'!$A$29</definedName>
    <definedName name="dieu_26" localSheetId="2">'ND43'!$A$30</definedName>
    <definedName name="dieu_27" localSheetId="2">'ND43'!$A$31</definedName>
    <definedName name="dieu_28" localSheetId="2">'ND43'!$A$32</definedName>
    <definedName name="dieu_29" localSheetId="2">'ND43'!$A$33</definedName>
    <definedName name="dieu_3" localSheetId="2">'ND43'!$A$3</definedName>
    <definedName name="dieu_30" localSheetId="2">'ND43'!$A$34</definedName>
    <definedName name="dieu_31" localSheetId="2">'ND43'!$A$35</definedName>
    <definedName name="dieu_32" localSheetId="2">'ND43'!$A$36</definedName>
    <definedName name="dieu_33" localSheetId="2">'ND43'!$A$37</definedName>
    <definedName name="dieu_34" localSheetId="2">'ND43'!$A$38</definedName>
    <definedName name="dieu_35" localSheetId="2">'ND43'!$A$39</definedName>
    <definedName name="dieu_36" localSheetId="2">'ND43'!$A$40</definedName>
    <definedName name="dieu_37" localSheetId="2">'ND43'!$A$41</definedName>
    <definedName name="dieu_38" localSheetId="2">'ND43'!$A$44</definedName>
    <definedName name="dieu_39" localSheetId="2">'ND43'!$A$45</definedName>
    <definedName name="dieu_4" localSheetId="2">'ND43'!$A$5</definedName>
    <definedName name="dieu_40" localSheetId="2">'ND43'!$A$46</definedName>
    <definedName name="dieu_41" localSheetId="2">'ND43'!$A$47</definedName>
    <definedName name="dieu_42" localSheetId="2">'ND43'!$A$48</definedName>
    <definedName name="dieu_43" localSheetId="2">'ND43'!$A$49</definedName>
    <definedName name="dieu_44" localSheetId="2">'ND43'!$A$51</definedName>
    <definedName name="dieu_45" localSheetId="2">'ND43'!$A$52</definedName>
    <definedName name="dieu_46" localSheetId="2">'ND43'!$A$53</definedName>
    <definedName name="dieu_47" localSheetId="2">'ND43'!$A$54</definedName>
    <definedName name="dieu_48" localSheetId="2">'ND43'!$A$55</definedName>
    <definedName name="dieu_49" localSheetId="2">'ND43'!$A$57</definedName>
    <definedName name="dieu_5" localSheetId="2">'ND43'!$A$6</definedName>
    <definedName name="dieu_50" localSheetId="2">'ND43'!$A$58</definedName>
    <definedName name="dieu_51" localSheetId="2">'ND43'!$A$59</definedName>
    <definedName name="dieu_52" localSheetId="2">'ND43'!$A$60</definedName>
    <definedName name="dieu_53" localSheetId="2">'ND43'!$A$61</definedName>
    <definedName name="dieu_54" localSheetId="2">'ND43'!$A$62</definedName>
    <definedName name="dieu_55" localSheetId="2">'ND43'!$A$63</definedName>
    <definedName name="dieu_56" localSheetId="2">'ND43'!$A$64</definedName>
    <definedName name="dieu_57" localSheetId="2">'ND43'!$A$65</definedName>
    <definedName name="dieu_58" localSheetId="2">'ND43'!$A$67</definedName>
    <definedName name="dieu_59" localSheetId="2">'ND43'!$A$68</definedName>
    <definedName name="dieu_6" localSheetId="2">'ND43'!$A$7</definedName>
    <definedName name="dieu_60" localSheetId="2">'ND43'!$A$71</definedName>
    <definedName name="dieu_61" localSheetId="2">'ND43'!$A$72</definedName>
    <definedName name="dieu_62" localSheetId="2">'ND43'!$A$73</definedName>
    <definedName name="dieu_63" localSheetId="2">'ND43'!$A$74</definedName>
    <definedName name="dieu_64" localSheetId="2">'ND43'!$A$75</definedName>
    <definedName name="dieu_65" localSheetId="2">'ND43'!$A$77</definedName>
    <definedName name="dieu_66" localSheetId="2">'ND43'!$A$78</definedName>
    <definedName name="dieu_67" localSheetId="2">'ND43'!$A$79</definedName>
    <definedName name="dieu_68" localSheetId="2">'ND43'!$A$80</definedName>
    <definedName name="dieu_69" localSheetId="2">'ND43'!$A$81</definedName>
    <definedName name="dieu_7" localSheetId="2">'ND43'!$A$9</definedName>
    <definedName name="dieu_70" localSheetId="2">'ND43'!$A$83</definedName>
    <definedName name="dieu_71" localSheetId="2">'ND43'!$A$84</definedName>
    <definedName name="dieu_72" localSheetId="2">'ND43'!$A$85</definedName>
    <definedName name="dieu_73" localSheetId="2">'ND43'!$A$86</definedName>
    <definedName name="dieu_74" localSheetId="2">'ND43'!$A$87</definedName>
    <definedName name="dieu_75" localSheetId="2">'ND43'!$A$88</definedName>
    <definedName name="dieu_76" localSheetId="2">'ND43'!$A$89</definedName>
    <definedName name="dieu_77" localSheetId="2">'ND43'!$A$90</definedName>
    <definedName name="dieu_78" localSheetId="2">'ND43'!$A$91</definedName>
    <definedName name="dieu_79" localSheetId="2">'ND43'!$A$92</definedName>
    <definedName name="dieu_8" localSheetId="2">'ND43'!$A$10</definedName>
    <definedName name="dieu_80" localSheetId="2">'ND43'!$A$93</definedName>
    <definedName name="dieu_81" localSheetId="2">'ND43'!$A$94</definedName>
    <definedName name="dieu_82" localSheetId="2">'ND43'!$A$95</definedName>
    <definedName name="dieu_83" localSheetId="2">'ND43'!$A$96</definedName>
    <definedName name="dieu_84" localSheetId="2">'ND43'!$A$97</definedName>
    <definedName name="dieu_85" localSheetId="2">'ND43'!$A$98</definedName>
    <definedName name="dieu_86" localSheetId="2">'ND43'!$A$99</definedName>
    <definedName name="dieu_87" localSheetId="2">'ND43'!$A$100</definedName>
    <definedName name="dieu_88" localSheetId="2">'ND43'!$A$102</definedName>
    <definedName name="dieu_89" localSheetId="2">'ND43'!$A$103</definedName>
    <definedName name="dieu_9" localSheetId="2">'ND43'!$A$11</definedName>
    <definedName name="dieu_90" localSheetId="2">'ND43'!$A$104</definedName>
    <definedName name="dieu_91" localSheetId="2">'ND43'!$A$105</definedName>
    <definedName name="dieu_92" localSheetId="2">'ND43'!$A$107</definedName>
    <definedName name="dieu_93" localSheetId="2">'ND43'!$A$108</definedName>
    <definedName name="dieu_94" localSheetId="2">'ND43'!$A$109</definedName>
    <definedName name="dieu_95" localSheetId="2">'ND43'!$A$110</definedName>
    <definedName name="dieu_96" localSheetId="2">'ND43'!$A$112</definedName>
    <definedName name="dieu_97" localSheetId="2">'ND43'!$A$113</definedName>
    <definedName name="dieu_98" localSheetId="2">'ND43'!$A$114</definedName>
    <definedName name="dieu_99" localSheetId="2">'ND43'!$A$116</definedName>
    <definedName name="dong1">#REF!</definedName>
    <definedName name="_xlnm.Extract" localSheetId="6">BOLOC!$A$1:$BY$1</definedName>
    <definedName name="_xlnm.Extract" localSheetId="0">HOSO!$A$1:$BY$1</definedName>
    <definedName name="_xlnm.Extract" localSheetId="4">Sheet3!$A$1:$I$1</definedName>
    <definedName name="GCN" localSheetId="8">[1]CAPLAI!$J$5</definedName>
    <definedName name="GCN">[2]CAPLAI!$J$5</definedName>
    <definedName name="GCNC" localSheetId="8">[1]CAPLAI!$K$5</definedName>
    <definedName name="GCNC">[2]CAPLAI!$K$5</definedName>
    <definedName name="kihieumahs">'3'!$E$2:$E$24</definedName>
    <definedName name="kyho">#REF!</definedName>
    <definedName name="khoan_1_26" localSheetId="2">'ND43'!#REF!</definedName>
    <definedName name="khoan_1_5" localSheetId="2">'ND43'!#REF!</definedName>
    <definedName name="khoan_1_82" localSheetId="2">'ND43'!#REF!</definedName>
    <definedName name="khoan_10" localSheetId="2">'ND43'!#REF!</definedName>
    <definedName name="khoan_11" localSheetId="2">'ND43'!#REF!</definedName>
    <definedName name="khoan_12" localSheetId="2">'ND43'!#REF!</definedName>
    <definedName name="khoan_13" localSheetId="2">'ND43'!#REF!</definedName>
    <definedName name="khoan_14" localSheetId="2">'ND43'!#REF!</definedName>
    <definedName name="khoan_15" localSheetId="2">'ND43'!#REF!</definedName>
    <definedName name="khoan_16" localSheetId="2">'ND43'!#REF!</definedName>
    <definedName name="khoan_17" localSheetId="2">'ND43'!#REF!</definedName>
    <definedName name="khoan_18" localSheetId="2">'ND43'!#REF!</definedName>
    <definedName name="khoan_19" localSheetId="2">'ND43'!#REF!</definedName>
    <definedName name="khoan_2_15" localSheetId="2">'ND43'!#REF!</definedName>
    <definedName name="khoan_2_4" localSheetId="2">'ND43'!$E$5</definedName>
    <definedName name="khoan_2_5" localSheetId="2">'ND43'!#REF!</definedName>
    <definedName name="khoan_2_52" localSheetId="2">'ND43'!#REF!</definedName>
    <definedName name="khoan_2_72" localSheetId="2">'ND43'!#REF!</definedName>
    <definedName name="khoan_2_81" localSheetId="2">'ND43'!#REF!</definedName>
    <definedName name="khoan_2_91" localSheetId="2">'ND43'!#REF!</definedName>
    <definedName name="khoan_20" localSheetId="2">'ND43'!#REF!</definedName>
    <definedName name="khoan_21" localSheetId="2">'ND43'!#REF!</definedName>
    <definedName name="khoan_22" localSheetId="2">'ND43'!#REF!</definedName>
    <definedName name="khoan_23" localSheetId="2">'ND43'!#REF!</definedName>
    <definedName name="khoan_24" localSheetId="2">'ND43'!#REF!</definedName>
    <definedName name="khoan_25" localSheetId="2">'ND43'!#REF!</definedName>
    <definedName name="khoan_26" localSheetId="2">'ND43'!#REF!</definedName>
    <definedName name="khoan_27" localSheetId="2">'ND43'!#REF!</definedName>
    <definedName name="khoan_3_37" localSheetId="2">'ND43'!#REF!</definedName>
    <definedName name="khoan_3_4" localSheetId="2">'ND43'!$F$5</definedName>
    <definedName name="khoan_3_5" localSheetId="2">'ND43'!#REF!</definedName>
    <definedName name="khoan_3_50" localSheetId="2">'ND43'!#REF!</definedName>
    <definedName name="khoan_3_88" localSheetId="2">'ND43'!#REF!</definedName>
    <definedName name="khoan_31" localSheetId="2">'ND43'!#REF!</definedName>
    <definedName name="khoan_32" localSheetId="2">'ND43'!#REF!</definedName>
    <definedName name="khoan_33_name_name" localSheetId="2">'ND43'!#REF!</definedName>
    <definedName name="khoan_34" localSheetId="2">'ND43'!#REF!</definedName>
    <definedName name="khoan_35_name" localSheetId="2">'ND43'!#REF!</definedName>
    <definedName name="khoan_36" localSheetId="2">'ND43'!#REF!</definedName>
    <definedName name="khoan_37" localSheetId="2">'ND43'!#REF!</definedName>
    <definedName name="khoan_4_5" localSheetId="2">'ND43'!#REF!</definedName>
    <definedName name="khoan_4_50" localSheetId="2">'ND43'!#REF!</definedName>
    <definedName name="khoan_4_52" localSheetId="2">'ND43'!#REF!</definedName>
    <definedName name="khoan_4_6" localSheetId="2">'ND43'!#REF!</definedName>
    <definedName name="khoan_5_5" localSheetId="2">'ND43'!#REF!</definedName>
    <definedName name="khoan_5_50" localSheetId="2">'ND43'!#REF!</definedName>
    <definedName name="khoan_5_68" localSheetId="2">'ND43'!#REF!</definedName>
    <definedName name="khoan_5_7" localSheetId="2">'ND43'!#REF!</definedName>
    <definedName name="khoan_6_68" localSheetId="2">'ND43'!#REF!</definedName>
    <definedName name="khoan_7_34" localSheetId="2">'ND43'!#REF!</definedName>
    <definedName name="khoan_8" localSheetId="2">'ND43'!#REF!</definedName>
    <definedName name="khoan_9" localSheetId="2">'ND43'!#REF!</definedName>
    <definedName name="lbox1">HUYEN!$K$2:$K$82</definedName>
    <definedName name="lbox2">HUYEN!$N$2:$N$27</definedName>
    <definedName name="list05">HUYEN!$C$1:$C$4</definedName>
    <definedName name="list1" localSheetId="8">#REF!</definedName>
    <definedName name="list1">#REF!</definedName>
    <definedName name="list1cuaprofile">#REF!</definedName>
    <definedName name="listdon">'2'!$AE$2:$AF$30</definedName>
    <definedName name="listmaptong">#REF!</definedName>
    <definedName name="listprofile">#REF!</definedName>
    <definedName name="listttqdtk">'2'!$L$2:$N$10018</definedName>
    <definedName name="listhoso">HOSO!$A$2:$BZ$9903</definedName>
    <definedName name="LNC" localSheetId="8">[1]CAPLAI!$K$6</definedName>
    <definedName name="LNC">[2]CAPLAI!$K$6</definedName>
    <definedName name="mabx">'3'!$D$2:$D$15</definedName>
    <definedName name="magcn">'2'!$O$17:$Q$32</definedName>
    <definedName name="mahoso">HOSO!$A1048568:$A10000</definedName>
    <definedName name="maloaihs">'3'!$E$2:$F$35</definedName>
    <definedName name="mot_cua">HOSO!$A$2:$A$9900</definedName>
    <definedName name="muc_1" localSheetId="2">'ND43'!#REF!</definedName>
    <definedName name="muc_1_1" localSheetId="2">'ND43'!$A$70</definedName>
    <definedName name="muc_2" localSheetId="2">'ND43'!$A$50</definedName>
    <definedName name="muc_2_1" localSheetId="2">'ND43'!$A$76</definedName>
    <definedName name="muc_3" localSheetId="2">'ND43'!$A$56</definedName>
    <definedName name="muc_3_1" localSheetId="2">'ND43'!$A$82</definedName>
    <definedName name="muc_4" localSheetId="2">'ND43'!$A$66</definedName>
    <definedName name="muc_4_1" localSheetId="2">'ND43'!$A$101</definedName>
    <definedName name="nam1cua">'3'!$G$2:$G$7</definedName>
    <definedName name="NAMCHET" localSheetId="8">[1]CAPLAI!$C$2</definedName>
    <definedName name="NAMCHET">[2]CAPLAI!$C$2</definedName>
    <definedName name="NAME" localSheetId="8">[1]CAPLAI!$C$3</definedName>
    <definedName name="NAME">[2]CAPLAI!$C$3</definedName>
    <definedName name="ND">#REF!</definedName>
    <definedName name="noicongchung">'3'!$I$2:$I$3</definedName>
    <definedName name="NGAYCHUNGTHUCHOPDONG" localSheetId="8">[1]CAPLAI!$E$2</definedName>
    <definedName name="NGAYCHUNGTHUCHOPDONG">[2]CAPLAI!$E$2</definedName>
    <definedName name="nguongocsd">'3'!$H$2:$H$7</definedName>
    <definedName name="nhapthue" localSheetId="8">'[3]2'!#REF!</definedName>
    <definedName name="nhapthue">'2'!#REF!</definedName>
    <definedName name="ONT" localSheetId="8">[1]CAPLAI!$J$6</definedName>
    <definedName name="ONT">[2]CAPLAI!$J$6</definedName>
    <definedName name="pccx">HUYEN!$H$1:$H$5</definedName>
    <definedName name="PCTT">'2'!$Z$1:$AB$10002</definedName>
    <definedName name="PHOIGCN">'2'!$O$2:$Y$15</definedName>
    <definedName name="QUYENSO" localSheetId="8">'[1]TANHOP - TC'!#REF!</definedName>
    <definedName name="QUYENSO">'[2]TANHOP - TC'!#REF!</definedName>
    <definedName name="so1cua" localSheetId="8">[1]CAPLAI!$J$9</definedName>
    <definedName name="so1cua">[2]CAPLAI!$J$9</definedName>
    <definedName name="SOCHUNGTHUCHD" localSheetId="8">[1]CAPLAI!$D$2</definedName>
    <definedName name="SOCHUNGTHUCHD">[2]CAPLAI!$D$2</definedName>
    <definedName name="sohosodagiaiquyet">'2'!$AD$1</definedName>
    <definedName name="sohosodangthuly">'2'!$AC$1</definedName>
    <definedName name="SOTOCU" localSheetId="8">[1]CAPLAI!$J$4</definedName>
    <definedName name="SOTOCU">[2]CAPLAI!$J$4</definedName>
    <definedName name="SOTOMOI" localSheetId="8">[1]CAPLAI!$K$4</definedName>
    <definedName name="SOTOMOI">[2]CAPLAI!$K$4</definedName>
    <definedName name="TENNGUOIMAT" localSheetId="8">[1]CAPLAI!$B$2</definedName>
    <definedName name="TENNGUOIMAT">[2]CAPLAI!$B$2</definedName>
    <definedName name="TONG" localSheetId="8">[1]CAPLAI!$L$6</definedName>
    <definedName name="TONG">[2]CAPLAI!$L$6</definedName>
    <definedName name="TYLEBD" localSheetId="8">[1]CAPLAI!$J$1</definedName>
    <definedName name="TYLEBD">[2]CAPLAI!$J$1</definedName>
    <definedName name="thonxa">'3'!$A$2:$B$283</definedName>
    <definedName name="thonxxa">THONXA!$B$24:$B$113</definedName>
    <definedName name="THUACU" localSheetId="8">[1]CAPLAI!$J$3</definedName>
    <definedName name="THUACU">[2]CAPLAI!$J$3</definedName>
    <definedName name="THUAMOI" localSheetId="8">[1]CAPLAI!$K$3</definedName>
    <definedName name="THUAMOI">[2]CAPLAI!$K$3</definedName>
    <definedName name="xatthitran">THONXA!$A$2:$A$23</definedName>
  </definedNames>
  <calcPr calcId="15251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b09a7752-f933-4297-866e-caf7a12abe61" name="Range" connection="WorksheetConnection_FINDHOSO!$BG$2:$BI$21"/>
        </x15:modelTables>
      </x15:dataModel>
    </ext>
  </extLst>
</workbook>
</file>

<file path=xl/calcChain.xml><?xml version="1.0" encoding="utf-8"?>
<calcChain xmlns="http://schemas.openxmlformats.org/spreadsheetml/2006/main">
  <c r="N1" i="14" l="1"/>
  <c r="O1" i="14" s="1"/>
  <c r="K1" i="14" l="1"/>
  <c r="A1" i="12" l="1"/>
  <c r="CG2" i="5" l="1"/>
  <c r="CQ3" i="5"/>
  <c r="EG2" i="5" l="1"/>
  <c r="EO2" i="5" s="1"/>
  <c r="EP2" i="5" l="1"/>
  <c r="FK2" i="5" l="1"/>
  <c r="FJ2" i="5"/>
  <c r="FI2" i="5"/>
  <c r="FH2" i="5"/>
  <c r="FG2" i="5"/>
  <c r="FF2" i="5"/>
  <c r="AD1" i="6" l="1"/>
  <c r="AC1" i="6"/>
  <c r="BJ2" i="5" l="1"/>
  <c r="FE2" i="5" l="1"/>
  <c r="CJ2" i="5" l="1"/>
  <c r="S2" i="5"/>
  <c r="I3" i="10" l="1"/>
  <c r="T2" i="5" l="1"/>
  <c r="CV2" i="5" l="1"/>
  <c r="DN2" i="5"/>
  <c r="FD2" i="5" l="1"/>
  <c r="FC2" i="5"/>
  <c r="A7" i="5" l="1"/>
  <c r="Y6" i="5"/>
  <c r="O6" i="5"/>
  <c r="A6" i="5"/>
  <c r="Y5" i="5"/>
  <c r="O5" i="5"/>
  <c r="BI4" i="5"/>
  <c r="I4" i="5"/>
  <c r="I5" i="5" s="1"/>
  <c r="G4" i="5"/>
  <c r="G5" i="5" s="1"/>
  <c r="FA3" i="5"/>
  <c r="CY3" i="5"/>
  <c r="DA2" i="5" s="1"/>
  <c r="CB3" i="5"/>
  <c r="BH3" i="5"/>
  <c r="BF3" i="5"/>
  <c r="BE3" i="5"/>
  <c r="BC3" i="5"/>
  <c r="AW3" i="5"/>
  <c r="AO3" i="5"/>
  <c r="DR2" i="5" s="1"/>
  <c r="AN3" i="5"/>
  <c r="J3" i="5"/>
  <c r="I3" i="5"/>
  <c r="H3" i="5"/>
  <c r="G3" i="5"/>
  <c r="EW2" i="5"/>
  <c r="DS2" i="5"/>
  <c r="DQ2" i="5"/>
  <c r="DM2" i="5"/>
  <c r="DL2" i="5"/>
  <c r="DJ2" i="5"/>
  <c r="CZ2" i="5"/>
  <c r="CW2" i="5"/>
  <c r="CU2" i="5"/>
  <c r="CO2" i="5"/>
  <c r="CN2" i="5"/>
  <c r="CK2" i="5"/>
  <c r="CP2" i="5"/>
  <c r="CD2" i="5"/>
  <c r="CA2" i="5"/>
  <c r="BZ2" i="5"/>
  <c r="BY2" i="5"/>
  <c r="BW2" i="5"/>
  <c r="BV2" i="5"/>
  <c r="BT2" i="5"/>
  <c r="BR2" i="5"/>
  <c r="BQ2" i="5"/>
  <c r="BL2" i="5"/>
  <c r="BI2" i="5"/>
  <c r="BH2" i="5"/>
  <c r="BG2" i="5"/>
  <c r="BF2" i="5"/>
  <c r="BC2" i="5"/>
  <c r="AT2" i="5"/>
  <c r="AR2" i="5"/>
  <c r="AD2" i="5"/>
  <c r="U2" i="5"/>
  <c r="T3" i="5"/>
  <c r="N2" i="5"/>
  <c r="M2" i="5"/>
  <c r="P14" i="6"/>
  <c r="P13" i="6"/>
  <c r="P12" i="6"/>
  <c r="P11" i="6"/>
  <c r="P10" i="6"/>
  <c r="S9" i="6"/>
  <c r="T8" i="6"/>
  <c r="P8" i="6"/>
  <c r="S7" i="6"/>
  <c r="V6" i="6"/>
  <c r="T6" i="6"/>
  <c r="R6" i="6"/>
  <c r="P6" i="6"/>
  <c r="S5" i="6"/>
  <c r="V4" i="6"/>
  <c r="T4" i="6"/>
  <c r="R4" i="6"/>
  <c r="P4" i="6"/>
  <c r="S3" i="6"/>
  <c r="S2" i="6"/>
  <c r="H2" i="6"/>
  <c r="CH3" i="5"/>
  <c r="DK2" i="5" l="1"/>
  <c r="CQ2" i="5"/>
  <c r="I2" i="10"/>
  <c r="AA2" i="5"/>
  <c r="AT3" i="5"/>
  <c r="AR3" i="5"/>
  <c r="CR2" i="5"/>
  <c r="S3" i="5"/>
  <c r="CS2" i="5" s="1"/>
  <c r="CX2" i="5"/>
  <c r="CY2" i="5" s="1"/>
  <c r="I2" i="5"/>
  <c r="G2" i="5" s="1"/>
  <c r="CE2" i="5"/>
  <c r="CF2" i="5" s="1"/>
  <c r="H4" i="5"/>
  <c r="H2" i="5" s="1"/>
  <c r="H1" i="14"/>
  <c r="Z2" i="5"/>
  <c r="BP2" i="5"/>
  <c r="J4" i="5"/>
  <c r="J2" i="5" s="1"/>
  <c r="BD2" i="5"/>
  <c r="Y7" i="5"/>
  <c r="BK2" i="5" s="1"/>
  <c r="EY2" i="5"/>
  <c r="EX2" i="5"/>
  <c r="A5" i="5"/>
  <c r="A2" i="5" s="1"/>
  <c r="CT2" i="5"/>
  <c r="EL2" i="5"/>
  <c r="ET2" i="5"/>
  <c r="EH2" i="5"/>
  <c r="CH2" i="5"/>
  <c r="EI2" i="5"/>
  <c r="EM2" i="5"/>
  <c r="EQ2" i="5"/>
  <c r="EJ2" i="5"/>
  <c r="EN2" i="5"/>
  <c r="EK2" i="5"/>
  <c r="ES2" i="5" l="1"/>
  <c r="F3" i="5"/>
  <c r="EV2" i="5"/>
  <c r="B2" i="5"/>
  <c r="Y2" i="5"/>
  <c r="CL2" i="5"/>
  <c r="ER2" i="5"/>
  <c r="EU2" i="5"/>
  <c r="BO183" i="12" l="1"/>
  <c r="BO171" i="12"/>
  <c r="BN165" i="12"/>
  <c r="BO158" i="12"/>
  <c r="BO144" i="12"/>
  <c r="BP137" i="12"/>
  <c r="BO147" i="12" s="1"/>
  <c r="BQ147" i="12" s="1"/>
  <c r="BO149" i="12"/>
  <c r="BO161" i="12" s="1"/>
  <c r="BO150" i="12" l="1"/>
  <c r="BO162" i="12" s="1"/>
  <c r="BO175" i="12" s="1"/>
  <c r="BO187" i="12" s="1"/>
  <c r="BO174" i="12"/>
  <c r="BP163" i="12" l="1"/>
  <c r="BO186" i="12"/>
  <c r="BP188" i="12" s="1"/>
  <c r="BP176" i="12"/>
  <c r="C52" i="13" l="1"/>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D6" i="10" l="1"/>
</calcChain>
</file>

<file path=xl/connections.xml><?xml version="1.0" encoding="utf-8"?>
<connections xmlns="http://schemas.openxmlformats.org/spreadsheetml/2006/main">
  <connection id="1"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FINDHOSO!$BG$2:$BI$21" type="102" refreshedVersion="5" minRefreshableVersion="5">
    <extLst>
      <ext xmlns:x15="http://schemas.microsoft.com/office/spreadsheetml/2010/11/main" uri="{DE250136-89BD-433C-8126-D09CA5730AF9}">
        <x15:connection id="Range-b09a7752-f933-4297-866e-caf7a12abe61" autoDelete="1" usedByAddin="1">
          <x15:rangePr sourceName="_xlcn.WorksheetConnection_FINDHOSOBG2BI21"/>
        </x15:connection>
      </ext>
    </extLst>
  </connection>
</connections>
</file>

<file path=xl/sharedStrings.xml><?xml version="1.0" encoding="utf-8"?>
<sst xmlns="http://schemas.openxmlformats.org/spreadsheetml/2006/main" count="16351" uniqueCount="6129">
  <si>
    <t>Biến động</t>
  </si>
  <si>
    <t>Địa chỉ</t>
  </si>
  <si>
    <t>Ghi chú</t>
  </si>
  <si>
    <t>ONT</t>
  </si>
  <si>
    <t>LNC</t>
  </si>
  <si>
    <t>Nơi cấp</t>
  </si>
  <si>
    <t>Số tờ bản đồ</t>
  </si>
  <si>
    <t>Số thửa</t>
  </si>
  <si>
    <t>THUACU</t>
  </si>
  <si>
    <t>THUAMOI</t>
  </si>
  <si>
    <t>GCNC</t>
  </si>
  <si>
    <t>TONGDT</t>
  </si>
  <si>
    <t>SOHD</t>
  </si>
  <si>
    <t>NGAYKYHD</t>
  </si>
  <si>
    <t>QUYENSO</t>
  </si>
  <si>
    <t>NGUOICHO/TENNGUOIMAT</t>
  </si>
  <si>
    <t>NGUONGOCKHAIHOANGVASUDUNG</t>
  </si>
  <si>
    <t>GCN MOI</t>
  </si>
  <si>
    <t>DIA CHI THUA DAT</t>
  </si>
  <si>
    <t>THUONG TRU</t>
  </si>
  <si>
    <t>BIEN DONG</t>
  </si>
  <si>
    <t>BIEN BAN HOP XET</t>
  </si>
  <si>
    <t>CHUYEN MUC DICH</t>
  </si>
  <si>
    <t>NHAN DAT O</t>
  </si>
  <si>
    <t>DIEN TICH CU</t>
  </si>
  <si>
    <t>NAM CHET</t>
  </si>
  <si>
    <t>TO BAN DO CU</t>
  </si>
  <si>
    <t>TO BAN DO MOI</t>
  </si>
  <si>
    <t>TY LE BAN DO</t>
  </si>
  <si>
    <t>SO 1 CUA</t>
  </si>
  <si>
    <t>CMND CHONG</t>
  </si>
  <si>
    <t>CMND VO</t>
  </si>
  <si>
    <t>NGAY CAP CHONG</t>
  </si>
  <si>
    <t>CMND NGUOI CHUYEN</t>
  </si>
  <si>
    <t>NGAY CAP VO</t>
  </si>
  <si>
    <t>NGAY CAP CHUYEN</t>
  </si>
  <si>
    <t>NOI CAP CHONG</t>
  </si>
  <si>
    <t xml:space="preserve">NOI CAP VO </t>
  </si>
  <si>
    <t>NOI CAP CHUYEN</t>
  </si>
  <si>
    <t>TEN NHAN</t>
  </si>
  <si>
    <t>TC</t>
  </si>
  <si>
    <t>HTH</t>
  </si>
  <si>
    <t>CA Quảng Trị</t>
  </si>
  <si>
    <t>Loại HS</t>
  </si>
  <si>
    <t>Loại đất</t>
  </si>
  <si>
    <t>Thay đổi số tờ số thửa</t>
  </si>
  <si>
    <t>Mã TT</t>
  </si>
  <si>
    <t>Tờ Trình</t>
  </si>
  <si>
    <t>Chuyển nhượng nguyên thửa</t>
  </si>
  <si>
    <t>Không</t>
  </si>
  <si>
    <t>Có</t>
  </si>
  <si>
    <t>Tân Hợp</t>
  </si>
  <si>
    <t>TH3</t>
  </si>
  <si>
    <t>Chuyển nhượng 1 phần diện tích</t>
  </si>
  <si>
    <t>TH4</t>
  </si>
  <si>
    <t>Tặng cho + cho đất ở + chuyển mục đích</t>
  </si>
  <si>
    <t>TH5</t>
  </si>
  <si>
    <t>SKC</t>
  </si>
  <si>
    <t>Tên Chồng C</t>
  </si>
  <si>
    <t>Tên vợ chuyển</t>
  </si>
  <si>
    <t>&amp;</t>
  </si>
  <si>
    <t>ODT1</t>
  </si>
  <si>
    <t>ONT1</t>
  </si>
  <si>
    <t>LNC1</t>
  </si>
  <si>
    <t>LUC1</t>
  </si>
  <si>
    <t>RST, RSM1</t>
  </si>
  <si>
    <t>TSN1</t>
  </si>
  <si>
    <t>HNK1</t>
  </si>
  <si>
    <t>SKC1</t>
  </si>
  <si>
    <t>thôntd</t>
  </si>
  <si>
    <t>xãtd</t>
  </si>
  <si>
    <t>thôntt</t>
  </si>
  <si>
    <t>xãtt</t>
  </si>
  <si>
    <t>Tân Xuyên</t>
  </si>
  <si>
    <t>TONG DT</t>
  </si>
  <si>
    <t>Nguoi cho</t>
  </si>
  <si>
    <t>DAT VUON</t>
  </si>
  <si>
    <t>CMD</t>
  </si>
  <si>
    <t>Quyết định</t>
  </si>
  <si>
    <t>Nhận + chuyển</t>
  </si>
  <si>
    <t>QD1</t>
  </si>
  <si>
    <t>Triệu Trạch</t>
  </si>
  <si>
    <t>Triệu Phong</t>
  </si>
  <si>
    <t>LINK</t>
  </si>
  <si>
    <t>NAM SINH CHONG</t>
  </si>
  <si>
    <t>NAM SINH VO</t>
  </si>
  <si>
    <t>DIA CHI THUONG TRU HOA</t>
  </si>
  <si>
    <t>BIEN DONG1</t>
  </si>
  <si>
    <t>Thuận Trung 1</t>
  </si>
  <si>
    <t>Thuận</t>
  </si>
  <si>
    <t>Thừa kế + CMĐ</t>
  </si>
  <si>
    <t>TH6</t>
  </si>
  <si>
    <t>NGUOI NHAN2</t>
  </si>
  <si>
    <t>TONGCMD</t>
  </si>
  <si>
    <t>TK</t>
  </si>
  <si>
    <t>THOIHANSD</t>
  </si>
  <si>
    <t>Xuân Phước</t>
  </si>
  <si>
    <t>Lao Bảo</t>
  </si>
  <si>
    <t>Tây Chín</t>
  </si>
  <si>
    <t>Khe Sanh</t>
  </si>
  <si>
    <t>Quyết Tâm</t>
  </si>
  <si>
    <t>tylebando</t>
  </si>
  <si>
    <t>TL OR DD</t>
  </si>
  <si>
    <t>TTBD</t>
  </si>
  <si>
    <t>KHDD</t>
  </si>
  <si>
    <t>LOAI HS</t>
  </si>
  <si>
    <t>LOAIHOSO</t>
  </si>
  <si>
    <t>Tân Liên</t>
  </si>
  <si>
    <t>Tân Tiến</t>
  </si>
  <si>
    <t>TH8</t>
  </si>
  <si>
    <t>UBND</t>
  </si>
  <si>
    <t>HOIDONG</t>
  </si>
  <si>
    <t>KHUVUC</t>
  </si>
  <si>
    <t>VITRI</t>
  </si>
  <si>
    <t>Lương Lễ</t>
  </si>
  <si>
    <t>CL, CĐ</t>
  </si>
  <si>
    <t>Triệu Độ</t>
  </si>
  <si>
    <t>KV</t>
  </si>
  <si>
    <t>VT</t>
  </si>
  <si>
    <t>VT1</t>
  </si>
  <si>
    <t>Trung Chín</t>
  </si>
  <si>
    <t>DC SO DO</t>
  </si>
  <si>
    <t>So 1 cua SD</t>
  </si>
  <si>
    <t>TONGDTBANGCHU</t>
  </si>
  <si>
    <t>Nguồn gốc sử dụng</t>
  </si>
  <si>
    <t>NGUONGOCSUDUNG</t>
  </si>
  <si>
    <t>LNC SD</t>
  </si>
  <si>
    <t>Địa chỉ thửa đất</t>
  </si>
  <si>
    <t>THÔN</t>
  </si>
  <si>
    <t>XÃ</t>
  </si>
  <si>
    <t>Số hồ sơ đang thụ lý</t>
  </si>
  <si>
    <t>Bản đồ</t>
  </si>
  <si>
    <t>Bản đồ cấp đất năm 97 của Huyện</t>
  </si>
  <si>
    <t>Tờ bản đồ số</t>
  </si>
  <si>
    <t>Link</t>
  </si>
  <si>
    <t>E:\Nghien cuu ban do\DA327\DC2.dgn</t>
  </si>
  <si>
    <t>E:\Nghien cuu ban do\DA327\DC4.dgn</t>
  </si>
  <si>
    <t>E:\Nghien cuu ban do\DA327\DC5.dgn</t>
  </si>
  <si>
    <t>E:\Nghien cuu ban do\DA327\DC6.dgn</t>
  </si>
  <si>
    <t>E:\Nghien cuu ban do\DA327\DC7.dgn</t>
  </si>
  <si>
    <t>Bản đồ DA NLN xã Tân Hợp</t>
  </si>
  <si>
    <t>TỔNG</t>
  </si>
  <si>
    <t>Nội dung</t>
  </si>
  <si>
    <t>Hợp thức hóa</t>
  </si>
  <si>
    <t>Phân Loại</t>
  </si>
  <si>
    <t>Thu nhập cá nhân</t>
  </si>
  <si>
    <t>Tiền sử dụng đất</t>
  </si>
  <si>
    <t>Lệ phí trước bạ</t>
  </si>
  <si>
    <t>Số 1 cửa</t>
  </si>
  <si>
    <t>Ông:</t>
  </si>
  <si>
    <t>Sinh năm</t>
  </si>
  <si>
    <t>CMND số:</t>
  </si>
  <si>
    <t>cấp ngày</t>
  </si>
  <si>
    <t>Bà</t>
  </si>
  <si>
    <t>Địa chỉ thường trú</t>
  </si>
  <si>
    <t>Số tờ</t>
  </si>
  <si>
    <t>Diện tích</t>
  </si>
  <si>
    <t>Mục đích sử dụng đất chính</t>
  </si>
  <si>
    <t>Mục đích sử dụng đất phụ</t>
  </si>
  <si>
    <t>Thời hạn sử dụng</t>
  </si>
  <si>
    <t>DAT O PCTT</t>
  </si>
  <si>
    <t>NN PCTT</t>
  </si>
  <si>
    <t>DC PCTT</t>
  </si>
  <si>
    <t>DCTD PCTT</t>
  </si>
  <si>
    <t>Phân loại</t>
  </si>
  <si>
    <t>Tân Long</t>
  </si>
  <si>
    <t>Hướng Phùng</t>
  </si>
  <si>
    <t>Tân Thành</t>
  </si>
  <si>
    <t>Tân Lập</t>
  </si>
  <si>
    <t>A Túc</t>
  </si>
  <si>
    <t>Hướng Tân</t>
  </si>
  <si>
    <t>MA XA THI TRAN</t>
  </si>
  <si>
    <t>MA 1 CUA GCN</t>
  </si>
  <si>
    <t>THUA CU SO DO</t>
  </si>
  <si>
    <t>THUA MOI SO HONG</t>
  </si>
  <si>
    <t>THUA TACH TU THUA CU SO DO</t>
  </si>
  <si>
    <t>THUA TACH TU THUA MOI SO HONG</t>
  </si>
  <si>
    <t>A Dơi</t>
  </si>
  <si>
    <t>Phiếu chuyển thông tin.01</t>
  </si>
  <si>
    <t>Phiếu chuyển thông tin.02</t>
  </si>
  <si>
    <t>Phiếu chuyển thông tin.03</t>
  </si>
  <si>
    <t>Phiếu chuyển thông tin.04</t>
  </si>
  <si>
    <t>GCN.01</t>
  </si>
  <si>
    <t>GCN.02</t>
  </si>
  <si>
    <t>GCN.03</t>
  </si>
  <si>
    <t>MA_GCN</t>
  </si>
  <si>
    <t>NOI_DUNG</t>
  </si>
  <si>
    <t>Có đất ở, tên vợ</t>
  </si>
  <si>
    <t>GCN.04</t>
  </si>
  <si>
    <t>GCN.05</t>
  </si>
  <si>
    <t>GCN.06</t>
  </si>
  <si>
    <t>Không có đất ở, tên vợ tên chồng</t>
  </si>
  <si>
    <t>Không có đất ở, tên chồng</t>
  </si>
  <si>
    <t>Không có đất ở, tên vợ</t>
  </si>
  <si>
    <t>MAXAHOSO</t>
  </si>
  <si>
    <t>GOI Y IN SO HONG</t>
  </si>
  <si>
    <t>Bản 1 cũ</t>
  </si>
  <si>
    <t>Tờ trình.13</t>
  </si>
  <si>
    <t>THOIHANSDQD</t>
  </si>
  <si>
    <t>TENCHUYENTHUE</t>
  </si>
  <si>
    <t>CMNDCHUYENTHUE</t>
  </si>
  <si>
    <t>TENNHANTHUE</t>
  </si>
  <si>
    <t>LNCTHUE</t>
  </si>
  <si>
    <t>CN, HT</t>
  </si>
  <si>
    <t>CMĐ</t>
  </si>
  <si>
    <t>TĐG</t>
  </si>
  <si>
    <t>CN, TC, HT</t>
  </si>
  <si>
    <t>TĐC</t>
  </si>
  <si>
    <t>TC, CL, CĐ</t>
  </si>
  <si>
    <t>Hướng Linh</t>
  </si>
  <si>
    <t>Thanh</t>
  </si>
  <si>
    <t>Có đất ở, đất vườn tên vợ tên chồng</t>
  </si>
  <si>
    <t>Có đất ở, vườn, tên chồng</t>
  </si>
  <si>
    <t>GCN.07</t>
  </si>
  <si>
    <t>GCN.08</t>
  </si>
  <si>
    <t>GCN.09</t>
  </si>
  <si>
    <t>Có đất ở, không có đất vườn tên vợ tên chồng</t>
  </si>
  <si>
    <t>Có đất ở, không có đất vườn, tên chồng</t>
  </si>
  <si>
    <t>Có đất ở, không có đất vườn, tên vợ</t>
  </si>
  <si>
    <t>DATOGCN</t>
  </si>
  <si>
    <t>DATVUONGCN</t>
  </si>
  <si>
    <t>TONGDT1</t>
  </si>
  <si>
    <t>TONGDT2</t>
  </si>
  <si>
    <t>VT2</t>
  </si>
  <si>
    <t>CHENHLECH</t>
  </si>
  <si>
    <t>Chênh Vênh</t>
  </si>
  <si>
    <t>Tân Pun</t>
  </si>
  <si>
    <t>Khối 2</t>
  </si>
  <si>
    <t>Khối 1</t>
  </si>
  <si>
    <t>Xa Ry</t>
  </si>
  <si>
    <t>Bụt Việt</t>
  </si>
  <si>
    <t>Tân Trung</t>
  </si>
  <si>
    <t>Tân Hiệp</t>
  </si>
  <si>
    <t>Tân Hà</t>
  </si>
  <si>
    <t>Vân Hòa</t>
  </si>
  <si>
    <t>Khối 3</t>
  </si>
  <si>
    <t>Cổ Nhổi</t>
  </si>
  <si>
    <t>Tân Kim</t>
  </si>
  <si>
    <t>Khối 6</t>
  </si>
  <si>
    <t>PCTS</t>
  </si>
  <si>
    <t>Cao Việt</t>
  </si>
  <si>
    <t>An Hà</t>
  </si>
  <si>
    <t>Đông Chín</t>
  </si>
  <si>
    <t>Nại Cửu</t>
  </si>
  <si>
    <t>Long Phụng</t>
  </si>
  <si>
    <t>Long An</t>
  </si>
  <si>
    <t>Long Hợp</t>
  </si>
  <si>
    <t>Long Quy</t>
  </si>
  <si>
    <t>Long Giang</t>
  </si>
  <si>
    <t>CLN</t>
  </si>
  <si>
    <t>Cổ Thành</t>
  </si>
  <si>
    <t>TC, HT</t>
  </si>
  <si>
    <t>Khối 4</t>
  </si>
  <si>
    <t>A Sói</t>
  </si>
  <si>
    <t>Tân Thuận</t>
  </si>
  <si>
    <t>Khối 5</t>
  </si>
  <si>
    <t>Nam Xuân Đức</t>
  </si>
  <si>
    <t>KTM 04</t>
  </si>
  <si>
    <t>Duy Hòa</t>
  </si>
  <si>
    <t xml:space="preserve">Hòa Thành </t>
  </si>
  <si>
    <t>Khối 7</t>
  </si>
  <si>
    <t>Vĩnh Hoa</t>
  </si>
  <si>
    <t>Duy Tân</t>
  </si>
  <si>
    <t>Ka Túp</t>
  </si>
  <si>
    <t>Ka Tăng</t>
  </si>
  <si>
    <t>Doa Cũ</t>
  </si>
  <si>
    <t>Cợp</t>
  </si>
  <si>
    <t>Hướng Độ</t>
  </si>
  <si>
    <t>Hướng Hải</t>
  </si>
  <si>
    <t>Của</t>
  </si>
  <si>
    <t>Tân Hòa</t>
  </si>
  <si>
    <t>Tân Hữu</t>
  </si>
  <si>
    <t>Hòa Hiệp</t>
  </si>
  <si>
    <t>Tân Hào</t>
  </si>
  <si>
    <t>Cheng</t>
  </si>
  <si>
    <t>Tân Linh</t>
  </si>
  <si>
    <t>Trằm</t>
  </si>
  <si>
    <t>Tân Vĩnh</t>
  </si>
  <si>
    <t>Xi Núc</t>
  </si>
  <si>
    <t>Long Thuận</t>
  </si>
  <si>
    <t>Long Thành</t>
  </si>
  <si>
    <t>Pa Lọ Ô</t>
  </si>
  <si>
    <t>Kỳ Nơi</t>
  </si>
  <si>
    <t>Ra Hang</t>
  </si>
  <si>
    <t>Tân Sơn</t>
  </si>
  <si>
    <t>Tân Tài</t>
  </si>
  <si>
    <t>Bản Bù</t>
  </si>
  <si>
    <t>Bản Cồn</t>
  </si>
  <si>
    <t>Bản Vây 1</t>
  </si>
  <si>
    <t>Bản Vây 2</t>
  </si>
  <si>
    <t>Xa Doan</t>
  </si>
  <si>
    <t>Hợp Thành</t>
  </si>
  <si>
    <t>P Rin C</t>
  </si>
  <si>
    <t>Bích La Trung</t>
  </si>
  <si>
    <t>Bích La Đông</t>
  </si>
  <si>
    <t>Thuận Hòa</t>
  </si>
  <si>
    <t>Ngô Xá Đông</t>
  </si>
  <si>
    <t>Triệu Trung</t>
  </si>
  <si>
    <t>Miệt</t>
  </si>
  <si>
    <t>Xa Bai</t>
  </si>
  <si>
    <t>Kỳ Đông</t>
  </si>
  <si>
    <t>Kỳ Anh</t>
  </si>
  <si>
    <t>Xuân Mỹ</t>
  </si>
  <si>
    <t>Nghi Xuân</t>
  </si>
  <si>
    <t>Đức Thuận</t>
  </si>
  <si>
    <t>Tánh Linh</t>
  </si>
  <si>
    <t>Triệu Lăng</t>
  </si>
  <si>
    <t>BX 812</t>
  </si>
  <si>
    <t>MA GCN</t>
  </si>
  <si>
    <t>BX 840</t>
  </si>
  <si>
    <t>MA LOAI HS</t>
  </si>
  <si>
    <t>NAM</t>
  </si>
  <si>
    <t>/13</t>
  </si>
  <si>
    <t>/14</t>
  </si>
  <si>
    <t>/15</t>
  </si>
  <si>
    <t>Vĩnh Lại</t>
  </si>
  <si>
    <t>Triệu Phước</t>
  </si>
  <si>
    <t>Làng Vây</t>
  </si>
  <si>
    <t>Hướng Phú</t>
  </si>
  <si>
    <t>An Tiêm</t>
  </si>
  <si>
    <t>3B</t>
  </si>
  <si>
    <t>CL, CĐ, HT</t>
  </si>
  <si>
    <t>Đại Thủy</t>
  </si>
  <si>
    <t>Cam Thành</t>
  </si>
  <si>
    <t>Cam Lộ</t>
  </si>
  <si>
    <t>3A</t>
  </si>
  <si>
    <t>Tà Rụt</t>
  </si>
  <si>
    <t>Đakrông</t>
  </si>
  <si>
    <t>Đơn</t>
  </si>
  <si>
    <t>Đơn ĐKBĐ người chuyển</t>
  </si>
  <si>
    <t>Đơn ĐKBĐ người nhận</t>
  </si>
  <si>
    <t>Đơn đăng ký cấp lại cấp đổi GCN</t>
  </si>
  <si>
    <t>Đơn xin cấp GCN</t>
  </si>
  <si>
    <t>Đơn xin miễn thuế</t>
  </si>
  <si>
    <t>Đơn đề nghị hợp thửa</t>
  </si>
  <si>
    <t xml:space="preserve">Đơn đề nghị tách thửa </t>
  </si>
  <si>
    <t>TEN VO N</t>
  </si>
  <si>
    <t>TEN CHONG N</t>
  </si>
  <si>
    <t>C:\Users\Admin\Dropbox\hieutang3\chinh ly Tu 1 - 19tanhop\BDDC\DC03.dgn</t>
  </si>
  <si>
    <t>C:\Users\Admin\Dropbox\hieutang3\chinh ly Tu 1 - 19tanhop\BDDC\DC04.dgn</t>
  </si>
  <si>
    <t>C:\Users\Admin\Dropbox\hieutang3\chinh ly Tu 1 - 19tanhop\BDDC\DC05.dgn</t>
  </si>
  <si>
    <t>C:\Users\Admin\Dropbox\hieutang3\chinh ly Tu 1 - 19tanhop\BDDC\DC06.dgn</t>
  </si>
  <si>
    <t>C:\Users\Admin\Dropbox\hieutang3\chinh ly Tu 1 - 19tanhop\BDDC\DC07.dgn</t>
  </si>
  <si>
    <t>C:\Users\Admin\Dropbox\hieutang3\chinh ly Tu 1 - 19tanhop\BDDC\DC08.dgn</t>
  </si>
  <si>
    <t>C:\Users\Admin\Dropbox\hieutang3\chinh ly Tu 1 - 19tanhop\BDDC\DC09.dgn</t>
  </si>
  <si>
    <t>C:\Users\Admin\Dropbox\hieutang3\chinh ly Tu 1 - 19tanhop\BDDC\DC10.dgn</t>
  </si>
  <si>
    <t>C:\Users\Admin\Dropbox\hieutang3\chinh ly Tu 1 - 19tanhop\BDDC\DC11.dgn</t>
  </si>
  <si>
    <t>C:\Users\Admin\Dropbox\hieutang3\chinh ly Tu 1 - 19tanhop\BDDC\DC12.dgn</t>
  </si>
  <si>
    <t>C:\Users\Admin\Dropbox\hieutang3\chinh ly Tu 1 - 19tanhop\BDDC\DC13.dgn</t>
  </si>
  <si>
    <t>C:\Users\Admin\Dropbox\hieutang3\chinh ly Tu 1 - 19tanhop\BDDC\DC14.dgn</t>
  </si>
  <si>
    <t>C:\Users\Admin\Dropbox\hieutang3\chinh ly Tu 1 - 19tanhop\BDDC\DC15.dgn</t>
  </si>
  <si>
    <t>C:\Users\Admin\Dropbox\hieutang3\chinh ly Tu 1 - 19tanhop\BDDC\DC16.dgn</t>
  </si>
  <si>
    <t>C:\Users\Admin\Dropbox\hieutang3\chinh ly Tu 1 - 19tanhop\BDDC\DC17.dgn</t>
  </si>
  <si>
    <t>C:\Users\Admin\Dropbox\hieutang3\chinh ly Tu 1 - 19tanhop\BDDC\DC18.dgn</t>
  </si>
  <si>
    <t>C:\Users\Admin\Dropbox\hieutang3\chinh ly Tu 1 - 19tanhop\BDDC\DC19.dgn</t>
  </si>
  <si>
    <t>C:\Users\Admin\Dropbox\hieutang3\chinh ly Tu 1 - 19tanhop\BDDC\tong.dgn</t>
  </si>
  <si>
    <t>Hướng Lộc</t>
  </si>
  <si>
    <t>ONTCU</t>
  </si>
  <si>
    <t>ODTCU</t>
  </si>
  <si>
    <t>CLNCU</t>
  </si>
  <si>
    <t>LUCCU</t>
  </si>
  <si>
    <t>RSTCU</t>
  </si>
  <si>
    <t>TSNCU</t>
  </si>
  <si>
    <t>HNKCU</t>
  </si>
  <si>
    <t>SKCCU</t>
  </si>
  <si>
    <t>TONGCU</t>
  </si>
  <si>
    <t>DATVUONCU</t>
  </si>
  <si>
    <t>TONGDTCU</t>
  </si>
  <si>
    <t>LNCCU</t>
  </si>
  <si>
    <t>ONTHT</t>
  </si>
  <si>
    <t>CLNHT</t>
  </si>
  <si>
    <t>Tà Păng</t>
  </si>
  <si>
    <t>Bản 1 Mới</t>
  </si>
  <si>
    <t>Bản 1 Củ (Piếc Húc)</t>
  </si>
  <si>
    <t>Bản 2 (Piếc Lăng)</t>
  </si>
  <si>
    <t>Bản 5 (Pả Xây)</t>
  </si>
  <si>
    <t>Bản 3 (Rơ Cong)</t>
  </si>
  <si>
    <t>Bản 4 (Cồn 1)</t>
  </si>
  <si>
    <t>Bản Giai (Roơly)</t>
  </si>
  <si>
    <t>Bản 7 (Tà còi)</t>
  </si>
  <si>
    <t xml:space="preserve"> Bản Bù</t>
  </si>
  <si>
    <t xml:space="preserve"> Bản Cồn</t>
  </si>
  <si>
    <t xml:space="preserve"> Bản Vây 1</t>
  </si>
  <si>
    <t xml:space="preserve"> Bản Vây 2</t>
  </si>
  <si>
    <t>Ba Tầng</t>
  </si>
  <si>
    <t xml:space="preserve"> Tân Hải</t>
  </si>
  <si>
    <t xml:space="preserve"> Hợp Thành</t>
  </si>
  <si>
    <t xml:space="preserve"> Trung Phước</t>
  </si>
  <si>
    <t xml:space="preserve"> Phong Hải</t>
  </si>
  <si>
    <t>A Xing</t>
  </si>
  <si>
    <t>Xy</t>
  </si>
  <si>
    <t>Hướng Lập</t>
  </si>
  <si>
    <t>Hướng Việt</t>
  </si>
  <si>
    <t>Húc</t>
  </si>
  <si>
    <t xml:space="preserve"> Đông Chín</t>
  </si>
  <si>
    <t xml:space="preserve"> Tây Chín</t>
  </si>
  <si>
    <t xml:space="preserve"> Kà Tăng</t>
  </si>
  <si>
    <t xml:space="preserve"> An Hà</t>
  </si>
  <si>
    <t xml:space="preserve"> Xuân Phước</t>
  </si>
  <si>
    <t xml:space="preserve"> Vĩnh Hoa</t>
  </si>
  <si>
    <t xml:space="preserve"> Duy Tân</t>
  </si>
  <si>
    <t xml:space="preserve"> Kà Túp</t>
  </si>
  <si>
    <t xml:space="preserve"> Khe Đá</t>
  </si>
  <si>
    <t xml:space="preserve"> Cao Việt</t>
  </si>
  <si>
    <t xml:space="preserve"> Tân Kim</t>
  </si>
  <si>
    <t xml:space="preserve"> Cù Bai</t>
  </si>
  <si>
    <t xml:space="preserve"> A Xóc - Cha Lỳ</t>
  </si>
  <si>
    <t xml:space="preserve"> Cựp - Cuôi</t>
  </si>
  <si>
    <t xml:space="preserve"> Tri</t>
  </si>
  <si>
    <t xml:space="preserve"> Sê Pu</t>
  </si>
  <si>
    <t xml:space="preserve"> Trăng - Tà Puồng</t>
  </si>
  <si>
    <t xml:space="preserve"> Tà Rùng</t>
  </si>
  <si>
    <t xml:space="preserve"> Ka Tiêng</t>
  </si>
  <si>
    <t xml:space="preserve"> Xa Đưng</t>
  </si>
  <si>
    <t xml:space="preserve"> Chai</t>
  </si>
  <si>
    <t xml:space="preserve"> Tân Hào</t>
  </si>
  <si>
    <t xml:space="preserve"> Tân Hòa</t>
  </si>
  <si>
    <t xml:space="preserve"> Tân Hà</t>
  </si>
  <si>
    <t xml:space="preserve"> Duy Hòa</t>
  </si>
  <si>
    <t xml:space="preserve"> Đại Thủy</t>
  </si>
  <si>
    <t xml:space="preserve"> Vân Hòa</t>
  </si>
  <si>
    <t xml:space="preserve"> C7</t>
  </si>
  <si>
    <t xml:space="preserve"> Tân Tiến</t>
  </si>
  <si>
    <t xml:space="preserve"> Hòa Hiệp</t>
  </si>
  <si>
    <t xml:space="preserve"> Tân Hiệp</t>
  </si>
  <si>
    <t xml:space="preserve"> Tân Hữu</t>
  </si>
  <si>
    <t xml:space="preserve"> Cheng</t>
  </si>
  <si>
    <t xml:space="preserve"> Húc Ván</t>
  </si>
  <si>
    <t xml:space="preserve"> Tà Ry 1</t>
  </si>
  <si>
    <t xml:space="preserve"> Tà Núc</t>
  </si>
  <si>
    <t xml:space="preserve"> Húc Thượng</t>
  </si>
  <si>
    <t xml:space="preserve"> Tà Ry 2</t>
  </si>
  <si>
    <t xml:space="preserve"> Ho Le</t>
  </si>
  <si>
    <t xml:space="preserve"> Tà Cu</t>
  </si>
  <si>
    <t xml:space="preserve"> Cù Dong</t>
  </si>
  <si>
    <t xml:space="preserve"> Kinh tế mới 1</t>
  </si>
  <si>
    <t xml:space="preserve"> Kinh tế mới 2</t>
  </si>
  <si>
    <t xml:space="preserve"> Thuận Hòa</t>
  </si>
  <si>
    <t xml:space="preserve"> Úp Ly 2 (A Úp)</t>
  </si>
  <si>
    <t xml:space="preserve"> Bản 6 ( Thuận)</t>
  </si>
  <si>
    <t xml:space="preserve"> Úp Ly 1</t>
  </si>
  <si>
    <t xml:space="preserve"> KTM 05</t>
  </si>
  <si>
    <t xml:space="preserve"> Cợp</t>
  </si>
  <si>
    <t xml:space="preserve"> Phùng Lâm</t>
  </si>
  <si>
    <t xml:space="preserve"> Cổ Nhổi</t>
  </si>
  <si>
    <t xml:space="preserve"> Xa Ri</t>
  </si>
  <si>
    <t xml:space="preserve"> Hướng Phú</t>
  </si>
  <si>
    <t xml:space="preserve"> Chênh Vênh</t>
  </si>
  <si>
    <t xml:space="preserve"> Doa Cũ</t>
  </si>
  <si>
    <t xml:space="preserve"> Bụt Việt</t>
  </si>
  <si>
    <t xml:space="preserve"> Hướng Đại</t>
  </si>
  <si>
    <t xml:space="preserve"> Hướng Độ</t>
  </si>
  <si>
    <t xml:space="preserve"> Ma Lai</t>
  </si>
  <si>
    <t xml:space="preserve"> Hương Choa</t>
  </si>
  <si>
    <t xml:space="preserve"> Tân Pun</t>
  </si>
  <si>
    <t xml:space="preserve"> Hướng Hải</t>
  </si>
  <si>
    <t xml:space="preserve"> Trỉa</t>
  </si>
  <si>
    <t xml:space="preserve"> Cát</t>
  </si>
  <si>
    <t xml:space="preserve"> Làng Hồ</t>
  </si>
  <si>
    <t xml:space="preserve"> Nguồn Rào</t>
  </si>
  <si>
    <t xml:space="preserve"> Ra Ly</t>
  </si>
  <si>
    <t xml:space="preserve"> Lúa (Làng Mới)</t>
  </si>
  <si>
    <t xml:space="preserve"> Pin</t>
  </si>
  <si>
    <t xml:space="preserve"> Miệt Củ</t>
  </si>
  <si>
    <t xml:space="preserve"> Pa Gông</t>
  </si>
  <si>
    <t xml:space="preserve"> Xà Pai</t>
  </si>
  <si>
    <t xml:space="preserve"> Hoong</t>
  </si>
  <si>
    <t xml:space="preserve"> Cóc</t>
  </si>
  <si>
    <t xml:space="preserve"> Miệt 1 (CuVơ)</t>
  </si>
  <si>
    <t xml:space="preserve"> Hòa Thành</t>
  </si>
  <si>
    <t xml:space="preserve"> Quyết Tâm</t>
  </si>
  <si>
    <t xml:space="preserve"> Tân Xuyên</t>
  </si>
  <si>
    <t xml:space="preserve"> Lương Lễ</t>
  </si>
  <si>
    <t xml:space="preserve"> Tà Đủ</t>
  </si>
  <si>
    <t xml:space="preserve"> Ruộng</t>
  </si>
  <si>
    <t xml:space="preserve"> Xà Re</t>
  </si>
  <si>
    <t xml:space="preserve"> Tân Vĩnh</t>
  </si>
  <si>
    <t xml:space="preserve"> Của</t>
  </si>
  <si>
    <t xml:space="preserve"> Tân Linh</t>
  </si>
  <si>
    <t xml:space="preserve"> Bích La Đông</t>
  </si>
  <si>
    <t xml:space="preserve"> Nại Cữu</t>
  </si>
  <si>
    <t xml:space="preserve"> Cổ Thành</t>
  </si>
  <si>
    <t xml:space="preserve"> An Tiêm</t>
  </si>
  <si>
    <t xml:space="preserve"> Nam Xuân Đức</t>
  </si>
  <si>
    <t xml:space="preserve"> Bích La Trung</t>
  </si>
  <si>
    <t xml:space="preserve"> Hà</t>
  </si>
  <si>
    <t xml:space="preserve"> Lệc + Cốc</t>
  </si>
  <si>
    <t xml:space="preserve"> Long Yên</t>
  </si>
  <si>
    <t xml:space="preserve"> Long Thuận</t>
  </si>
  <si>
    <t xml:space="preserve"> Long An</t>
  </si>
  <si>
    <t xml:space="preserve"> Long Quy</t>
  </si>
  <si>
    <t xml:space="preserve"> Long Giang</t>
  </si>
  <si>
    <t xml:space="preserve"> Long Phụng</t>
  </si>
  <si>
    <t xml:space="preserve"> Long Hợp</t>
  </si>
  <si>
    <t xml:space="preserve"> Long Thành</t>
  </si>
  <si>
    <t xml:space="preserve"> Xi Núc</t>
  </si>
  <si>
    <t xml:space="preserve"> Làng Vây</t>
  </si>
  <si>
    <t xml:space="preserve"> Tân Thuận</t>
  </si>
  <si>
    <t xml:space="preserve"> Tân Tài</t>
  </si>
  <si>
    <t xml:space="preserve"> Tân Trung</t>
  </si>
  <si>
    <t xml:space="preserve"> Tân Sơn</t>
  </si>
  <si>
    <t xml:space="preserve"> Ta Roa</t>
  </si>
  <si>
    <t xml:space="preserve"> Cu Dưn</t>
  </si>
  <si>
    <t xml:space="preserve"> Ra Ty</t>
  </si>
  <si>
    <t xml:space="preserve"> Tà Rụi</t>
  </si>
  <si>
    <t xml:space="preserve"> Trằm</t>
  </si>
  <si>
    <t xml:space="preserve"> Cu Ty</t>
  </si>
  <si>
    <t xml:space="preserve"> Pa Xía</t>
  </si>
  <si>
    <t xml:space="preserve"> Pa Ca</t>
  </si>
  <si>
    <t xml:space="preserve"> Xa Rô</t>
  </si>
  <si>
    <t xml:space="preserve"> Hùn</t>
  </si>
  <si>
    <t xml:space="preserve"> Măng Xông</t>
  </si>
  <si>
    <t xml:space="preserve"> Ba Tầng</t>
  </si>
  <si>
    <t xml:space="preserve"> Loa</t>
  </si>
  <si>
    <t xml:space="preserve"> Xà Tuông</t>
  </si>
  <si>
    <t xml:space="preserve"> Trùm</t>
  </si>
  <si>
    <t xml:space="preserve"> Vầng</t>
  </si>
  <si>
    <t xml:space="preserve"> Thanh 1</t>
  </si>
  <si>
    <t xml:space="preserve"> Thanh 4</t>
  </si>
  <si>
    <t xml:space="preserve"> Ta Nua Cô</t>
  </si>
  <si>
    <t xml:space="preserve"> Ba Lo Ô + KTM</t>
  </si>
  <si>
    <t xml:space="preserve"> Xung</t>
  </si>
  <si>
    <t xml:space="preserve"> P Rin</t>
  </si>
  <si>
    <t xml:space="preserve">  Doan</t>
  </si>
  <si>
    <t xml:space="preserve"> A Dơi Cô</t>
  </si>
  <si>
    <t xml:space="preserve"> A Dơi Đớ</t>
  </si>
  <si>
    <t xml:space="preserve"> P Roi</t>
  </si>
  <si>
    <t xml:space="preserve"> A Tông</t>
  </si>
  <si>
    <t xml:space="preserve"> Cu Rông</t>
  </si>
  <si>
    <t xml:space="preserve"> A Mảy</t>
  </si>
  <si>
    <t xml:space="preserve"> A Mor</t>
  </si>
  <si>
    <t xml:space="preserve"> Tăng Quan</t>
  </si>
  <si>
    <t xml:space="preserve"> Kỳ Ri</t>
  </si>
  <si>
    <t xml:space="preserve"> A Char</t>
  </si>
  <si>
    <t xml:space="preserve"> Kỳ Nơi</t>
  </si>
  <si>
    <t xml:space="preserve"> Ba Linh</t>
  </si>
  <si>
    <t xml:space="preserve"> Tăng Cô</t>
  </si>
  <si>
    <t xml:space="preserve"> Ra Hang</t>
  </si>
  <si>
    <t xml:space="preserve"> A Xói</t>
  </si>
  <si>
    <t xml:space="preserve"> Pa Lu</t>
  </si>
  <si>
    <t xml:space="preserve"> Húc</t>
  </si>
  <si>
    <t xml:space="preserve"> Lìa</t>
  </si>
  <si>
    <t xml:space="preserve"> A Sau</t>
  </si>
  <si>
    <t xml:space="preserve"> Xy La</t>
  </si>
  <si>
    <t xml:space="preserve"> Xy Cơ Reo</t>
  </si>
  <si>
    <t xml:space="preserve"> Troan Thượng</t>
  </si>
  <si>
    <t xml:space="preserve"> Troan Ô</t>
  </si>
  <si>
    <t xml:space="preserve"> Tà Nua</t>
  </si>
  <si>
    <t xml:space="preserve"> Ra Man</t>
  </si>
  <si>
    <t xml:space="preserve"> Trằm </t>
  </si>
  <si>
    <t xml:space="preserve"> A Chùm</t>
  </si>
  <si>
    <t xml:space="preserve"> A Ho</t>
  </si>
  <si>
    <t xml:space="preserve"> Ba Lòng</t>
  </si>
  <si>
    <t xml:space="preserve"> Thanh 10</t>
  </si>
  <si>
    <t xml:space="preserve"> P Giăng Xy</t>
  </si>
  <si>
    <t xml:space="preserve"> Thanh 9</t>
  </si>
  <si>
    <t xml:space="preserve"> Thanh 8</t>
  </si>
  <si>
    <t>Thông báo chỉnh lý biến động</t>
  </si>
  <si>
    <t>Tờ trình.21</t>
  </si>
  <si>
    <t>Thuận Trung 2</t>
  </si>
  <si>
    <t>Thuận Trung 3</t>
  </si>
  <si>
    <t>Thuận Trung 4</t>
  </si>
  <si>
    <t>Thuận Trung 5</t>
  </si>
  <si>
    <t xml:space="preserve"> Hướng Sơn</t>
  </si>
  <si>
    <t>Hải Chánh</t>
  </si>
  <si>
    <t>Vĩnh Linh</t>
  </si>
  <si>
    <t>Vĩnh Lâm</t>
  </si>
  <si>
    <t>Phường 1</t>
  </si>
  <si>
    <t>Đông Hà</t>
  </si>
  <si>
    <t>NGAY CAP NHAN 05</t>
  </si>
  <si>
    <t>NOI CAP NHAN 05</t>
  </si>
  <si>
    <t>CMND NHAN 05</t>
  </si>
  <si>
    <t>NS1NHAN</t>
  </si>
  <si>
    <t>TS1NHAN</t>
  </si>
  <si>
    <t>NS2NHAN</t>
  </si>
  <si>
    <t>TS2NHAN</t>
  </si>
  <si>
    <t>NS1CHUYEN</t>
  </si>
  <si>
    <t>TS1CHUYEN</t>
  </si>
  <si>
    <t>NS2CHUYEN</t>
  </si>
  <si>
    <t>TS2CHUYEN</t>
  </si>
  <si>
    <t>CMND2CHUYEN</t>
  </si>
  <si>
    <t>NGAYCAP2CHUYEN</t>
  </si>
  <si>
    <t>NOICAP2CHUYEN</t>
  </si>
  <si>
    <t>NAS2CHUYEN</t>
  </si>
  <si>
    <t>NAS1CHUYEN</t>
  </si>
  <si>
    <t>HVT05</t>
  </si>
  <si>
    <t>DD</t>
  </si>
  <si>
    <t>MM</t>
  </si>
  <si>
    <t>YY</t>
  </si>
  <si>
    <t>GTNAM</t>
  </si>
  <si>
    <t>GTNU</t>
  </si>
  <si>
    <t>CMND05</t>
  </si>
  <si>
    <t>NGAYCAP05</t>
  </si>
  <si>
    <t>NOICAP05</t>
  </si>
  <si>
    <t>XATD</t>
  </si>
  <si>
    <t>HUYENTD</t>
  </si>
  <si>
    <t>TINHTD</t>
  </si>
  <si>
    <t>XACT</t>
  </si>
  <si>
    <t>HUYENCT</t>
  </si>
  <si>
    <t>TINHCT</t>
  </si>
  <si>
    <t>MA05</t>
  </si>
  <si>
    <t>Đông Thanh</t>
  </si>
  <si>
    <t>Đông Lương</t>
  </si>
  <si>
    <t>Đông Lễ</t>
  </si>
  <si>
    <t>An Đôn</t>
  </si>
  <si>
    <t>Hải Lệ</t>
  </si>
  <si>
    <t>Quảng Trị</t>
  </si>
  <si>
    <t>Cam Hiếu </t>
  </si>
  <si>
    <t>Cam Thủy</t>
  </si>
  <si>
    <t>Cam Nghĩa</t>
  </si>
  <si>
    <t>Cam Chính</t>
  </si>
  <si>
    <t>Cam Tuyền</t>
  </si>
  <si>
    <t>Cam Thanh</t>
  </si>
  <si>
    <t>Cam An</t>
  </si>
  <si>
    <t>Cồn Cỏ</t>
  </si>
  <si>
    <t>Ba Nang</t>
  </si>
  <si>
    <t>A Vao</t>
  </si>
  <si>
    <t>A Bung</t>
  </si>
  <si>
    <t>A Ngo</t>
  </si>
  <si>
    <t>Húc Nghì</t>
  </si>
  <si>
    <t>Tà Long</t>
  </si>
  <si>
    <t>Đa Krông</t>
  </si>
  <si>
    <t>Gio An</t>
  </si>
  <si>
    <t>Trung Hải</t>
  </si>
  <si>
    <t>Gio Mai</t>
  </si>
  <si>
    <t>Gio Phong</t>
  </si>
  <si>
    <t>Gio Việt</t>
  </si>
  <si>
    <t>Trung Giang</t>
  </si>
  <si>
    <t>Trung Sơn</t>
  </si>
  <si>
    <t>Gio Mỹ</t>
  </si>
  <si>
    <t>Gio Bình</t>
  </si>
  <si>
    <t>Gio Châu</t>
  </si>
  <si>
    <t>Gio Hải</t>
  </si>
  <si>
    <t>Gio Sơn</t>
  </si>
  <si>
    <t>Gio Hòa</t>
  </si>
  <si>
    <t>Linh Hải</t>
  </si>
  <si>
    <t>Vĩnh Trường</t>
  </si>
  <si>
    <t>Hải Thái</t>
  </si>
  <si>
    <t>Gio Quang</t>
  </si>
  <si>
    <t>Linh Thượng</t>
  </si>
  <si>
    <t>Gio Thành</t>
  </si>
  <si>
    <t>Gio Linh</t>
  </si>
  <si>
    <t>Hải Lâm</t>
  </si>
  <si>
    <t>Hải An</t>
  </si>
  <si>
    <t>Hải Ba</t>
  </si>
  <si>
    <t>Hải Xuân</t>
  </si>
  <si>
    <t>Hải Quy</t>
  </si>
  <si>
    <t>Hải Quế</t>
  </si>
  <si>
    <t>Hải Vĩnh</t>
  </si>
  <si>
    <t>Hải Phú</t>
  </si>
  <si>
    <t>Hải Thượng</t>
  </si>
  <si>
    <t>Hải Dương</t>
  </si>
  <si>
    <t>Hải Thiện</t>
  </si>
  <si>
    <t>Hải Thành</t>
  </si>
  <si>
    <t>Hải Hòa</t>
  </si>
  <si>
    <t>Hải Tân</t>
  </si>
  <si>
    <t>Hải Trường</t>
  </si>
  <si>
    <t>Hải Thọ</t>
  </si>
  <si>
    <t>Hải Sơn</t>
  </si>
  <si>
    <t>Hải Khê</t>
  </si>
  <si>
    <t>Hải Lăng</t>
  </si>
  <si>
    <t>Hướng Sơn</t>
  </si>
  <si>
    <t>Hướng Hóa</t>
  </si>
  <si>
    <t>Triệu Thượng</t>
  </si>
  <si>
    <t>Triệu Thành</t>
  </si>
  <si>
    <t>Triệu Long</t>
  </si>
  <si>
    <t>Triệu Hòa</t>
  </si>
  <si>
    <t>Triệu Tài</t>
  </si>
  <si>
    <t>Triệu Sơn</t>
  </si>
  <si>
    <t>Triệu Đông</t>
  </si>
  <si>
    <t>Triệu Giang</t>
  </si>
  <si>
    <t>Triệu Thuận</t>
  </si>
  <si>
    <t>Triệu Vân</t>
  </si>
  <si>
    <t>Triệu Đại</t>
  </si>
  <si>
    <t>Triệu An</t>
  </si>
  <si>
    <t>Triệu Ái</t>
  </si>
  <si>
    <t xml:space="preserve">Hồ Xá </t>
  </si>
  <si>
    <t>Bến Quan</t>
  </si>
  <si>
    <t>Cửa Tùng</t>
  </si>
  <si>
    <t>Vĩnh Thái</t>
  </si>
  <si>
    <t>Vĩnh Ô</t>
  </si>
  <si>
    <t>Vĩnh Khê</t>
  </si>
  <si>
    <t>Vĩnh Hà</t>
  </si>
  <si>
    <t>Vĩnh Long</t>
  </si>
  <si>
    <t>Vĩnh Chấp</t>
  </si>
  <si>
    <t>Vĩnh Sơn</t>
  </si>
  <si>
    <t>Vĩnh Thủy</t>
  </si>
  <si>
    <t>Vĩnh Nam</t>
  </si>
  <si>
    <t>Vĩnh Trung</t>
  </si>
  <si>
    <t>Vĩnh Tú</t>
  </si>
  <si>
    <t>Vĩnh Hiền</t>
  </si>
  <si>
    <t>Vĩnh Hòa</t>
  </si>
  <si>
    <t>Vĩnh Thạch</t>
  </si>
  <si>
    <t>Vĩnh Kim</t>
  </si>
  <si>
    <t>Vĩnh Giang</t>
  </si>
  <si>
    <t>Vĩnh Tân</t>
  </si>
  <si>
    <t>Vĩnh Thành</t>
  </si>
  <si>
    <t>Chồng Nhận</t>
  </si>
  <si>
    <t>Vợ Nhận</t>
  </si>
  <si>
    <t>Chồng Chuyển</t>
  </si>
  <si>
    <t>Vợ Chuyển</t>
  </si>
  <si>
    <t>Tờ Khai 05</t>
  </si>
  <si>
    <t>CLN1</t>
  </si>
  <si>
    <t>TT</t>
  </si>
  <si>
    <t>TD</t>
  </si>
  <si>
    <t>TT_PCTT</t>
  </si>
  <si>
    <t>MỤC ĐÍCH SỬ DỤNG CHÍNH:</t>
  </si>
  <si>
    <t>MỤC ĐÍCH SỬ DỤNG PHỤ:</t>
  </si>
  <si>
    <t>TỔNG:</t>
  </si>
  <si>
    <t>NGƯỜI 1</t>
  </si>
  <si>
    <t>STT</t>
  </si>
  <si>
    <t>PHẦN TẶNG CHO</t>
  </si>
  <si>
    <t>PHẦN DIỆN TÍCH BIẾN ĐỘNG</t>
  </si>
  <si>
    <t>PHẦN CÒN LẠI</t>
  </si>
  <si>
    <t>NGƯỜI 2</t>
  </si>
  <si>
    <t>NGƯỜI 3</t>
  </si>
  <si>
    <t>NGƯỜI 4</t>
  </si>
  <si>
    <t>Tân Hợp:19450</t>
  </si>
  <si>
    <t>Thuận:19471</t>
  </si>
  <si>
    <t>Hướng Lộc:19474</t>
  </si>
  <si>
    <t>Lao Bảo:19432</t>
  </si>
  <si>
    <t>Khe Sanh:19429</t>
  </si>
  <si>
    <t>Hướng Lập:19435</t>
  </si>
  <si>
    <t>Hướng Việt:19438</t>
  </si>
  <si>
    <t>Hướng Phùng:19441</t>
  </si>
  <si>
    <t>Hướng Sơn:19444</t>
  </si>
  <si>
    <t>Hướng Linh:19447</t>
  </si>
  <si>
    <t>Hướng Tân:19453</t>
  </si>
  <si>
    <t>Tân Thành:19456</t>
  </si>
  <si>
    <t>Tân Long:19459</t>
  </si>
  <si>
    <t>Tân Lập:19462</t>
  </si>
  <si>
    <t>Tân Liên:19465</t>
  </si>
  <si>
    <t>Húc:19468</t>
  </si>
  <si>
    <t>Ba Tầng:19477</t>
  </si>
  <si>
    <t>Thanh:19480</t>
  </si>
  <si>
    <t>A Dơi:19483</t>
  </si>
  <si>
    <t>A Xing:19486</t>
  </si>
  <si>
    <t>A Túc:19489</t>
  </si>
  <si>
    <t>NGAYKYGCN</t>
  </si>
  <si>
    <t>PCCX</t>
  </si>
  <si>
    <t>Phòng công chứng số 2 tỉnh Quảng Trị công chứng</t>
  </si>
  <si>
    <t>HOPDONG</t>
  </si>
  <si>
    <t>Phòng công chứng số 2 tỉnh Quảng Trị</t>
  </si>
  <si>
    <t/>
  </si>
  <si>
    <t>PTT</t>
  </si>
  <si>
    <t>Phiếu Thẩm Tra</t>
  </si>
  <si>
    <t>Chuyển nhượng</t>
  </si>
  <si>
    <t>NGUONGOCSDD</t>
  </si>
  <si>
    <t>Tặng cho</t>
  </si>
  <si>
    <t>chuyển nhượng</t>
  </si>
  <si>
    <t>tặng cho</t>
  </si>
  <si>
    <t>NOICONGCHUNG</t>
  </si>
  <si>
    <t>Diachithuongtru</t>
  </si>
  <si>
    <t>Chuyển thông tin Dự Án</t>
  </si>
  <si>
    <t>NHK</t>
  </si>
  <si>
    <t>NTS</t>
  </si>
  <si>
    <t>LUA</t>
  </si>
  <si>
    <t>Điều chỉnh diện tích đất [VP]</t>
  </si>
  <si>
    <t>TenchongB</t>
  </si>
  <si>
    <t>TenvoB</t>
  </si>
  <si>
    <t>TenchongA</t>
  </si>
  <si>
    <t>TenvoA</t>
  </si>
  <si>
    <t>diachithuongtruA</t>
  </si>
  <si>
    <t>diachithuongtrub</t>
  </si>
  <si>
    <t>Hợp đồng chuyển nhượng [NT]</t>
  </si>
  <si>
    <t>Hợp đồng chuyển nhượng [MT]</t>
  </si>
  <si>
    <t>Tờ khai thuế phi nông nghiệp</t>
  </si>
  <si>
    <t>Tờ khai thuế nông nghiệp</t>
  </si>
  <si>
    <t>Biên bản HTH</t>
  </si>
  <si>
    <t>Danh sách HTH</t>
  </si>
  <si>
    <t>Tờ trình HTH</t>
  </si>
  <si>
    <t>Thông báo HTH</t>
  </si>
  <si>
    <t>E:\PHANMEMSINH\PCTT\PCTT01.docx</t>
  </si>
  <si>
    <t>E:\PHANMEMSINH\PCTT\PCTT02.docx</t>
  </si>
  <si>
    <t>E:\PHANMEMSINH\DON\DON DANG KY BIEN DONG(C).docx</t>
  </si>
  <si>
    <t>E:\PHANMEMSINH\PCTT\PCTTDA.docx</t>
  </si>
  <si>
    <t>E:\PHANMEMSINH\DON\DON DANG KY BIEN DONG(N).docx</t>
  </si>
  <si>
    <t>E:\PHANMEMSINH\DON\ĐƠN ĐỀ NGHỊ CẤP LẠI, CẤP ĐỔI GIẤY CHỨNG NHẬN.docx</t>
  </si>
  <si>
    <t>E:\PHANMEMSINH\DON\ĐƠN ĐĂNG KÝ, CẤP GIẤY CHỨNG NHẬN QUYỀN SỬ DỤNG ĐẤT, QUYỀN SỞ HỮU NHÀ Ở VÀ TÀI SẢN KHÁC GẮN LIỀN VỚI ĐẤT.docx</t>
  </si>
  <si>
    <t>E:\PHANMEMSINH\DON\ĐƠN ĐỀ NGHỊ TÁCH THỬA ĐẤT, HỢP THỬA ĐẤT.docx</t>
  </si>
  <si>
    <t>E:\PHANMEMSINH\DON\don mien thue thu nhap.doc</t>
  </si>
  <si>
    <t>E:\PHANMEMSINH\DON\ĐƠN ĐỀ NGHỊ TÁCH THỬA ĐẤT, HỢP THỬA ĐẤT (N).docx</t>
  </si>
  <si>
    <t>E:\PHANMEMSINH\HD\HĐCN_NT.doc</t>
  </si>
  <si>
    <t>E:\PHANMEMSINH\HD\HĐCN_1P.doc</t>
  </si>
  <si>
    <t>E:\PHANMEMSINH\TO KHAI\TKPNN.doc</t>
  </si>
  <si>
    <t>E:\PHANMEMSINH\TT\DCDT_VP.doc</t>
  </si>
  <si>
    <t>E:\PHANMEMSINH\TO KHAI\TKNN.doc</t>
  </si>
  <si>
    <t>E:\PHANMEMSINH\THUTUCHTH\Bien Ban.docx</t>
  </si>
  <si>
    <t>E:\PHANMEMSINH\THUTUCHTH\Danh Sach.docx</t>
  </si>
  <si>
    <t>E:\PHANMEMSINH\GCN\GCN1.docx</t>
  </si>
  <si>
    <t>E:\PHANMEMSINH\THUTUCHTH\To Trinh.docx</t>
  </si>
  <si>
    <t>E:\PHANMEMSINH\GCN\GCN3.docx</t>
  </si>
  <si>
    <t>E:\PHANMEMSINH\THUTUCHTH\Thong Bao.docx</t>
  </si>
  <si>
    <t>E:\PHANMEMSINH\GCN\GCN4.docx</t>
  </si>
  <si>
    <t>E:\PHANMEMSINH\TO KHAI\THU NHAP CA NHAN.docx</t>
  </si>
  <si>
    <t>E:\PHANMEMSINH\GCN\GCN khongcodato.docx</t>
  </si>
  <si>
    <t>E:\PHANMEMSINH\TO KHAI\TIEN SU DUNG DAT.doc</t>
  </si>
  <si>
    <t>E:\PHANMEMSINH\GCN\GCN khongcodato1.docx</t>
  </si>
  <si>
    <t>E:\PHANMEMSINH\TO KHAI\LE PHI TRUOC BA.docx</t>
  </si>
  <si>
    <t>E:\PHANMEMSINH\TT\TH8.docx</t>
  </si>
  <si>
    <t>E:\PHANMEMSINH\GCN\GCN khongcodato2.docx</t>
  </si>
  <si>
    <t>E:\PHANMEMSINH\TO KHAI\Mau 05-DK-TCT.doc</t>
  </si>
  <si>
    <t>E:\PHANMEMSINH\GCN\GCN1_1.docx</t>
  </si>
  <si>
    <t>E:\PHANMEMSINH\DON\THÔNG BÁO.docx</t>
  </si>
  <si>
    <t>E:\PHANMEMSINH\GCN\GCN3_1.docx</t>
  </si>
  <si>
    <t>E:\PHANMEMSINH\GCN\GCN4_1.docx</t>
  </si>
  <si>
    <t>E:\PHANMEMSINH\TT\phieuthamtra.doc</t>
  </si>
  <si>
    <t>E:\PHANMEMSINH\PCTT\PCTT_HTH.docx</t>
  </si>
  <si>
    <t>GIAYHEN</t>
  </si>
  <si>
    <t>E:\PHANMEMSINH\GIAYHEN\giayhen.docx</t>
  </si>
  <si>
    <t>SỐ 1 CỬA 1</t>
  </si>
  <si>
    <t>THÔN 2</t>
  </si>
  <si>
    <t>XÃ 3</t>
  </si>
  <si>
    <t>GCN mới 4</t>
  </si>
  <si>
    <t>TÊN CHỒNG CHUYỂN 5</t>
  </si>
  <si>
    <t>TÊN VỢ CHUYỂN 6</t>
  </si>
  <si>
    <t>TÊN CHỒNG NHẬN 7</t>
  </si>
  <si>
    <t>TÊN VỢ NHẬN 8</t>
  </si>
  <si>
    <t>ODT 9</t>
  </si>
  <si>
    <t>ONT 10</t>
  </si>
  <si>
    <t>CLN 11</t>
  </si>
  <si>
    <t>LUC 12</t>
  </si>
  <si>
    <t>RST, RSM 13</t>
  </si>
  <si>
    <t>TSN 14</t>
  </si>
  <si>
    <t>HNK 15</t>
  </si>
  <si>
    <t>SKC 16</t>
  </si>
  <si>
    <t>Ngày nhận 17</t>
  </si>
  <si>
    <t>Thửa cũ 18</t>
  </si>
  <si>
    <t>Thửa mới 19</t>
  </si>
  <si>
    <t>Tờ cũ 20</t>
  </si>
  <si>
    <t>Tờ mới 21</t>
  </si>
  <si>
    <t>GCN cũ 22</t>
  </si>
  <si>
    <t>Tỷ lệ 23</t>
  </si>
  <si>
    <t>Năm sinh chồng 24</t>
  </si>
  <si>
    <t>Năm sinh vợ 25</t>
  </si>
  <si>
    <t>Số chồng nhận 26</t>
  </si>
  <si>
    <t>Ngày cấp chồng nhận 27</t>
  </si>
  <si>
    <t>Nơi cấp chồng nhận 28</t>
  </si>
  <si>
    <t>số vợ nhận 29</t>
  </si>
  <si>
    <t>Ngày cấp vợ nhận 30</t>
  </si>
  <si>
    <t>Nơi cấp vợ nhận 31</t>
  </si>
  <si>
    <t>Biến động 32</t>
  </si>
  <si>
    <t>thôn thường trú 33</t>
  </si>
  <si>
    <t>xã thường trú 34</t>
  </si>
  <si>
    <t>ngày ký 35</t>
  </si>
  <si>
    <t>số 36</t>
  </si>
  <si>
    <t>Quyển số 37</t>
  </si>
  <si>
    <t>số 38</t>
  </si>
  <si>
    <t>Ngày cấp 39</t>
  </si>
  <si>
    <t>Nơi cấp 40</t>
  </si>
  <si>
    <t>Nhận ONT 41</t>
  </si>
  <si>
    <t>Chuyển ONT 42</t>
  </si>
  <si>
    <t>Biên bản họp xét 43</t>
  </si>
  <si>
    <t>Nguồn gốc khai hoang và sử dụng 44</t>
  </si>
  <si>
    <t>Năm chết 45</t>
  </si>
  <si>
    <t>Số điện thoại 46</t>
  </si>
  <si>
    <t>Người lập hồ sơ 47</t>
  </si>
  <si>
    <t>Loại Hồ Sơ 48</t>
  </si>
  <si>
    <t>Ngày ký 49</t>
  </si>
  <si>
    <t>LINK 50</t>
  </si>
  <si>
    <t>Thời hạn SD 51</t>
  </si>
  <si>
    <t>Khu vực 52</t>
  </si>
  <si>
    <t>Vị trí 53</t>
  </si>
  <si>
    <t>Nguồn gốc sử dụng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</si>
  <si>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</si>
  <si>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</si>
  <si>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</si>
  <si>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</si>
  <si>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</si>
  <si>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</si>
  <si>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</si>
  <si>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</si>
  <si>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</si>
  <si>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</si>
  <si>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</si>
  <si>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</si>
  <si>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</si>
  <si>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</si>
  <si>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</si>
  <si>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</si>
  <si>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</si>
  <si>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</si>
  <si>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</si>
  <si>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cấp 74</t>
  </si>
  <si>
    <t>Nơi cấp 75</t>
  </si>
  <si>
    <t>Ngày ký 76
GCN</t>
  </si>
  <si>
    <t>Số vào sổ 77</t>
  </si>
  <si>
    <t>Mã hồ sơ</t>
  </si>
  <si>
    <t>Tên chuyển</t>
  </si>
  <si>
    <t>Tên Giấy chứng nhận</t>
  </si>
  <si>
    <t>Ngày nhận</t>
  </si>
  <si>
    <t>Ngày trình ký</t>
  </si>
  <si>
    <t>Số phát hành
GCN</t>
  </si>
  <si>
    <t>Đã xử lý</t>
  </si>
  <si>
    <t>Mã đội</t>
  </si>
  <si>
    <t>Tên Chồng</t>
  </si>
  <si>
    <t>Tên Vợ</t>
  </si>
  <si>
    <t>Thôn/Khóm</t>
  </si>
  <si>
    <t>Xã/Thị trấn</t>
  </si>
  <si>
    <t>OCT</t>
  </si>
  <si>
    <t>RSX</t>
  </si>
  <si>
    <t>MÃ HS</t>
  </si>
  <si>
    <t>NGƯỜI CHUYỂN</t>
  </si>
  <si>
    <t>NGƯỜI NHẬN</t>
  </si>
  <si>
    <t>THÔN/KHÓM</t>
  </si>
  <si>
    <t>XÃ/THỊ TRẤN</t>
  </si>
  <si>
    <t>GCN MỚI</t>
  </si>
  <si>
    <t>NGÀY GIÁM ĐỐC KÝ</t>
  </si>
  <si>
    <t>SỐ TỜ</t>
  </si>
  <si>
    <t>SỐ THỬA</t>
  </si>
  <si>
    <t>513/17</t>
  </si>
  <si>
    <t>Úp Ly 2</t>
  </si>
  <si>
    <t>CH 075550</t>
  </si>
  <si>
    <t>Lê Bá Tiến</t>
  </si>
  <si>
    <t>Thôn Úp Ly 2, xã Thuận, huyện Hướng Hóa</t>
  </si>
  <si>
    <t>Vị trí 2</t>
  </si>
  <si>
    <t>23</t>
  </si>
  <si>
    <t>14</t>
  </si>
  <si>
    <t>5/1/2067</t>
  </si>
  <si>
    <t>Xã Thôn Úp Ly 2, xã Thuận, huyện Hướng Hóa</t>
  </si>
  <si>
    <t>SDT</t>
  </si>
  <si>
    <t>thôn Thôn Long An, xã Tân Long, huyện Hướng Hóa, xã Thôn Long An, xã Tân Long, huyện Hướng Hóa</t>
  </si>
  <si>
    <t>Lưu Thị Ngọc Duyên</t>
  </si>
  <si>
    <t>Trần Hậu</t>
  </si>
  <si>
    <t>Long Yên</t>
  </si>
  <si>
    <t>SINH</t>
  </si>
  <si>
    <t>Dương Văn Chiến</t>
  </si>
  <si>
    <t>Nguyễn Quang Tế</t>
  </si>
  <si>
    <t>Nguyễn Thị Phương Nhi</t>
  </si>
  <si>
    <t>Nguyễn Hùng Vương</t>
  </si>
  <si>
    <t>Nguyễn Thị Phượng</t>
  </si>
  <si>
    <t>Nguyễn Thị Minh Châu</t>
  </si>
  <si>
    <t>Lê Thị Thúy</t>
  </si>
  <si>
    <t>Trần Xuân Quyền</t>
  </si>
  <si>
    <t>Tiến hành tìm kiếm???</t>
  </si>
  <si>
    <t>Đặng Thẩm</t>
  </si>
  <si>
    <t>TANHOP</t>
  </si>
  <si>
    <t>TANLONG</t>
  </si>
  <si>
    <t>THUAN</t>
  </si>
  <si>
    <t>HUONGLOC</t>
  </si>
  <si>
    <t>Tên người sử dụng</t>
  </si>
  <si>
    <t>Loại đối tượng</t>
  </si>
  <si>
    <t>Diện tích (m2)</t>
  </si>
  <si>
    <t>Mục đích sử dụng</t>
  </si>
  <si>
    <t>GDC</t>
  </si>
  <si>
    <t>UBND xã</t>
  </si>
  <si>
    <t>UBQ</t>
  </si>
  <si>
    <t>TKT</t>
  </si>
  <si>
    <t>Hộ ông: Nguyễn Văn Minh</t>
  </si>
  <si>
    <t>UBS</t>
  </si>
  <si>
    <t>DGT1</t>
  </si>
  <si>
    <t>DGT2</t>
  </si>
  <si>
    <t>DGT3</t>
  </si>
  <si>
    <t>DGT4</t>
  </si>
  <si>
    <t>DGT5</t>
  </si>
  <si>
    <t>DGT6</t>
  </si>
  <si>
    <t>SON1</t>
  </si>
  <si>
    <t>SON2</t>
  </si>
  <si>
    <t>Hộ ông: Phan Văn Hoá</t>
  </si>
  <si>
    <t>TKQ</t>
  </si>
  <si>
    <t>DTL1</t>
  </si>
  <si>
    <t>Hộ bà: Lê Thị Huệ</t>
  </si>
  <si>
    <t>TKH</t>
  </si>
  <si>
    <t>Hộ ông: Lê Ngoạn</t>
  </si>
  <si>
    <t>SON3</t>
  </si>
  <si>
    <t>CDS</t>
  </si>
  <si>
    <t>Hộ ông: Trần Đức Mạnh</t>
  </si>
  <si>
    <t>Hộ ông: Nguyễn Văn Hoà</t>
  </si>
  <si>
    <t>TCN</t>
  </si>
  <si>
    <t>Hộ ông: Nguyễn Ngọc Minh</t>
  </si>
  <si>
    <t>Hộ ông: Lê Hùng</t>
  </si>
  <si>
    <t>Hộ ông: Lê Vinh</t>
  </si>
  <si>
    <t>Hộ ông: Nguyễn Thắng</t>
  </si>
  <si>
    <t>Hộ ông: Nguyễn Ngọc Hoàng</t>
  </si>
  <si>
    <t>Hộ ông: Lê Đức</t>
  </si>
  <si>
    <t>Hộ bà: Nguyễn Thị Hoa</t>
  </si>
  <si>
    <t>DTL2</t>
  </si>
  <si>
    <t>Hộ ông: Trương Quang Hùng</t>
  </si>
  <si>
    <t>Hộ ông: Nguyễn Quốc An</t>
  </si>
  <si>
    <t>Hộ ông: Nguyễn Văn Thuận</t>
  </si>
  <si>
    <t>Hộ ông: Lê Văn Lương</t>
  </si>
  <si>
    <t>Hộ bà: Nguyễn Thị Trang</t>
  </si>
  <si>
    <t>Hộ ông: Phương</t>
  </si>
  <si>
    <t>Hộ ông: Nguyễn Văn Cường</t>
  </si>
  <si>
    <t>Hộ ông: Nguyễn Văn Hùng</t>
  </si>
  <si>
    <t>Hộ ông: Thành</t>
  </si>
  <si>
    <t>Hộ bà: Nguyễn Thị Xuân</t>
  </si>
  <si>
    <t>Hộ ông: Nguyễn Trong</t>
  </si>
  <si>
    <t>Hộ ông: Nguyễn Dũng</t>
  </si>
  <si>
    <t>Hộ ông: Nguyễn Lợi</t>
  </si>
  <si>
    <t>Hộ bà: Hoàng Thị An</t>
  </si>
  <si>
    <t>Hộ ông: Nguyễn Đức Sành</t>
  </si>
  <si>
    <t>Hộ ông: Nguyễn Đức Thành</t>
  </si>
  <si>
    <t>Hộ ông: Võ Viết Sinh</t>
  </si>
  <si>
    <t>Hộ bà: Nguyễn Thị Me</t>
  </si>
  <si>
    <t>Hộ ông: Lê Minh Thạnh</t>
  </si>
  <si>
    <t>Hộ ông: Nguyễn Hải Ngọc</t>
  </si>
  <si>
    <t>Hộ bà: Phạm Thị Thương</t>
  </si>
  <si>
    <t>Hộ bà: Lê Thị Táo</t>
  </si>
  <si>
    <t>Hộ bà: Phạm Thị Tý</t>
  </si>
  <si>
    <t>Hộ ông: Nguyễn Văn Chung</t>
  </si>
  <si>
    <t>Hộ ông: Nguyễn Nhật Linh</t>
  </si>
  <si>
    <t>Hộ ông: Lê Văn Quý</t>
  </si>
  <si>
    <t>Hộ ông: Nguyễn Đức Hạnh</t>
  </si>
  <si>
    <t>Hộ ông: Nguyễn Đức Lâm</t>
  </si>
  <si>
    <t>Hộ ông: Nguyễn Khắc Hụng</t>
  </si>
  <si>
    <t>Hộ ông: Nguyễn Tùng</t>
  </si>
  <si>
    <t>Hộ ông: Lê Xuân Thạo</t>
  </si>
  <si>
    <t>Hộ ông: Dương Phúc Trâm</t>
  </si>
  <si>
    <t>Hộ ông: Nguyễn Văn Dự</t>
  </si>
  <si>
    <t>ONT+CLN</t>
  </si>
  <si>
    <t>Hộ ông: Nguyễn Văn Bi</t>
  </si>
  <si>
    <t>Hộ ông: Nguyễn Hữu Thọ</t>
  </si>
  <si>
    <t>Hộ ông: Võ Văn Tân</t>
  </si>
  <si>
    <t>Hộ ông: Võ Văn Phúc</t>
  </si>
  <si>
    <t>Hộ ông: Lê Phụ</t>
  </si>
  <si>
    <t>Hộ ông: Nguyễn Văn Chức</t>
  </si>
  <si>
    <t>Hộ ông: Đỗ Khắc Trung</t>
  </si>
  <si>
    <t>Hộ ông: Nguyễn Sơn Lam</t>
  </si>
  <si>
    <t>Hộ ông: Nguyễn Hữu Miên</t>
  </si>
  <si>
    <t>Hộ ông: Nguyễn Thế Thọ</t>
  </si>
  <si>
    <t>Hộ ông: Lê Duy Trinh</t>
  </si>
  <si>
    <t>Hộ ông: Nguyễn Văn Tào</t>
  </si>
  <si>
    <t>Hộ ông: Nguyễn Thế Lộc</t>
  </si>
  <si>
    <t>Hộ ông: Nguyễn Thế Long</t>
  </si>
  <si>
    <t>Hộ ông: Nguyễn Thế Chánh</t>
  </si>
  <si>
    <t>Hộ bà: Dương Thị Tâm</t>
  </si>
  <si>
    <t>Hộ ông: Dương Phúc Phú</t>
  </si>
  <si>
    <t>Hộ ông: Nguyễn Khắc Tuấn</t>
  </si>
  <si>
    <t>Hộ ông: Lê Phước Châu</t>
  </si>
  <si>
    <t>Hộ ông: Nguyễn Đức Khôi</t>
  </si>
  <si>
    <t>Hộ bà: Nguyễn Thị Linh</t>
  </si>
  <si>
    <t>Hộ bà: Trần Thị Em</t>
  </si>
  <si>
    <t>DGT7</t>
  </si>
  <si>
    <t>DGT8</t>
  </si>
  <si>
    <t>Hộ ông: Phạm Hữu Quang</t>
  </si>
  <si>
    <t>Hộ ông: Nguyễn Văn Lập (Lộc)</t>
  </si>
  <si>
    <t>Hộ ông: Quý</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</si>
  <si>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</si>
  <si>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</si>
  <si>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</si>
  <si>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</si>
  <si>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</si>
  <si>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</si>
  <si>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</si>
  <si>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</si>
  <si>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</si>
  <si>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</si>
  <si>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</si>
  <si>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</si>
  <si>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</si>
  <si>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</si>
  <si>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</si>
  <si>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Trương Văn Minh</t>
  </si>
  <si>
    <t>Nguyễn Văn Lực</t>
  </si>
  <si>
    <t>Ngô Thị Dậu</t>
  </si>
  <si>
    <t>Đường Quốc Lộ 9</t>
  </si>
  <si>
    <t>Nguyễn Tùng</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</si>
  <si>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</si>
  <si>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</si>
  <si>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</si>
  <si>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</si>
  <si>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</si>
  <si>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</si>
  <si>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</si>
  <si>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</si>
  <si>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</si>
  <si>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</si>
  <si>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</si>
  <si>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</si>
  <si>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</si>
  <si>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</si>
  <si>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</si>
  <si>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</si>
  <si>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Nguyễn Đức Phương</t>
  </si>
  <si>
    <t>Hộ ông: Bùi Đình Thu</t>
  </si>
  <si>
    <t>Hộ bà: Nguyễn Thị Bé ( Lý )</t>
  </si>
  <si>
    <t>Hộ ông: Nguyễn Hữu Thanh</t>
  </si>
  <si>
    <t>Hộ bà: Nguyễn Thị Loan</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</si>
  <si>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</si>
  <si>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</si>
  <si>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</si>
  <si>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</si>
  <si>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</si>
  <si>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</si>
  <si>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</si>
  <si>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</si>
  <si>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</si>
  <si>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</si>
  <si>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</si>
  <si>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</si>
  <si>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Hộ bà: Phạm Thị Sửu</t>
  </si>
  <si>
    <t>Hộ ông: Chức</t>
  </si>
  <si>
    <t>Hộ bà: Nguyễn Thị Mai Lan</t>
  </si>
  <si>
    <t>Hộ ông: Phượng</t>
  </si>
  <si>
    <t>Niệm phật đường Lương Lễ</t>
  </si>
  <si>
    <t>Văn Ngọc Phú</t>
  </si>
  <si>
    <t>DGT9</t>
  </si>
  <si>
    <t>Dương Tường Lê Thị Yến Nhi</t>
  </si>
  <si>
    <t>70+312</t>
  </si>
  <si>
    <t>- Nhận tặng cho từ Dương Diễn_x000D_
- Tách từ thửa số 119_x000D_
- Số phát hành CH 075227</t>
  </si>
  <si>
    <t>Nguyễn Ngọc Tân|Lê Thị Búp</t>
  </si>
  <si>
    <t>70+172</t>
  </si>
  <si>
    <t>Dương Thị Duận</t>
  </si>
  <si>
    <t>Hộ ông: Lê Trung</t>
  </si>
  <si>
    <t>Hộ bà: Lê Thị Thanh</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</si>
  <si>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</si>
  <si>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</si>
  <si>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</si>
  <si>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</si>
  <si>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Trần Minh Hải</t>
  </si>
  <si>
    <t>1. Nghị định này quy định chi tiết một số điều, khoản của Luật Đất đai số 45/2013/QH13 (sau đây gọi là Luật Đất đai).</t>
  </si>
  <si>
    <t>2. Việc quy định chi tiết một số điều, khoản của Luật Đất đai về bồi thường, hỗ trợ, tái định cư; giá đất; thu tiền sử dụng đất; thu tiền thuê đất, thuê mặt nước; xử phạt vi phạm hành chính trong lĩnh vực đất đai được thực hiện theo các Nghị định khác của Chính phủ.</t>
  </si>
  <si>
    <t>1. Cơ quan nhà nước thực hiện quyền hạn và trách nhiệm đại diện chủ sở hữu toàn dân về đất đai, thực hiện nhiệm vụ thống nhất quản lý nhà nước về đất đai.</t>
  </si>
  <si>
    <t>2. Người sử dụng đất theo quy định tại Điều 5 của Luật Đất đai.</t>
  </si>
  <si>
    <t>3. Các đối tượng khác có liên quan đến việc quản lý, sử dụng đất.</t>
  </si>
  <si>
    <t>Việc xác định loại đất đối với trường hợp sử dụng đất không có giấy tờ quy định tại các Khoản 1, 2 và 3 Điều 11 của Luật Đất đai được thực hiện theo quy định sau đây:</t>
  </si>
  <si>
    <t>1. Trường hợp đang sử dụng đất ổn định mà không phải do lấn, chiếm, chuyển mục đích sử dụng đất trái phép thì loại đất được xác định theo hiện trạng đang sử dụng.</t>
  </si>
  <si>
    <t>2. Trường hợp sử dụng đất do lấn, chiếm, chuyển mục đích sử dụng đất trái phép thì căn cứ vào nguồn gốc, quá trình quản lý, sử dụng đất để xác định loại đất.</t>
  </si>
  <si>
    <t>3. Trường hợp thửa đất đang sử dụng vào nhiều mục đích khác nhau (không phải là đất ở có vườn, ao trong cùng thửa đất) thì việc xác định loại đất được thực hiện theo quy định sau đây:</t>
  </si>
  <si>
    <t>a) Trường hợp xác định được ranh giới sử dụng giữa các mục đích sử dụng thì tách thửa đất theo từng mục đích và xác định mục đích theo hiện trạng sử dụng của từng thửa đất đó;</t>
  </si>
  <si>
    <t>b) Trường hợp không xác định được ranh giới sử dụng giữa các mục đích thì mục đích sử dụng đất chính được xác định theo loại đất hiện trạng có mức giá cao nhất trong bảng giá do Ủy ban nhân dân tỉnh, thành phố trực thuộc Trung ương (sau đây gọi chung là Ủy ban nhân dân cấp tỉnh) quy định; trường hợp sử dụng đất sau khi có quy hoạch sử dụng đất đã được cơ quan có thẩm quyền phê duyệt thì căn cứ vào quy hoạch sử dụng đất để xác định mục đích chính.</t>
  </si>
  <si>
    <t>4. Trường hợp đất có nhà chung cư có mục đích hỗn hợp được xây dựng trước ngày 01 tháng 7 năm 2014, trong đó có một phần diện tích sàn nhà chung cư được sử dụng làm văn phòng, cơ sở thương mại, dịch vụ thì mục đích sử dụng chính của phần diện tích đất xây dựng nhà chung cư được xác định là đất ở.</t>
  </si>
  <si>
    <t>5. Cơ quan xác định loại đất quy định tại các Khoản 1, 2, 3 và 4 Điều này là Ủy ban nhân dân cấp tỉnh đối với tổ chức, cơ sở tôn giáo, doanh nghiệp có vốn đầu tư nước ngoài, tổ chức nước ngoài có chức năng ngoại giao; Ủy ban nhân dân quận, huyện, thị xã, thành phố thuộc tỉnh (sau đây gọi chung là Ủy ban nhân dân cấp huyện) đối với hộ gia đình, cá nhân, cộng đồng dân cư, người Việt Nam định cư ở nước ngoài. Trường hợp thu hồi đất thì cơ quan có thẩm quyền xác định loại đất là cơ quan có thẩm quyền thu hồi đất theo quy định của pháp luật về đất đai.</t>
  </si>
  <si>
    <t>HỆ THỐNG TỔ CHỨC QUẢN LÝ ĐẤT ĐAI VÀ DỊCH VỤ TRONG QUẢN LÝ, SỬ DỤNG ĐẤT ĐAI</t>
  </si>
  <si>
    <t>1. Cơ quan quản lý đất đai ở địa phương bao gồm:</t>
  </si>
  <si>
    <t>a) Cơ quan quản lý đất đai ở tỉnh, thành phố trực thuộc Trung ương là Sở Tài nguyên và Môi trường;</t>
  </si>
  <si>
    <t>b) Cơ quan quản lý đất đai ở huyện, quận, thị xã, thành phố thuộc tỉnh là Phòng Tài nguyên và Môi trường.</t>
  </si>
  <si>
    <t>2. Ủy ban nhân dân cấp tỉnh, Ủy ban nhân dân cấp huyện có trách nhiệm xây dựng tổ chức bộ máy quản lý đất đai tại địa phương; Ủy ban nhân dân cấp huyện bố trí công chức địa chính xã, phường, thị trấn bảo đảm thực hiện nhiệm vụ.</t>
  </si>
  <si>
    <t>3. Bộ Tài nguyên và Môi trường chủ trì, phối hợp với Bộ Nội vụ quy định cụ thể về chức năng, nhiệm vụ và cơ cấu tổ chức của cơ quan quản lý đất đai ở địa phương và nhiệm vụ của công chức địa chính xã, phường, thị trấn.</t>
  </si>
  <si>
    <t>1. Văn phòng đăng ký đất đai:</t>
  </si>
  <si>
    <t>a) Văn phòng đăng ký đất đai là đơn vị sự nghiệp công trực thuộc Sở Tài nguyên và Môi trường do Ủy ban nhân dân cấp tỉnh thành lập hoặc tổ chức lại trên cơ sở hợp nhất Văn phòng đăng ký quyền sử dụng đất trực thuộc Sở Tài nguyên và Môi trường và các Văn phòng đăng ký quyền sử dụng đất trực thuộc Phòng Tài nguyên và Môi trường hiện có ở địa phương; có tư cách pháp nhân, có trụ sở, con dấu riêng và được mở tài khoản để hoạt động theo quy định của pháp luật.</t>
  </si>
  <si>
    <t>Văn phòng đăng ký đất đai có chức năng thực hiện đăng ký đất đai và tài sản khác gắn liền với đất; xây dựng, quản lý, cập nhật, chỉnh lý thống nhất hồ sơ địa chính và cơ sở dữ liệu đất đai; thống kê, kiểm kê đất đai; cung cấp thông tin đất đai theo quy định cho các tổ chức, cá nhân có nhu cầu;</t>
  </si>
  <si>
    <t>b) Văn phòng đăng ký đất đai có chi nhánh tại các quận, huyện, thị xã, thành phố thuộc tỉnh. Chi nhánh Văn phòng đăng ký đất đai được thực hiện chức năng, nhiệm vụ và quyền hạn của Văn phòng đăng ký đất đai theo quyết định của Ủy ban nhân dân cấp tỉnh;</t>
  </si>
  <si>
    <t>c) Kinh phí hoạt động của Văn phòng đăng ký đất đai thực hiện theo quy định của pháp luật về tài chính đối với đơn vị sự nghiệp công lập.</t>
  </si>
  <si>
    <t>2. Tổ chức phát triển quỹ đất:</t>
  </si>
  <si>
    <t>a) Tổ chức phát triển quỹ đất là đơn vị sự nghiệp công được thành lập theo quy định của pháp luật về thành lập, tổ chức lại, giải thể đơn vị sự nghiệp công lập; có tư cách pháp nhân, có trụ sở, con dấu riêng và được mở tài khoản để hoạt động theo quy định của pháp luật; có chi nhánh tại các quận, huyện, thị xã, thành phố thuộc tỉnh. Đối với địa phương đã có Tổ chức phát triển quỹ đất cấp tỉnh và cấp huyện thì tổ chức lại Tổ chức phát triển quỹ đất trên cơ sở hợp nhất Tổ chức phát triển quỹ đất cấp tỉnh và cấp huyện hiện có.</t>
  </si>
  <si>
    <t>Tổ chức phát triển quỹ đất có chức năng tạo lập, phát triển, quản lý, khai thác quỹ đất; tổ chức thực hiện việc bồi thường, hỗ trợ và tái định cư; nhận chuyển nhượng quyền sử dụng đất của các tổ chức, hộ gia đình, cá nhân; tổ chức thực hiện việc đấu giá quyền sử dụng đất và thực hiện các dịch vụ khác.</t>
  </si>
  <si>
    <t>b) Kinh phí hoạt động của Tổ chức phát triển quỹ đất thực hiện theo quy định của pháp luật về tài chính đối với đơn vị sự nghiệp công lập.</t>
  </si>
  <si>
    <t>3. Các hoạt động dịch vụ trong lĩnh vực đất đai, bao gồm:</t>
  </si>
  <si>
    <t>a) Điều tra, đánh giá đất đai; cải tạo đất;</t>
  </si>
  <si>
    <t>b) Lập quy hoạch, kế hoạch sử dụng đất;</t>
  </si>
  <si>
    <t>c) Đo đạc, lập bản đồ địa chính, hồ sơ địa chính, xây dựng cơ sở dữ liệu đất đai, lập hồ sơ cấp Giấy chứng nhận quyền sử dụng đất, quyền sở hữu nhà ở và tài sản khác gắn liền với đất;</t>
  </si>
  <si>
    <t>d) Tư vấn xác định giá đất;</t>
  </si>
  <si>
    <t>đ) Đấu giá quyền sử dụng đất;</t>
  </si>
  <si>
    <t>e) Bồi thường, hỗ trợ và tái định cư.</t>
  </si>
  <si>
    <t>4. Bộ Tài nguyên và Môi trường chủ trì, phối hợp với Bộ Nội vụ, Bộ Tài chính quy định cụ thể về cơ cấu tổ chức, nhiệm vụ và cơ chế hoạt động của Văn phòng đăng ký đất đai, Tổ chức phát triển quỹ đất.</t>
  </si>
  <si>
    <t>5. Văn phòng đăng ký đất đai và Tổ chức phát triển quỹ đất phải được thành lập hoặc tổ chức lại trước ngày 31 tháng 12 năm 2015. Trong thời gian chưa thành lập hoặc tổ chức lại các tổ chức theo quy định tại Khoản 1 và Khoản 2 Điều này thì Văn phòng đăng ký quyền sử dụng đất, Trung tâm phát triển quỹ đất đã thành lập được tiếp tục hoạt động theo chức năng, nhiệm vụ đã được giao.</t>
  </si>
  <si>
    <t>1. Quỹ phát triển đất quy định tại Điều 111 của Luật Đất đai được thành lập theo quy định của pháp luật về thành lập, tổ chức lại, giải thể đơn vị sự nghiệp công lập hoặc được ủy thác cho Quỹ đầu tư phát triển, quỹ tài chính khác của địa phương trước ngày 01 tháng 01 năm 2015. Quỹ phát triển đất là tổ chức tài chính nhà nước, trực thuộc Ủy ban nhân dân cấp tỉnh, có tư cách pháp nhân, hạch toán độc lập, có con dấu riêng, được mở tài khoản tại Kho bạc Nhà nước và các tổ chức tín dụng để hoạt động theo quy định của pháp luật.</t>
  </si>
  <si>
    <t>Đối với Quỹ phát triển đất đã thành lập trước ngày 01 tháng 7 năm 2014 thì tiếp tục hoạt động theo quy định của Nghị định này.</t>
  </si>
  <si>
    <t>2. Nguồn vốn của Quỹ phát triển đất được ngân sách nhà nước phân bổ, bố trí vào dự toán ngân sách địa phương, được cấp khi bắt đầu thành lập, bổ sung định kỳ hàng năm; huy động từ các nguồn vốn khác gồm: Vốn viện trợ, tài trợ, hỗ trợ hoặc ủy thác quản lý của các tổ chức quốc tế, tổ chức và cá nhân trong nước và ngoài nước theo chương trình hoặc dự án viện trợ, tài trợ, ủy thác theo quy định của pháp luật.</t>
  </si>
  <si>
    <t>Căn cứ kế hoạch sử dụng đất hàng năm, Ủy ban nhân dân cấp tỉnh có trách nhiệm trình Hội đồng nhân dân cùng cấp quyết định mức vốn ngân sách nhà nước cấp cho Quỹ phát triển đất khi thành lập, mức trích bổ sung cho Quỹ phát triển đất cụ thể hàng năm cho phù hợp với điều kiện thực tế của địa phương.</t>
  </si>
  <si>
    <t>3. Quỹ phát triển đất được sử dụng để ứng vốn cho Tổ chức phát triển quỹ đất và các tổ chức khác để thực hiện việc bồi thường, giải phóng mặt bằng và tạo quỹ đất theo quy hoạch, kế hoạch sử dụng đất đã được cơ quan có thẩm quyền phê duyệt.</t>
  </si>
  <si>
    <t>4. Bộ Tài chính trình Thủ tướng Chính phủ ban hành Quy chế mẫu về quản lý, sử dụng Quỹ phát triển đất; quy định việc cấp phát, hạch toán, thanh quyết toán kinh phí, huy động, sử dụng các nguồn vốn của Quỹ phát triển đất và cơ chế ủy thác cho Quỹ đầu tư phát triển, quỹ tài chính khác của địa phương đối với trường hợp không thành lập Quỹ phát triển đất theo quy định về quản lý ngân sách và quỹ tài chính của Nhà nước.</t>
  </si>
  <si>
    <t>Ủy ban nhân dân cấp tỉnh căn cứ quy định tại các Khoản 1, 2 và 3 Điều này, Quy chế mẫu về quản lý, sử dụng Quỹ phát triển đất của Thủ tướng Chính phủ và các quy định khác có liên quan để quyết định thành lập hoặc điều chỉnh chức năng, nhiệm vụ của Quỹ phát triển đất đã được thành lập trước đây và quyết định cơ cấu tổ chức, nguồn vốn, cơ chế hoạt động của Quỹ phát triển đất cho phù hợp với điều kiện và tình hình thực tế tại địa phương.</t>
  </si>
  <si>
    <t>QUY HOẠCH, KẾ HOẠCH SỬ DỤNG ĐẤT</t>
  </si>
  <si>
    <t>1. Trách nhiệm xác định nhu cầu sử dụng đất trong việc lập, điều chỉnh quy hoạch, kế hoạch sử dụng đất cấp quốc gia được quy định như sau:</t>
  </si>
  <si>
    <t>a) Các Bộ, ngành xác định nhu cầu sử dụng đất và đề xuất các dự án của ngành, lĩnh vực phụ trách theo từng đơn vị hành chính cấp tỉnh; Ủy ban nhân dân cấp tỉnh xác định nhu cầu sử dụng đất của địa phương;</t>
  </si>
  <si>
    <t>b) Các Bộ, ngành và Ủy ban nhân dân cấp tỉnh gửi nhu cầu sử dụng đất về Bộ Tài nguyên và Môi trường trong thời hạn 45 ngày kể từ ngày nhận được văn bản của Bộ Tài nguyên và Môi trường về việc đề nghị đăng ký nhu cầu sử dụng đất;</t>
  </si>
  <si>
    <t>c) Bộ Tài nguyên và Môi trường tổng hợp, cân đối nhu cầu sử dụng đất và dự kiến phân bổ các chỉ tiêu sử dụng đất cấp quốc gia đến từng vùng kinh tế - xã hội và đơn vị hành chính cấp tỉnh.</t>
  </si>
  <si>
    <t>2. Quy hoạch, kế hoạch sử dụng đất cấp tỉnh:</t>
  </si>
  <si>
    <t>a) Trách nhiệm xác định nhu cầu sử dụng đất trong việc lập, điều chỉnh quy hoạch, kế hoạch sử dụng đất cấp tỉnh:</t>
  </si>
  <si>
    <t>Các sở, ngành xác định nhu cầu sử dụng đất và đề xuất các dự án sử dụng đất thuộc chỉ tiêu sử dụng đất cấp tỉnh theo từng đơn vị hành chính cấp huyện; Ủy ban nhân dân cấp huyện xác định nhu cầu sử dụng đất của địa phương.</t>
  </si>
  <si>
    <t>Các sở, ngành và Ủy ban nhân dân cấp huyện gửi nhu cầu sử dụng đất về Sở Tài nguyên và Môi trường trong thời hạn 30 ngày kể từ ngày nhận được văn bản của Sở Tài nguyên và Môi trường về việc đề nghị đăng ký nhu cầu sử dụng đất.</t>
  </si>
  <si>
    <t>Sở Tài nguyên và Môi trường dự kiến phân bổ các chỉ tiêu sử dụng đất cấp quốc gia và xác định danh mục các dự án trong quy hoạch, kế hoạch sử dụng đất cấp quốc gia đến từng đơn vị hành chính cấp huyện; tổng hợp, cân đối nhu cầu sử dụng đất và dự kiến phân bổ các chỉ tiêu sử dụng đất cấp tỉnh đến từng đơn vị hành chính cấp huyện.</t>
  </si>
  <si>
    <t>b) Chỉ tiêu sử dụng đất trong quy hoạch sử dụng đất cấp tỉnh gồm chỉ tiêu sử dụng đất theo loại đất và chỉ tiêu sử dụng đất theo khu chức năng.</t>
  </si>
  <si>
    <t>Chỉ tiêu sử dụng đất theo loại đất gồm chỉ tiêu sử dụng đất theo loại đất do quy hoạch sử dụng đất cấp quốc gia phân bổ cho cấp tỉnh và chỉ tiêu sử dụng đất theo loại đất do cấp tỉnh xác định. Chỉ tiêu sử dụng đất theo loại đất do cấp tỉnh xác định gồm đất trồng cây lâu năm; đất trồng cây hàng năm khác; đất ở tại nông thôn; đất ở tại đô thị; đất xây dựng trụ sở cơ quan; đất xây dựng trụ sở của tổ chức sự nghiệp; đất xây dựng cơ sở ngoại giao; đất cụm công nghiệp; đất thương mại, dịch vụ; đất cơ sở sản xuất phi nông nghiệp; đất sử dụng cho hoạt động khoáng sản; đất phát triển hạ tầng cấp tỉnh; đất cơ sở tôn giáo; đất làm nghĩa trang, nghĩa địa, nhà tang lễ, nhà hỏa táng.</t>
  </si>
  <si>
    <t>Chỉ tiêu sử dụng đất theo khu chức năng gồm khu sản xuất nông nghiệp; khu lâm nghiệp; khu bảo tồn thiên nhiên và đa dạng sinh học; khu phát triển công nghiệp; khu đô thị; khu thương mại - dịch vụ; khu dân cư nông thôn.</t>
  </si>
  <si>
    <t>c) Trong trường hợp cần thiết mà phải thay đổi về quy mô, địa điểm và số lượng dự án, công trình trong cùng một loại đất nhưng không làm thay đổi về chỉ tiêu và khu vực sử dụng đất theo chức năng sử dụng trong quy hoạch sử dụng đất đã được phê duyệt thì Ủy ban nhân dân cấp tỉnh có trách nhiệm trình Hội đồng nhân dân cùng cấp thông qua, chỉ đạo cập nhật vào quy hoạch, kế hoạch sử dụng đất cấp huyện để tổ chức thực hiện.</t>
  </si>
  <si>
    <t>3. Quy hoạch, kế hoạch sử dụng đất cấp huyện:</t>
  </si>
  <si>
    <t>a) Trách nhiệm xác định nhu cầu sử dụng đất trong việc lập, điều chỉnh quy hoạch, kế hoạch sử dụng đất cấp huyện:</t>
  </si>
  <si>
    <t>Các phòng, ban cấp huyện xác định nhu cầu sử dụng đất và đề xuất các dự án sử dụng đất thuộc danh mục chỉ tiêu sử dụng đất cấp huyện theo từng đơn vị hành chính cấp xã; Ủy ban nhân dân xã, phường, thị trấn (sau đây gọi là Ủy ban nhân dân cấp xã) xác định nhu cầu sử dụng đất của địa phương.</t>
  </si>
  <si>
    <t>Các phòng, ban cấp huyện và Ủy ban nhân dân cấp xã gửi nhu cầu sử dụng đất về Phòng Tài nguyên và Môi trường trong thời hạn 30 ngày kể từ ngày nhận được văn bản của Phòng Tài nguyên và Môi trường về việc đề nghị đăng ký nhu cầu sử dụng đất.</t>
  </si>
  <si>
    <t>Phòng Tài nguyên và Môi trường xác định các chỉ tiêu sử dụng đất cấp tỉnh và các dự án trong quy hoạch, kế hoạch sử dụng đất cấp tỉnh đã phân bổ cho cấp huyện đến từng đơn vị hành chính cấp xã; tổng hợp, cân đối nhu cầu sử dụng đất và dự kiến phân bổ các chỉ tiêu sử dụng đất cấp huyện đến từng đơn vị hành chính cấp xã.</t>
  </si>
  <si>
    <t>b) Chỉ tiêu sử dụng đất trong quy hoạch sử dụng đất cấp huyện gồm chỉ tiêu sử dụng đất theo loại đất và chỉ tiêu sử dụng đất theo khu chức năng.</t>
  </si>
  <si>
    <t>Chỉ tiêu sử dụng đất theo loại đất gồm chỉ tiêu sử dụng đất theo loại đất do quy hoạch sử dụng đất cấp tỉnh phân bổ cho cấp huyện và chỉ tiêu sử dụng đất theo loại đất do cấp huyện, cấp xã xác định. Chỉ tiêu sử dụng đất theo loại đất do cấp huyện, cấp xã xác định gồm đất nông nghiệp khác; đất sản xuất vật liệu xây dựng, làm đồ gốm; đất phát triển hạ tầng cấp huyện, cấp xã; đất sinh hoạt cộng đồng, khu vui chơi, giải trí công cộng; đất tín ngưỡng; đất sông, ngòi, kênh, rạch, suối và mặt nước chuyên dùng; đất phi nông nghiệp khác.</t>
  </si>
  <si>
    <t>Chỉ tiêu sử dụng đất theo khu chức năng gồm khu vực chuyên trồng lúa nước; khu vực chuyên trồng cây công nghiệp lâu năm; khu vực rừng phòng hộ, rừng đặc dụng, rừng sản xuất; khu công nghiệp, cụm công nghiệp; khu đô thị - thương mại - dịch vụ; khu du lịch; khu ở, làng nghề, sản xuất phi nông nghiệp nông thôn.</t>
  </si>
  <si>
    <t>4. Trong quá trình tổ chức lập quy hoạch, kế hoạch sử dụng đất quốc phòng, an ninh, Bộ Quốc phòng, Bộ Công an có trách nhiệm phối hợp với Ủy ban nhân dân cấp tỉnh xác định vị trí, diện tích các loại đất sử dụng vào mục đích quốc phòng, an ninh quy định tại Điều 61 của Luật Đất đai tại địa phương.</t>
  </si>
  <si>
    <t>5. Bộ Tài nguyên và Môi trường quy định chi tiết về trình tự, nội dung lập, điều chỉnh quy hoạch, kế hoạch sử dụng đất.</t>
  </si>
  <si>
    <t>1. Hồ sơ lấy ý kiến về quy hoạch, kế hoạch sử dụng đất cấp quốc gia, cấp tỉnh và cấp huyện gồm:</t>
  </si>
  <si>
    <t>a) Báo cáo tóm tắt quy hoạch, kế hoạch sử dụng đất, trong đó có các chỉ tiêu sử dụng đất, danh mục dự án, công trình dự kiến thực hiện trong kỳ quy hoạch, kế hoạch sử dụng đất;</t>
  </si>
  <si>
    <t>b) Bản đồ quy hoạch, kế hoạch sử dụng đất.</t>
  </si>
  <si>
    <t>2. Báo cáo tổng hợp, tiếp thu, giải trình ý kiến của nhân dân về quy hoạch, kế hoạch sử dụng đất được công khai trên trang thông tin điện tử của Bộ Tài nguyên và Môi trường, Tổng cục Quản lý đất đai đối với cấp quốc gia; trang thông tin điện tử của Ủy ban nhân dân cấp tỉnh đối với quy hoạch, kế hoạch sử dụng đất cấp tỉnh và trên trang thông tin điện tử của Ủy ban nhân dân cấp huyện đối với quy hoạch, kế hoạch sử dụng đất cấp huyện.</t>
  </si>
  <si>
    <t>3. Việc lấy ý kiến Ủy ban nhân dân cấp tỉnh đối với quy hoạch, kế hoạch sử dụng đất quốc phòng, an ninh được quy định như sau:</t>
  </si>
  <si>
    <t>a) Bộ Quốc phòng, Bộ Công an gửi hồ sơ lấy ý kiến về dự thảo phương án quy hoạch, kế hoạch sử dụng đất quốc phòng, an ninh cho Ủy ban nhân dân cấp tỉnh. Trong thời gian 30 ngày kể từ ngày nhận được hồ sơ, Ủy ban nhân dân cấp tỉnh có trách nhiệm góp ý kiến và gửi về Bộ Quốc phòng, Bộ Công an;</t>
  </si>
  <si>
    <t>b) Bộ Quốc phòng, Bộ Công an tổng hợp, tiếp thu, giải trình ý kiến của Ủy ban nhân dân cấp tỉnh và hoàn thiện phương án quy hoạch, kế hoạch sử dụng đất trước khi trình Chính phủ phê duyệt.</t>
  </si>
  <si>
    <t>1. Trình tự thủ tục thẩm định, phê duyệt quy hoạch, kế hoạch sử dụng đất cấp tỉnh:</t>
  </si>
  <si>
    <t>a) Ủy ban nhân dân cấp tỉnh gửi hồ sơ quy hoạch, kế hoạch sử dụng đất đến Bộ Tài nguyên và Môi trường để tổ chức thẩm định;</t>
  </si>
  <si>
    <t>b) Trong thời hạn không quá 05 ngày kể từ ngày nhận đủ hồ sơ hợp lệ, Bộ Tài nguyên và Môi trường có trách nhiệm gửi hồ sơ quy hoạch, kế hoạch sử dụng đất đến các thành viên của Hội đồng thẩm định quy hoạch, kế hoạch sử dụng đất để lấy ý kiến;</t>
  </si>
  <si>
    <t>c) Trường hợp cần thiết, trong thời hạn không quá 10 ngày kể từ ngày nhận đủ hồ sơ hợp lệ, Hội đồng thẩm định quy hoạch, kế hoạch sử dụng đất tổ chức kiểm tra, khảo sát thực địa các khu vực dự kiến chuyển mục đích sử dụng đất, đặc biệt là khu vực chuyển mục đích sử dụng đất trồng lúa, đất rừng phòng hộ, đất rừng đặc dụng;</t>
  </si>
  <si>
    <t>d) Trong thời hạn không quá 15 ngày kể từ ngày nhận được hồ sơ hợp lệ, các thành viên Hội đồng thẩm định quy hoạch, kế hoạch sử dụng đất gửi ý kiến góp ý bằng văn bản đến Bộ Tài nguyên và Môi trường;</t>
  </si>
  <si>
    <t>đ) Trong thời hạn không quá 10 ngày kể từ ngày kết thúc thời hạn lấy ý kiến góp ý, Bộ Tài nguyên và Môi trường có trách nhiệm tổ chức họp Hội đồng thẩm định quy hoạch, kế hoạch sử dụng đất và gửi Thông báo kết quả thẩm định quy hoạch, kế hoạch sử dụng đất đến Ủy ban nhân dân cấp tỉnh;</t>
  </si>
  <si>
    <t>e) Ủy ban nhân dân cấp tỉnh hoàn chỉnh hồ sơ quy hoạch, kế hoạch sử dụng đất; trình Hội đồng nhân dân cấp tỉnh thông qua; gửi hồ sơ quy hoạch, kế hoạch sử dụng đất đến Bộ Tài nguyên và Môi trường để trình phê duyệt;</t>
  </si>
  <si>
    <t>g) Trong thời hạn không quá 10 ngày kể từ ngày nhận đủ hồ sơ hợp lệ Bộ Tài nguyên và Môi trường trình Chính phủ phê duyệt quy hoạch, kế hoạch sử dụng đất cấp tỉnh.</t>
  </si>
  <si>
    <t>2. Trình tự thủ tục thẩm định, phê duyệt quy hoạch sử dụng đất cấp huyện:</t>
  </si>
  <si>
    <t>a) Ủy ban nhân dân cấp huyện gửi hồ sơ quy hoạch sử dụng đất đến Sở Tài nguyên và Môi trường để tổ chức thẩm định;</t>
  </si>
  <si>
    <t>b) Trong thời hạn không quá 05 ngày kể từ ngày nhận đủ hồ sơ hợp lệ, Sở Tài nguyên và Môi trường có trách nhiệm gửi hồ sơ quy hoạch sử dụng đất đến các thành viên của Hội đồng thẩm định quy hoạch, kế hoạch sử dụng đất để lấy ý kiến;</t>
  </si>
  <si>
    <t>d) Trong thời hạn không quá 15 ngày kể từ ngày nhận được hồ sơ hợp lệ, các thành viên Hội đồng thẩm định quy hoạch, kế hoạch sử dụng đất gửi ý kiến góp ý bằng văn bản đến Sở Tài nguyên và Môi trường;</t>
  </si>
  <si>
    <t>đ) Trong thời hạn không quá 10 ngày kể từ ngày kết thúc thời hạn lấy ý kiến góp ý, Sở Tài nguyên và Môi trường có trách nhiệm tổ chức họp Hội đồng để thẩm định quy hoạch sử dụng đất và gửi Thông báo kết quả thẩm định quy hoạch sử dụng đất đến Ủy ban nhân dân cấp huyện;</t>
  </si>
  <si>
    <t>e) Ủy ban nhân dân cấp huyện hoàn chỉnh hồ sơ quy hoạch sử dụng đất; trình Hội đồng nhân dân cấp huyện thông qua; gửi hồ sơ quy hoạch sử dụng đất đến Sở Tài nguyên và Môi trường để trình phê duyệt;</t>
  </si>
  <si>
    <t>g) Trong thời hạn không quá 10 ngày kể từ ngày nhận đủ hồ sơ hợp lệ Sở Tài nguyên và Môi trường trình Ủy ban nhân dân cấp tỉnh phê duyệt quy hoạch sử dụng đất cấp huyện.</t>
  </si>
  <si>
    <t>3. Trình tự thủ tục thẩm định, phê duyệt điều chỉnh quy hoạch, kế hoạch sử dụng đất cấp tỉnh thực hiện theo quy định tại Khoản 1 Điều này; thẩm định, phê duyệt điều chỉnh quy hoạch sử dụng cấp huyện thực hiện theo quy định tại Khoản 2 Điều này.</t>
  </si>
  <si>
    <t>4. Trình tự thủ tục thẩm định, phê duyệt kế hoạch sử dụng đất hàng năm cấp huyện:</t>
  </si>
  <si>
    <t>a) Quý III hàng năm, Ủy ban nhân dân cấp huyện gửi hồ sơ kế hoạch sử dụng đất hàng năm của năm sau đến Sở Tài nguyên và Môi trường để tổ chức thẩm định;</t>
  </si>
  <si>
    <t>b) Trong thời hạn không quá 05 ngày kể từ ngày nhận đủ hồ sơ hợp lệ, Sở Tài nguyên và Môi trường có trách nhiệm gửi hồ sơ kế hoạch sử dụng đất hàng năm cấp huyện đến các thành viên của Hội đồng thẩm định quy hoạch, kế hoạch sử dụng đất để lấy ý kiến;</t>
  </si>
  <si>
    <t>c) Trong thời hạn không quá 15 ngày kể từ ngày nhận được hồ sơ hợp lệ, các thành viên Hội đồng thẩm định gửi ý kiến góp ý bằng văn bản đến Sở Tài nguyên và Môi trường;</t>
  </si>
  <si>
    <t>d) Trong thời hạn không quá 05 ngày kể từ ngày kết thúc thời gian lấy ý kiến, Sở Tài nguyên và Môi trường có trách nhiệm tổ chức họp Hội đồng để thẩm định kế hoạch sử dụng đất; gửi thông báo kết quả thẩm định kế hoạch sử dụng đất đến Ủy ban nhân dân cấp huyện để hoàn chỉnh hồ sơ;</t>
  </si>
  <si>
    <t>đ) Sở Tài nguyên và Môi trường có trách nhiệm tổng hợp danh mục dự án cần thu hồi đất quy định tại Khoản 3 Điều 62 của Luật Đất đai để báo cáo Ủy ban nhân dân cấp tỉnh trình Hội đồng nhân dân cấp tỉnh thông qua đồng thời với quyết định mức vốn ngân sách nhà nước cấp cho việc bồi thường, giải phóng mặt bằng tại kỳ họp cuối năm của Hội đồng nhân dân cấp tỉnh;</t>
  </si>
  <si>
    <t>e) Căn cứ vào hồ sơ kế hoạch sử dụng đất hàng năm cấp huyện đã được hoàn thiện và nghị quyết của Hội đồng nhân dân cấp tỉnh, Sở Tài nguyên và Môi trường trình Ủy ban nhân dân cấp tỉnh để phê duyệt xong trước ngày 31 tháng 12.</t>
  </si>
  <si>
    <t>5. Trình tự thủ tục thẩm định, phê duyệt quy hoạch, kế hoạch sử dụng đất quốc phòng, an ninh:</t>
  </si>
  <si>
    <t>a) Bộ Quốc phòng, Bộ Công an gửi hồ sơ quy hoạch, kế hoạch sử dụng đất đến Bộ Tài nguyên và Môi trường để tổ chức thẩm định;</t>
  </si>
  <si>
    <t>b) Trong thời hạn không quá 05 ngày kể từ ngày nhận đủ hồ sơ hợp lệ, Bộ Tài nguyên và Môi trường có trách nhiệm gửi hồ sơ đến các thành viên của Hội đồng thẩm định quy hoạch, kế hoạch sử dụng đất để lấy ý kiến;</t>
  </si>
  <si>
    <t>c) Trong thời hạn không quá 15 ngày kể từ ngày nhận được hồ sơ, các thành viên Hội đồng thẩm định quy hoạch, kế hoạch sử dụng đất gửi ý kiến góp ý bằng văn bản đến Bộ Tài nguyên và Môi trường;</t>
  </si>
  <si>
    <t>d) Trong thời hạn không quá 10 ngày kể từ ngày kết thúc thời hạn lấy ý kiến góp ý, Bộ Tài nguyên và Môi trường có trách nhiệm tổ chức họp Hội đồng thẩm định quy hoạch, kế hoạch sử dụng đất và gửi Thông báo kết quả thẩm định quy hoạch, kế hoạch sử dụng đất đến Bộ Quốc phòng, Bộ Công an;</t>
  </si>
  <si>
    <t>đ) Bộ Quốc phòng, Bộ Công an hoàn chỉnh hồ sơ quy hoạch, kế hoạch sử dụng đất và gửi hồ sơ đến Bộ Tài nguyên và Môi trường để trình phê duyệt;</t>
  </si>
  <si>
    <t>e) Trong thời hạn không quá 10 ngày kể từ ngày nhận đủ hồ sơ hợp lệ Bộ Tài nguyên và Môi trường trình Chính phủ phê duyệt quy hoạch, kế hoạch sử dụng đất quốc phòng; quy hoạch, kế hoạch sử dụng đất an ninh.</t>
  </si>
  <si>
    <t>1. Tổ chức sự nghiệp, doanh nghiệp được hoạt động tư vấn lập quy hoạch, kế hoạch sử dụng đất khi có đủ các điều kiện sau:</t>
  </si>
  <si>
    <t>a) Có chức năng tư vấn lập quy hoạch, kế hoạch sử dụng đất;</t>
  </si>
  <si>
    <t>b) Có ít nhất 05 cá nhân đủ điều kiện quy định tại Khoản 2 Điều này.</t>
  </si>
  <si>
    <t>2. Cá nhân được hành nghề tư vấn lập quy hoạch, kế hoạch sử dụng đất trong tổ chức có chức năng tư vấn lập quy hoạch, kế hoạch sử dụng đất khi có đủ các điều kiện sau đây:</t>
  </si>
  <si>
    <t>a) Có năng lực hành vi dân sự;</t>
  </si>
  <si>
    <t>b) Có một trong các bằng tốt nghiệp đại học, sau đại học chuyên ngành về quản lý đất đai, địa chính và các chuyên ngành khác có liên quan đến quy hoạch, kế hoạch sử dụng đất;</t>
  </si>
  <si>
    <t>c) Có thời gian công tác trong lĩnh vực quy hoạch, kế hoạch sử dụng đất và các quy hoạch chuyên ngành khác từ 24 tháng trở lên.</t>
  </si>
  <si>
    <t>1. Ủy ban nhân dân cấp tỉnh và cấp huyện có trách nhiệm rà soát quy hoạch, kế hoạch của ngành, lĩnh vực, địa phương có sử dụng đất bảo đảm phù hợp với quy hoạch, kế hoạch sử dụng đất đã được cơ quan nhà nước có thẩm quyền quyết định, phê duyệt.</t>
  </si>
  <si>
    <t>2. Ủy ban nhân dân cấp tỉnh chỉ đạo, kiểm tra Ủy ban nhân dân cấp huyện, cấp xã xác định cụ thể diện tích, ranh giới đất trồng lúa, đất rừng đặc dụng, đất rừng phòng hộ ngoài thực địa.</t>
  </si>
  <si>
    <t>Ủy ban nhân dân cấp tỉnh chịu trách nhiệm trước Thủ tướng Chính phủ về việc bảo vệ đất trồng lúa, đất rừng đặc dụng, đất rừng phòng hộ đã được xác định trong quy hoạch, kế hoạch sử dụng đất.</t>
  </si>
  <si>
    <t>3. Bộ Tài nguyên và Môi trường chịu trách nhiệm trước Chính phủ về việc kiểm tra thực hiện các chỉ tiêu sử dụng đất trong quy hoạch, kế hoạch sử dụng đất cấp quốc gia, cấp tỉnh và giám sát các địa phương, các Bộ, ngành trong việc thực hiện quy hoạch, kế hoạch sử dụng đất.</t>
  </si>
  <si>
    <t>4. Trường hợp đến thời điểm kết thúc kỳ quy hoạch sử dụng đất mà các chỉ tiêu sử dụng đất trong quy hoạch, kế hoạch sử dụng đất chưa thực hiện hết và phù hợp với quy hoạch tổng thể phát triển kinh tế - xã hội cùng cấp đã được cơ quan nhà nước có thẩm quyền phê duyệt thì được tiếp tục thực hiện đến khi quy hoạch sử dụng đất kỳ tiếp theo được phê duyệt nhưng trong thời hạn không quá 12 tháng kể từ thời điểm kết thúc kỳ quy hoạch sử dụng đất.</t>
  </si>
  <si>
    <t>1. Đối với địa phương mà quy hoạch sử dụng đất đến năm 2020, kế hoạch sử dụng đất 5 năm kỳ đầu (2011 - 2015) của cấp huyện, cấp xã đã được cơ quan nhà nước có thẩm quyền phê duyệt trước ngày 01 tháng 7 năm 2014 thì được sử dụng để lập kế hoạch sử dụng đất năm 2015 cấp huyện; để điều chỉnh quy hoạch sử dụng đất cấp huyện đến năm 2020 và lập kế hoạch sử dụng đất hàng năm theo quy định của Luật Đất đai.</t>
  </si>
  <si>
    <t>2. Đối với địa phương mà quy hoạch sử dụng đất đến năm 2020, kế hoạch sử dụng đất 5 năm kỳ đầu (2011 - 2015) của cấp huyện đã được cơ quan nhà nước có thẩm quyền phê duyệt và quy hoạch, kế hoạch sử dụng đất cấp xã chưa được phê duyệt trước ngày 01 tháng 7 năm 2014 thì không lập quy hoạch, kế hoạch sử dụng đất cấp xã. Quy hoạch sử dụng đất đến năm 2020, kế hoạch sử dụng đất 5 năm kỳ đầu (2011 - 2015) của cấp huyện và sản phẩm của dự án lập quy hoạch, kế hoạch sử dụng đất cấp xã đối với những xã đang lập quy hoạch, kế hoạch sử dụng đất được sử dụng để lập kế hoạch sử dụng đất năm 2015 cấp huyện; để điều chỉnh quy hoạch sử dụng đất đến năm 2020 và lập kế hoạch sử dụng đất hàng năm theo quy định của Luật Đất đai.</t>
  </si>
  <si>
    <t>THU HỒI ĐẤT, GIAO ĐẤT, CHO THUÊ ĐẤT, CHUYỂN MỤC ĐÍCH SỬ DỤNG ĐẤT</t>
  </si>
  <si>
    <t>1. Đối với dự án có vốn đầu tư trực tiếp của nhà đầu tư nước ngoài tại đảo và xã, phường, thị trấn biên giới, ven biển không thuộc trường hợp Quốc hội, Thủ tướng Chính phủ chấp thuận, quyết định đầu tư thì trước khi xem xét chấp thuận chủ trương đầu tư, Ủy ban nhân dân cấp tỉnh gửi văn bản xin ý kiến của các Bộ theo quy định sau đây:</t>
  </si>
  <si>
    <t>a) Bộ Quốc phòng, Bộ Công an, Bộ Ngoại giao đối với khu đất sử dụng tại đảo và xã, phường, thị trấn biên giới;</t>
  </si>
  <si>
    <t>b) Bộ Quốc phòng đối với khu đất sử dụng tại xã, phường, thị trấn ven biển liền kề với khu đất sử dụng vào mục đích quốc phòng, trừ trường hợp đã xác định khu vực cấm theo quy định;</t>
  </si>
  <si>
    <t>c) Bộ Công an đối với khu đất sử dụng tại xã, phường, thị trấn ven biển liền kề với khu đất sử dụng vào mục đích an ninh.</t>
  </si>
  <si>
    <t>2. Trong thời hạn không quá 20 ngày kể từ ngày nhận được văn bản xin ý kiến, Bộ Quốc phòng, Bộ Công an, Bộ Ngoại giao có ý kiến bằng văn bản gửi Ủy ban nhân dân cấp tỉnh.</t>
  </si>
  <si>
    <t>3. Trường hợp dự án quy định tại Khoản 1 Điều này có sử dụng đất trồng lúa, đất rừng phòng hộ, đất rừng đặc dụng theo quy định tại Điểm a Khoản 1 Điều 58 của Luật Đất đai thì việc xin ý kiến các Bộ được thực hiện trước khi trình Thủ tướng Chính phủ.</t>
  </si>
  <si>
    <t>1. Dự án có sử dụng đất phải áp dụng điều kiện quy định tại Khoản 3 Điều 58 của Luật Đất đaigồm:</t>
  </si>
  <si>
    <t>a) Dự án đầu tư xây dựng nhà ở để bán hoặc để cho thuê hoặc để bán kết hợp cho thuê theo quy định của pháp luật về nhà ở;</t>
  </si>
  <si>
    <t>b) Dự án đầu tư kinh doanh bất động sản gắn với quyền sử dụng đất theo quy định của pháp luật về kinh doanh bất động sản;</t>
  </si>
  <si>
    <t>c) Dự án sản xuất, kinh doanh không sử dụng vốn từ ngân sách nhà nước.</t>
  </si>
  <si>
    <t>2. Điều kiện về năng lực tài chính để bảo đảm việc sử dụng đất theo tiến độ của dự án đầu tư được quy định như sau:</t>
  </si>
  <si>
    <t>a) Có vốn thuộc sở hữu của mình để thực hiện dự án không thấp hơn 20% tổng mức đầu tư đối với dự án có quy mô sử dụng đất dưới 20 héc ta; không thấp hơn 15% tổng mức đầu tư đối với dự án có quy mô sử dụng đất từ 20 héc ta trở lên;</t>
  </si>
  <si>
    <t>b) Có khả năng huy động vốn để thực hiện dự án từ các tổ chức tín dụng, chi nhánh ngân hàng nước ngoài và các tổ chức, cá nhân khác.</t>
  </si>
  <si>
    <t>3. Việc xác định người được Nhà nước giao đất, cho thuê đất, cho phép chuyển mục đích sử dụng đất để thực hiện dự án đầu tư không vi phạm quy định của pháp luật về đất đai đối với trường hợp đang sử dụng đất do Nhà nước giao đất, cho thuê đất để thực hiện dự án đầu tư khác xác định theo các căn cứ sau đây:</t>
  </si>
  <si>
    <t>a) Kết quả xử lý vi phạm pháp luật về đất đai đối với các dự án tại địa phương được lưu trữ tại Sở Tài nguyên và Môi trường;</t>
  </si>
  <si>
    <t>b) Nội dung công bố về tình trạng vi phạm pháp luật đất đai và kết quả xử lý vi phạm pháp luật đất đai trên trang thông tin điện tử của Bộ Tài nguyên và Môi trường, Tổng cục Quản lý đất đai đối với các dự án thuộc địa phương khác.</t>
  </si>
  <si>
    <t>4. Thời điểm thẩm định các điều kiện quy định tại Điều này được thực hiện đồng thời với việc thẩm định nhu cầu sử dụng đất của chủ đầu tư khi cấp Giấy chứng nhận đầu tư, thẩm định dự án đầu tư, lập báo cáo kinh tế - kỹ thuật hoặc chấp thuận đầu tư theo quy định của pháp luật về đầu tư, pháp luật về xây dựng đối với trường hợp giao đất, cho thuê đất không thông qua đấu giá quyền sử dụng đất, chuyển mục đích sử dụng đất. Trường hợp đấu giá quyền sử dụng đất thì thời điểm thẩm định được thực hiện trước khi tổ chức phiên đấu giá quyền sử dụng đất.</t>
  </si>
  <si>
    <t>1. Các trường hợp bất khả kháng ảnh hưởng đến tiến độ sử dụng đất của dự án đầu tư đã được Nhà nước giao đất, cho thuê đất theo quy định tại Điểm i Khoản 1 Điều 64 của Luật Đất đai, gồm:</t>
  </si>
  <si>
    <t>a) Do ảnh hưởng trực tiếp của thiên tai, thảm họa môi trường;</t>
  </si>
  <si>
    <t>b) Do ảnh hưởng trực tiếp của hỏa hoạn, dịch bệnh;</t>
  </si>
  <si>
    <t>c) Do ảnh hưởng trực tiếp của chiến tranh;</t>
  </si>
  <si>
    <t>d) Các trường hợp bất khả kháng khác do Thủ tướng Chính phủ quyết định.</t>
  </si>
  <si>
    <t>2. Thời điểm để tính gia hạn 24 tháng đối với trường hợp không đưa đất vào sử dụng hoặc tiến độ sử dụng đất chậm được quy định như sau:</t>
  </si>
  <si>
    <t>a) Trường hợp dự án đầu tư không đưa đất vào sử dụng trong thời hạn 12 tháng liên tục kể từ khi nhận bàn giao đất trên thực địa thì cho phép chủ đầu tư được gia hạn sử dụng 24 tháng tính từ tháng thứ 13 kể từ khi nhận bàn giao đất trên thực địa;</t>
  </si>
  <si>
    <t>b) Trường hợp dự án đầu tư chậm tiến độ sử dụng đất 24 tháng so với tiến độ ghi trong dự án đầu tư kể từ khi nhận bàn giao đất trên thực địa thì thời điểm để tính gia hạn sử dụng đất 24 tháng được tính từ tháng thứ 25 kể từ thời điểm phải kết thúc việc đầu tư xây dựng.</t>
  </si>
  <si>
    <t>Trường hợp dự án được giao đất, cho thuê đất theo tiến độ thì việc gia hạn sử dụng đất 24 tháng được áp dụng đối với từng phần diện tích đất đó; thời điểm để tính gia hạn sử dụng đất 24 tháng được tính từ tháng thứ 25 kể từ thời điểm phải kết thúc việc đầu tư xây dựng trên phần diện tích đất đó.</t>
  </si>
  <si>
    <t>3. Ủy ban nhân dân cấp tỉnh có trách nhiệm tổ chức rà soát, xử lý và công bố công khai trên trang thông tin điện tử của Ủy ban nhân dân cấp tỉnh các dự án đầu tư không đưa đất vào sử dụng trong thời hạn 12 tháng liên tục hoặc chậm tiến độ sử dụng đất 24 tháng so với tiến độ ghi trong dự án đầu tư; các dự án được gia hạn; các dự án chậm tiến độ sử dụng đất vì lý do bất khả kháng; cung cấp thông tin để công khai trên trang thông tin điện tử của Bộ Tài nguyên và Môi trường và Tổng cục Quản lý đất đai.</t>
  </si>
  <si>
    <t>Việc sử dụng đất vào mục đích sản xuất, kinh doanh thông qua hình thức mua tài sản gắn liền với đất, nhận chuyển nhượng, thuê quyền sử dụng đất, nhận góp vốn bằng quyền sử dụng đất phải đảm bảo các nguyên tắc sau đây:</t>
  </si>
  <si>
    <t>1. Phù hợp với kế hoạch sử dụng đất hàng năm của cấp huyện đã được phê duyệt và công bố.</t>
  </si>
  <si>
    <t>2. Trên địa bàn không còn quỹ đất đã được giải phóng mặt bằng để sử dụng vào mục đích sản xuất, kinh doanh phù hợp, trừ trường hợp các dự án thuộc lĩnh vực, địa bàn khuyến khích đầu tư.</t>
  </si>
  <si>
    <t>3. Trường hợp chủ đầu tư thực hiện phương thức nhận chuyển nhượng quyền sử dụng đất mà phải chuyển mục đích sử dụng đất thì chỉ được thực hiện sau khi Ủy ban nhân dân cấp có thẩm quyền có văn bản cho phép chuyển mục đích sử dụng đất, cho phép điều chỉnh thời hạn sử dụng đất cho phù hợp với việc sử dụng đất để sản xuất, kinh doanh.</t>
  </si>
  <si>
    <t>4. Trường hợp diện tích đất thực hiện dự án sản xuất, kinh doanh có phần diện tích đất mà người đang sử dụng đất không có quyền chuyển nhượng, cho thuê, góp vốn bằng quyền sử dụng đất theo quy định của pháp luật về đất đai thì chủ đầu tư được phép thỏa thuận mua tài sản gắn liền với đất của người đang sử dụng đất, Nhà nước thực hiện thu hồi đất, chuyển mục đích sử dụng đất và cho chủ đầu tư thuê đất để thực hiện dự án. Nội dung hợp đồng mua bán tài sản gắn liền với đất phải thể hiện rõ người bán tài sản tự nguyện trả lại đất để Nhà nước thu hồi đất và cho người mua tài sản thuê đất.</t>
  </si>
  <si>
    <t>Việc thông báo thu hồi đất, thành phần Ban thực hiện cưỡng chế thu hồi đất, kinh phí cưỡng chế thu hồi đất, giải quyết khiếu kiện phát sinh từ việc cưỡng chế thu hồi đất quy định tại Điều 61 và Điều 62 của Luật Đất đai thực hiện theo quy định sau đây:</t>
  </si>
  <si>
    <t>1. Cơ quan tài nguyên và môi trường trình Ủy ban nhân dân cùng cấp phê duyệt kế hoạch thu hồi đất, điều tra, khảo sát, đo đạc, kiểm đếm, gồm các nội dung sau đây:</t>
  </si>
  <si>
    <t>a) Lý do thu hồi đất;</t>
  </si>
  <si>
    <t>b) Diện tích, vị trí khu đất thu hồi trên cơ sở hồ sơ địa chính hiện có hoặc quy hoạch chi tiết xây dựng được cơ quan nhà nước có thẩm quyền phê duyệt; trường hợp thu hồi đất theo tiến độ thực hiện dự án thì ghi rõ tiến độ thu hồi đất;</t>
  </si>
  <si>
    <t>c) Kế hoạch điều tra, khảo sát, đo đạc, kiểm đếm;</t>
  </si>
  <si>
    <t>d) Dự kiến về kế hoạch di chuyển và bố trí tái định cư;</t>
  </si>
  <si>
    <t>đ) Giao nhiệm vụ lập, thực hiện phương án bồi thường, hỗ trợ và tái định cư.</t>
  </si>
  <si>
    <t>2. Thông báo thu hồi đất bao gồm các nội dung quy định tại các Điểm a, b, c và d Khoản 1 Điều này.</t>
  </si>
  <si>
    <t>3. Thành phần Ban thực hiện cưỡng chế thu hồi đất gồm:</t>
  </si>
  <si>
    <t>a) Chủ tịch hoặc Phó Chủ tịch Ủy ban nhân dân cấp huyện là trưởng ban;</t>
  </si>
  <si>
    <t>b) Các thành viên gồm đại diện các cơ quan tài chính, tài nguyên và môi trường, thanh tra, tư pháp, xây dựng cấp huyện; Mặt trận Tổ quốc Việt Nam cấp xã; tổ chức làm nhiệm vụ bồi thường giải phóng mặt bằng, Ủy ban nhân dân cấp xã nơi có đất và một số thành viên khác do Chủ tịch Ủy ban nhân dân cấp huyện quyết định.</t>
  </si>
  <si>
    <t>4. Lực lượng Công an căn cứ vào phương án cưỡng chế thu hồi đất để xây dựng kế hoạch bảo vệ trật tự, an toàn trong quá trình tổ chức thi hành quyết định cưỡng chế thu hồi đất.</t>
  </si>
  <si>
    <t>5. Khi thực hiện cưỡng chế thu hồi đất mà người bị cưỡng chế từ chối nhận tài sản theo quy định tại Điểm c Khoản 4 Điều 71 của Luật Đất đai thì Ban thực hiện cưỡng chế giao tài sản cho Ủy ban nhân dân cấp xã bảo quản tài sản theo quy định của pháp luật.</t>
  </si>
  <si>
    <t>6. Người có đất thu hồi, tổ chức, cá nhân có liên quan có quyền khiếu nại về việc thu hồi đất theo quy định của pháp luật về khiếu nại.</t>
  </si>
  <si>
    <t>Trong khi chưa có quyết định giải quyết khiếu nại thì vẫn phải tiếp tục thực hiện quyết định thu hồi đất, quyết định cưỡng chế thu hồi đất. Trường hợp cơ quan nhà nước có thẩm quyền giải quyết khiếu nại có kết luận việc thu hồi đất là trái pháp luật thì phải dừng cưỡng chế nếu việc cưỡng chế chưa hoàn thành; hủy bỏ quyết định thu hồi đất đã ban hành và bồi thường thiệt hại do quyết định thu hồi đất gây ra (nếu có).</t>
  </si>
  <si>
    <t>Đối với trường hợp việc thu hồi đất có liên quan đến quyền và lợi ích của tổ chức, cá nhân khác trong việc sử dụng đất theo quy định của pháp luật khác có liên quan thì Nhà nước tiến hành thu hồi đất, cưỡng chế thực hiện quyết định thu hồi đất theo quy định mà không phải chờ cho đến khi giải quyết xong quyền và nghĩa vụ liên quan đến việc sử dụng đất giữa người có đất thu hồi và tổ chức, cá nhân đó theo quy định của pháp luật có liên quan.</t>
  </si>
  <si>
    <t>ĐĂNG KÝ ĐẤT ĐAI, CẤP GIẤY CHỨNG NHẬN QUYỀN SỬ DỤNG ĐẤT, QUYỀN SỞ HỮU NHÀ Ở VÀ TÀI SẢN KHÁC GẮN LIỀN VỚI ĐẤT</t>
  </si>
  <si>
    <t>Các giấy tờ khác lập trước ngày 15 tháng 10 năm 1993 theo quy định tại Điểm g Khoản 1 Điều 100 của Luật Đất đai có tên người sử dụng đất, bao gồm:</t>
  </si>
  <si>
    <t>1. Sổ mục kê đất, sổ kiến điền lập trước ngày 18 tháng 12 năm 1980.</t>
  </si>
  <si>
    <t>2. Một trong các giấy tờ được lập trong quá trình thực hiện đăng ký ruộng đất theo Chỉ thị số 299-TTg ngày 10 tháng 11 năm 1980 của Thủ tướng Chính phủ về công tác đo đạc, phân hạng và đăng ký thống kê ruộng đất trong cả nước do cơ quan nhà nước đang quản lý, bao gồm:</t>
  </si>
  <si>
    <t>a) Biên bản xét duyệt của Hội đồng đăng ký ruộng đất cấp xã xác định người đang sử dụng đất là hợp pháp;</t>
  </si>
  <si>
    <t>b) Bản tổng hợp các trường hợp sử dụng đất hợp pháp do Ủy ban nhân dân cấp xã hoặc Hội đồng đăng ký ruộng đất cấp xã hoặc cơ quan quản lý đất đai cấp huyện, cấp tỉnh lập;</t>
  </si>
  <si>
    <t>c) Đơn xin đăng ký quyền sử dụng ruộng đất đối với trường hợp không có giấy tờ quy định tại Điểm a và Điểm b Khoản này.</t>
  </si>
  <si>
    <t>3. Dự án hoặc danh sách hoặc văn bản về việc di dân đi xây dựng khu kinh tế mới, di dân tái định cư được Ủy ban nhân dân cấp huyện, cấp tỉnh hoặc cơ quan nhà nước có thẩm quyền phê duyệt.</t>
  </si>
  <si>
    <t>4. Giấy tờ của nông trường, lâm trường quốc doanh về việc giao đất cho người lao động trong nông trường, lâm trường để làm nhà ở (nếu có).</t>
  </si>
  <si>
    <t>5. Giấy tờ có nội dung về quyền sở hữu nhà ở, công trình; về việc xây dựng, sửa chữa nhà ở, công trình được Ủy ban nhân dân cấp huyện, cấp tỉnh hoặc cơ quan quản lý nhà nước về nhà ở, xây dựng chứng nhận hoặc cho phép.</t>
  </si>
  <si>
    <t>6. Giấy tờ tạm giao đất của Ủy ban nhân dân cấp huyện, cấp tỉnh; Đơn đề nghị được sử dụng đất được Ủy ban nhân dân cấp xã, hợp tác xã nông nghiệp phê duyệt, chấp thuận trước ngày 01 tháng 7 năm 1980 hoặc được Ủy ban nhân dân cấp huyện, cấp tỉnh phê duyệt, chấp thuận.</t>
  </si>
  <si>
    <t>7. Giấy tờ của cơ quan nhà nước có thẩm quyền về việc giao đất cho cơ quan, tổ chức để bố trí đất cho cán bộ, công nhân viên tự làm nhà ở hoặc xây dựng nhà ở để phân (cấp) cho cán bộ, công nhân viên bằng vốn không thuộc ngân sách nhà nước hoặc do cán bộ, công nhân viên tự đóng góp xây dựng. Trường hợp xây dựng nhà ở bằng vốn ngân sách nhà nước thì phải bàn giao quỹ nhà ở đó cho cơ quan quản lý nhà ở của địa phương để quản lý, kinh doanh theo quy định của pháp luật.</t>
  </si>
  <si>
    <t>8. Bản sao giấy tờ quy định tại Điều 100 của Luật Đất đai và các giấy tờ quy định tại các Khoản 2, 3, 4, 5, 6 và 7 Điều này có xác nhận của Ủy ban nhân dân cấp huyện, cấp tỉnh hoặc cơ quan quản lý chuyên ngành cấp huyện, cấp tỉnh đối với trường hợp bản gốc giấy tờ này đã bị thất lạc và cơ quan nhà nước không còn lưu giữ hồ sơ quản lý việc cấp loại giấy tờ đó.</t>
  </si>
  <si>
    <t>1. Tổ chức, cộng đồng dân cư được Nhà nước giao đất để quản lý thuộc các trường hợp quy định tại Điều 8 của Luật Đất đai.</t>
  </si>
  <si>
    <t>2. Người đang quản lý, sử dụng đất nông nghiệp thuộc quỹ đất công ích của xã, phường, thị trấn.</t>
  </si>
  <si>
    <t>3. Người thuê, thuê lại đất của người sử dụng đất, trừ trường hợp thuê, thuê lại đất của nhà đầu tư xây dựng, kinh doanh kết cấu hạ tầng trong khu công nghiệp, cụm công nghiệp, khu chế xuất, khu công nghệ cao, khu kinh tế.</t>
  </si>
  <si>
    <t>4. Người nhận khoán đất trong các nông trường, lâm trường, doanh nghiệp nông, lâm nghiệp, ban quản lý rừng phòng hộ, ban quản lý rừng đặc dụng.</t>
  </si>
  <si>
    <t>5. Người đang sử dụng đất không đủ điều kiện cấp Giấy chứng nhận quyền sử dụng đất, quyền sở hữu nhà ở và tài sản khác gắn liền với đất.</t>
  </si>
  <si>
    <t>6. Người sử dụng đất có đủ điều kiện cấp Giấy chứng nhận quyền sử dụng đất, quyền sở hữu nhà ở và tài sản khác gắn liền với đất nhưng đã có thông báo hoặc quyết định thu hồi đất của cơ quan nhà nước có thẩm quyền.</t>
  </si>
  <si>
    <t>7. Tổ chức, Ủy ban nhân dân cấp xã được Nhà nước giao đất không thu tiền sử dụng đất để sử dụng vào mục đích xây dựng công trình công cộng gồm đường giao thông, công trình dẫn nước, dẫn xăng, dầu, khí; đường dây truyền tải điện, truyền dẫn thông tin; khu vui chơi giải trí ngoài trời; nghĩa trang, nghĩa địa không nhằm mục đích kinh doanh.</t>
  </si>
  <si>
    <t>Việc cấp Giấy chứng nhận quyền sử dụng đất, quyền sở hữu nhà ở và tài sản khác gắn liền với đất (công nhận quyền sử dụng đất) cho hộ gia đình, cá nhân đang sử dụng đất ổn định từ trước ngày 01 tháng 7 năm 2004 mà không có một trong các loại giấy tờ quy định tại Điều 100 của Luật Đất đai, Điều 18 của Nghị định này và không thuộc trường hợp quy định tại Khoản 1 Điều 101 của Luật Đất đai, Điều 23 của Nghị định này được thực hiện theo quy định như sau:</t>
  </si>
  <si>
    <t>1. Hộ gia đình, cá nhân sử dụng đất có nhà ở, công trình xây dựng khác từ trước ngày 15 tháng 10 năm 1993; nay được Ủy ban nhân dân cấp xã nơi có đất xác nhận không có tranh chấp sử dụng đất; việc sử dụng đất tại thời điểm nộp hồ sơ đề nghị cấp Giấy chứng nhận quyền sử dụng đất, quyền sở hữu nhà ở và tài sản khác gắn liền với đất là phù hợp với quy hoạch sử dụng đất, quy hoạch chi tiết xây dựng đô thị hoặc quy hoạch xây dựng điểm dân cư nông thôn hoặc quy hoạch xây dựng nông thôn mới đã được cơ quan nhà nước có thẩm quyền phê duyệt (sau đây gọi chung là quy hoạch) hoặc không phù hợp với quy hoạch nhưng đã sử dụng đất từ trước thời điểm phê duyệt quy hoạch hoặc sử dụng đất tại nơi chưa có quy hoạch thì được công nhận quyền sử dụng đất như sau:</t>
  </si>
  <si>
    <t>a) Đối với thửa đất có nhà ở mà diện tích thửa đất nhỏ hơn hoặc bằng hạn mức công nhận đất ở quy định tại Khoản 4 Điều 103 của Luật Đất đai (sau đây gọi là hạn mức công nhận đất ở) thì toàn bộ diện tích thửa đất được công nhận là đất ở.</t>
  </si>
  <si>
    <t>Trường hợp thửa đất có nhà ở mà diện tích thửa đất lớn hơn hạn mức công nhận đất ở thì diện tích đất ở được công nhận bằng hạn mức công nhận đất ở; trường hợp diện tích đất xây dựng nhà ở và các công trình phục vụ đời sống lớn hơn hạn mức công nhận đất ở thì công nhận diện tích đất ở theo diện tích thực tế đã xây dựng nhà ở và các công trình phục vụ đời sống đó;</t>
  </si>
  <si>
    <t>b) Đối với thửa đất có công trình xây dựng để sản xuất, thương mại, dịch vụ phi nông nghiệp thì công nhận đất cơ sở sản xuất phi nông nghiệp, đất thương mại, dịch vụ theo diện tích thực tế đã xây dựng công trình đó; hình thức sử dụng đất được công nhận như hình thức giao đất có thu tiền sử dụng đất, thời hạn sử dụng đất là ổn định lâu dài;</t>
  </si>
  <si>
    <t>c) Đối với thửa đất có cả nhà ở và công trình xây dựng để sản xuất, thương mại, dịch vụ phi nông nghiệp mà diện tích thửa đất lớn hơn hạn mức công nhận đất ở thì diện tích đất ở được công nhận theo quy định tại Điểm a Khoản này; phần diện tích còn lại đã xây dựng công trình sản xuất, thương mại, dịch vụ phi nông nghiệp thì được công nhận theo quy định tại Điểm b Khoản này;</t>
  </si>
  <si>
    <t>d) Đối với phần diện tích đất còn lại sau khi đã được xác định theo quy định tại các Điểm a, b và c Khoản này thì được xác định là đất nông nghiệp và được công nhận theo quy định tại Khoản 5 Điều này.</t>
  </si>
  <si>
    <t>2. Hộ gia đình, cá nhân đang sử dụng đất có nhà ở, công trình xây dựng khác trong thời gian từ ngày 15 tháng 10 năm 1993 đến trước ngày 01 tháng 7 năm 2004; nay được Ủy ban nhân dân cấp xã xác nhận là không có tranh chấp sử dụng đất; phù hợp với quy hoạch hoặc không phù hợp với quy hoạch nhưng đất đã sử dụng từ trước thời điểm phê duyệt quy hoạch hoặc sử dụng đất tại nơi chưa có quy hoạch; chưa có thông báo hoặc quyết định thu hồi đất của cơ quan nhà nước có thẩm quyền đối với trường hợp phải thu hồi thì được công nhận quyền sử dụng đất như sau:</t>
  </si>
  <si>
    <t>a) Đối với thửa đất có nhà ở mà diện tích thửa đất nhỏ hơn hoặc bằng hạn mức giao đất ở quy định tại Khoản 2 Điều 143 và Khoản 4 Điều 144 của Luật Đất đai (sau đây gọi là hạn mức giao đất ở) thì toàn bộ diện tích thửa đất được công nhận là đất ở.</t>
  </si>
  <si>
    <t>Trường hợp thửa đất có nhà ở mà diện tích thửa đất lớn hơn hạn mức giao đất ở thì diện tích đất ở được công nhận bằng hạn mức giao đất ở; trường hợp diện tích đất xây dựng nhà ở và các công trình phục vụ đời sống lớn hơn hạn mức giao đất ở thì công nhận diện tích đất ở theo diện tích thực tế đã xây dựng nhà ở và các công trình phục vụ đời sống đó;</t>
  </si>
  <si>
    <t>b) Đối với thửa đất có công trình xây dựng để sản xuất, thương mại, dịch vụ phi nông nghiệp thì công nhận đất cơ sở sản xuất phi nông nghiệp; đất thương mại, dịch vụ theo quy định tại Điểm b Khoản 1 Điều này;</t>
  </si>
  <si>
    <t>c) Đối với thửa đất có cả nhà ở và công trình xây dựng để sản xuất, thương mại, dịch vụ phi nông nghiệp mà diện tích thửa đất lớn hơn hạn mức giao đất ở thì công nhận diện tích đất ở, đất cơ sở sản xuất phi nông nghiệp; đất thương mại, dịch vụ theo quy định tại Điểm a và Điểm b Khoản này;</t>
  </si>
  <si>
    <t>3. Trường hợp thửa đất có nhiều hộ gia đình, cá nhân cùng sử dụng chung thì hạn mức đất ở quy định tại Khoản 1 và Khoản 2 Điều này được tính bằng tổng hạn mức đất ở của các hộ gia đình, cá nhân đó.</t>
  </si>
  <si>
    <t>Trường hợp một hộ gia đình, cá nhân sử dụng nhiều thửa đất có nhà ở có nguồn gốc của ông cha để lại hoặc nhận chuyển quyền sử dụng đất có nguồn gốc của ông cha để lại, được Ủy ban nhân dân cấp xã xác nhận là đã sử dụng đất ổn định từ trước ngày 15 tháng 10 năm 1993 và không vi phạm pháp luật đất đai thì hạn mức đất ở được xác định theo quy định đối với từng thửa đất đó.</t>
  </si>
  <si>
    <t>4. Việc áp dụng quy định về hạn mức đất ở của địa phương để xác định diện tích đất ở trong các trường hợp quy định tại các Khoản 1, 2 và 3 Điều này được thực hiện theo quy định tại thời điểm người sử dụng đất nộp hồ sơ đăng ký, cấp Giấy chứng nhận quyền sử dụng đất, quyền sở hữu nhà ở và tài sản khác gắn liền với đất hợp lệ.</t>
  </si>
  <si>
    <t>5. Hộ gia đình, cá nhân đang sử dụng đất ổn định vào mục đích thuộc nhóm đất nông nghiệp từ trước ngày 01 tháng 7 năm 2004, nay được Ủy ban nhân dân cấp xã xác nhận là đất không có tranh chấp thì được công nhận quyền sử dụng đất như sau:</t>
  </si>
  <si>
    <t>a) Trường hợp hộ gia đình, cá nhân trực tiếp sản xuất nông nghiệp thì được cấp Giấy chứng nhận quyền sử dụng đất, quyền sở hữu nhà ở và tài sản khác gắn liền với đất theo hình thức Nhà nước giao đất không thu tiền sử dụng đất đối với diện tích đất đang sử dụng nhưng không vượt quá hạn mức giao đất nông nghiệp quy định tại Điều 129 của Luật Đất đai; diện tích đất nông nghiệp còn lại (nếu có) phải chuyển sang thuê đất của Nhà nước;</t>
  </si>
  <si>
    <t>b) Trường hợp hộ gia đình, cá nhân không trực tiếp sản xuất nông nghiệp thì được cấp Giấy chứng nhận quyền sử dụng đất, quyền sở hữu nhà ở và tài sản khác gắn liền với đất theo hình thức thuê đất của Nhà nước đối với diện tích đất đang sử dụng; thời hạn thuê đất được thực hiện theo quy định tại Khoản 2 Điều 126 và Khoản 4 Điều 210 của Luật Đất đai;</t>
  </si>
  <si>
    <t>c) Đối với đất nông nghiệp trong cùng thửa đất có nhà ở, công trình xây dựng khác mà không được công nhận là đất phi nông nghiệp quy định tại Khoản 1 và Khoản 2 Điều này thì hộ gia đình, cá nhân đang sử dụng đất được cấp Giấy chứng nhận quyền sử dụng đất, quyền sở hữu nhà ở và tài sản khác gắn liền với đất theo mục đích hiện trạng đang sử dụng như trường hợp quy định tại Điểm a Khoản này; nếu người sử dụng đất đề nghị chuyển sang sử dụng vào mục đích phi nông nghiệp thì phải làm thủ tục chuyển mục đích sử dụng đất và phải nộp tiền sử dụng đất theo quy định của pháp luật.</t>
  </si>
  <si>
    <t>6. Việc thực hiện nghĩa vụ tài chính khi cấp Giấy chứng nhận quyền sử dụng đất, quyền sở hữu nhà ở và tài sản khác gắn liền với đất trong các trường hợp quy định tại Điều này thực hiện theo quy định của pháp luật.</t>
  </si>
  <si>
    <t>7. Hộ gia đình, cá nhân đang sử dụng đất trong các trường hợp quy định tại các Khoản 1, 2 và 5 Điều này mà không đủ điều kiện được cấp Giấy chứng nhận quyền sử dụng đất, quyền sở hữu nhà ở và tài sản khác gắn liền với đất thì được tạm thời sử dụng đất theo hiện trạng cho đến khi Nhà nước thu hồi đất và phải kê khai đăng ký đất đai theo quy định.</t>
  </si>
  <si>
    <t>1. Sử dụng đất ổn định là việc sử dụng đất liên tục vào một mục đích chính nhất định kể từ thời điểm bắt đầu sử dụng đất vào mục đích đó đến thời điểm cấp Giấy chứng nhận quyền sử dụng đất, quyền sở hữu nhà ở và tài sản khác gắn liền với đất hoặc đến thời điểm quyết định thu hồi đất của cơ quan nhà nước có thẩm quyền đối với trường hợp chưa cấp Giấy chứng nhận quyền sử dụng đất, Giấy chứng nhận quyền sở hữu nhà ở và quyền sử dụng đất ở, Giấy chứng nhận quyền sử dụng đất, quyền sở hữu nhà ở và tài sản khác gắn liền với đất (sau đây gọi chung là Giấy chứng nhận).</t>
  </si>
  <si>
    <t>2. Thời điểm bắt đầu sử dụng đất ổn định được xác định căn cứ vào thời gian và nội dung có liên quan đến mục đích sử dụng đất ghi trên một trong các giấy tờ sau đây:</t>
  </si>
  <si>
    <t>a) Biên lai nộp thuế sử dụng đất nông nghiệp, thuế nhà đất;</t>
  </si>
  <si>
    <t>b) Biên bản hoặc quyết định xử phạt vi phạm hành chính trong việc sử dụng đất, biên bản hoặc quyết định xử phạt vi phạm hành chính trong việc xây dựng công trình gắn liền với đất;</t>
  </si>
  <si>
    <t>c) Quyết định hoặc bản án của Tòa án nhân dân đã có hiệu lực thi hành, quyết định thi hành bản án của cơ quan Thi hành án đã được thi hành về tài sản gắn liền với đất;</t>
  </si>
  <si>
    <t>d) Quyết định giải quyết tranh chấp đất đai của cơ quan nhà nước có thẩm quyền đã có hiệu lực thi hành; biên bản hòa giải tranh chấp đất đai có chữ ký của các bên và xác nhận của đại diện Ủy ban nhân dân cấp xã nơi có đất;</t>
  </si>
  <si>
    <t>đ) Quyết định giải quyết khiếu nại, tố cáo của cơ quan nhà nước có thẩm quyền có liên quan đến việc sử dụng đất;</t>
  </si>
  <si>
    <t>e) Giấy tờ về đăng ký hộ khẩu thường trú, tạm trú dài hạn tại nhà ở gắn với đất ở; Giấy chứng minh nhân dân hoặc Giấy khai sinh, giấy tờ nộp tiền điện, nước và các khoản nộp khác có ghi địa chỉ nhà ở tại thửa đất đăng ký;</t>
  </si>
  <si>
    <t>g) Giấy tờ về việc giao, phân, cấp nhà hoặc đất của cơ quan, tổ chức được Nhà nước giao quản lý, sử dụng đất;</t>
  </si>
  <si>
    <t>h) Giấy tờ về mua bán nhà, tài sản khác gắn liền với đất hoặc giấy tờ về mua bán đất, chuyển nhượng quyền sử dụng đất có chữ ký của các bên liên quan;</t>
  </si>
  <si>
    <t>i) Bản đồ, sổ mục kê, tài liệu điều tra, đo đạc về đất đai qua các thời kỳ;</t>
  </si>
  <si>
    <t>k) Bản kê khai đăng ký nhà, đất có xác nhận của Ủy ban nhân dân cấp xã tại thời điểm kê khai đăng ký.</t>
  </si>
  <si>
    <t>3. Trường hợp thời điểm sử dụng đất thể hiện trên các loại giấy tờ quy định tại Khoản 2 Điều này có sự không thống nhất thì thời điểm bắt đầu sử dụng đất ổn định được xác định theo giấy tờ có ghi ngày tháng năm sử dụng đất sớm nhất.</t>
  </si>
  <si>
    <t>4. Trường hợp không có một trong các loại giấy tờ quy định tại Khoản 2 Điều này hoặc trên giấy tờ đó không ghi rõ thời điểm xác lập giấy tờ và mục đích sử dụng đất thì phải có xác nhận của Ủy ban nhân dân cấp xã về thời điểm bắt đầu sử dụng đất và mục đích sử dụng đất trên cơ sở thu thập ý kiến của những người đã từng cư trú cùng thời điểm bắt đầu sử dụng đất của người có yêu cầu xác nhận trong khu dân cư (thôn, làng, ấp, bản, buôn, phum, sóc, tổ dân phố) nơi có đất.</t>
  </si>
  <si>
    <t>1. Trường hợp sử dụng đất lấn, chiếm hành lang bảo vệ an toàn công trình công cộng sau khi Nhà nước đã công bố, cắm mốc hành lang bảo vệ hoặc lấn, chiếm lòng đường, lề đường, vỉa hè sau khi Nhà nước đã công bố chỉ giới xây dựng hoặc lấn, chiếm đất sử dụng cho mục đích xây dựng trụ sở cơ quan, công trình sự nghiệp, công trình công cộng khác thì Nhà nước thu hồi đất để trả lại cho công trình mà không cấp Giấy chứng nhận quyền sử dụng đất, quyền sở hữu nhà ở và tài sản khác gắn liền với đất đối với diện tích đất đã lấn, chiếm.</t>
  </si>
  <si>
    <t>Trường hợp đã có điều chỉnh quy hoạch sử dụng đất, quy hoạch xây dựng được cơ quan nhà nước có thẩm quyền phê duyệt mà nay diện tích đất lấn, chiếm không còn thuộc hành lang bảo vệ an toàn công trình công cộng; không thuộc chỉ giới xây dựng đường giao thông; không có mục đích sử dụng cho trụ sở cơ quan, công trình sự nghiệp và công trình công cộng khác thì người đang sử dụng đất được xem xét cấp Giấy chứng nhận quyền sử dụng đất, quyền sở hữu nhà ở và tài sản khác gắn liền với đất và phải thực hiện nghĩa vụ tài chính theo quy định của pháp luật.</t>
  </si>
  <si>
    <t>2. Trường hợp sử dụng đất lấn, chiếm đã được Nhà nước giao đất không thu tiền sử dụng đất cho các nông trường, lâm trường quốc doanh, Ban quản lý rừng, trung tâm, trạm, trại, công ty nông nghiệp, lâm nghiệp thì thực hiện xử lý theo quy định như sau:</t>
  </si>
  <si>
    <t>a) Trường hợp đang sử dụng diện tích đất lấn, chiếm thuộc quy hoạch bảo vệ và phát triển rừng đặc dụng, rừng phòng hộ thì Ủy ban nhân dân cấp tỉnh chỉ đạo thu hồi đất đã lấn, chiếm để giao cho Ban quản lý rừng quản lý, sử dụng đất. Người đang sử dụng đất lấn, chiếm được Ban quản lý rừng xem xét giao khoán bảo vệ, phát triển rừng theo quy định của pháp luật về bảo vệ và phát triển rừng.</t>
  </si>
  <si>
    <t>Trường hợp không có Ban quản lý rừng thì người đang sử dụng đất lấn, chiếm được Nhà nước giao đất để sử dụng vào mục đích bảo vệ, phát triển rừng phòng hộ và được cấp Giấy chứng nhận quyền sử dụng đất, quyền sở hữu nhà ở và tài sản khác gắn liền với đất;</t>
  </si>
  <si>
    <t>b) Trường hợp đang sử dụng diện tích đất lấn, chiếm thuộc quy hoạch sử dụng đất cho mục đích xây dựng công trình hạ tầng công cộng thì Ủy ban nhân dân cấp tỉnh chỉ đạo thu hồi đất đã lấn, chiếm để giao đất cho chủ đầu tư khi triển khai xây dựng công trình đó.</t>
  </si>
  <si>
    <t>Người đang sử dụng đất vi phạm được tạm thời sử dụng cho đến khi Nhà nước thu hồi đất nhưng phải giữ nguyên hiện trạng sử dụng đất và phải kê khai đăng ký đất đai theo quy định;</t>
  </si>
  <si>
    <t>c) Trường hợp lấn, chiếm đất và nay đang sử dụng vào mục đích sản xuất nông nghiệp hoặc làm nhà ở và không thuộc quy hoạch bảo vệ và phát triển rừng đặc dụng, rừng phòng hộ, xây dựng công trình hạ tầng công cộng thì người đang sử dụng đất được xem xét cấp Giấy chứng nhận quyền sử dụng đất, quyền sở hữu nhà ở và tài sản khác gắn liền với đất.</t>
  </si>
  <si>
    <t>Trường hợp lấn, chiếm đất kể từ ngày 01 tháng 7 năm 2004 đến trước ngày 01 tháng 7 năm 2014, đang sử dụng vào mục đích sản xuất nông nghiệp và hiện nay diện tích đất này vẫn được xác định giao cho nông trường, lâm trường quản lý, sử dụng thì Ủy ban nhân dân cấp tỉnh thu hồi đất lấn, chiếm để trả lại cho nông trường, lâm trường.</t>
  </si>
  <si>
    <t>3. Trường hợp lấn, chiếm đất chưa sử dụng hoặc tự ý chuyển mục đích sử dụng đất thuộc trường hợp phải xin phép theo quy định của pháp luật về đất đai mà chưa được cơ quan nhà nước có thẩm quyền cho phép thì thực hiện xử lý như sau:</t>
  </si>
  <si>
    <t>a) Trường hợp đang sử dụng đất thuộc quy hoạch sử dụng đất cho các mục đích quy định tại Điều 61 và Điều 62 của Luật Đất đai thì Nhà nước thu hồi đất trước khi thực hiện dự án, công trình đó.</t>
  </si>
  <si>
    <t>Người đang sử dụng đất vi phạm được tạm thời sử dụng cho đến khi Nhà nước thu hồi đất, nhưng phải giữ nguyên hiện trạng đang sử dụng đất và phải kê khai đăng ký đất đai theo quy định;</t>
  </si>
  <si>
    <t>b) Trường hợp đang sử dụng đất không thuộc trường hợp quy định tại Điểm a Khoản này thì Ủy ban nhân dân cấp tỉnh chỉ đạo rà soát, điều chỉnh quy hoạch sử dụng đất; người đang sử dụng đất được xem xét cấp Giấy chứng nhận quyền sử dụng đất, quyền sở hữu nhà ở và tài sản khác gắn liền với đất.</t>
  </si>
  <si>
    <t>4. Hộ gia đình, cá nhân đang sử dụng đất nông nghiệp do tự khai hoang mà đất đó phù hợp với quy hoạch sử dụng đất đã được cơ quan nhà nước có thẩm quyền duyệt, không có tranh chấp thì được Nhà nước công nhận quyền sử dụng đất theo hạn mức do Ủy ban nhân dân cấp tỉnh quy định; nếu vượt hạn mức do Ủy ban nhân dân cấp tỉnh quy định thì diện tích vượt hạn mức phải chuyển sang thuê.</t>
  </si>
  <si>
    <t>5. Người đang sử dụng đất ổn định trong các trường hợp quy định tại Khoản 1, Điểm a và Điểm c Khoản 2, Điểm b Khoản 3 Điều này mà không có tranh chấp thì được cấp Giấy chứng nhận quyền sử dụng đất, quyền sở hữu nhà ở và tài sản khác gắn liền với đất theo quy định như sau:</t>
  </si>
  <si>
    <t>a) Trường hợp thửa đất có nhà ở thì diện tích đất ở được công nhận theo quy định tại Điểm a Khoản 2 Điều 20 của Nghị định này;</t>
  </si>
  <si>
    <t>b) Trường hợp thửa đất có công trình xây dựng không phải là nhà ở thì được công nhận theo quy định tại Điểm b Khoản 1 và Điểm b Khoản 2 Điều 20 của Nghị định này;</t>
  </si>
  <si>
    <t>c) Đối với phần diện tích đất đang sử dụng được xác định là đất nông nghiệp thì được công nhận quyền sử dụng đất theo chế độ như quy định đối với trường hợp tại Khoản 5 Điều 20 của Nghị định này;</t>
  </si>
  <si>
    <t>d) Người sử dụng đất được cấp Giấy chứng nhận quyền sử dụng đất, quyền sở hữu nhà ở và tài sản khác gắn liền với đất quy định tại Khoản này phải thực hiện nghĩa vụ tài chính theo quy định của pháp luật.</t>
  </si>
  <si>
    <t>1. Đất giao không đúng thẩm quyền cho hộ gia đình, cá nhân quy định tại Điều này bao gồm các trường hợp người đứng đầu điểm dân cư giao đất hoặc Ủy ban nhân dân cấp xã giao đất không đúng thẩm quyền theo quy định của pháp luật về đất đai qua các thời kỳ; tổ chức được Nhà nước giao đất, cho thuê đất để sử dụng nhưng đã tự phân phối, bố trí cho cán bộ, công nhân viên, xã viên để sử dụng làm nhà ở và các mục đích khác.</t>
  </si>
  <si>
    <t>2. Trường hợp đất được giao không đúng thẩm quyền đã được sử dụng ổn định trước ngày 15 tháng 10 năm 1993, không có tranh chấp, phù hợp với quy hoạch thì người đang sử dụng đất được cấp Giấy chứng nhận quyền sử dụng đất, quyền sở hữu nhà ở và tài sản khác gắn liền với đất đối với diện tích đất đã được giao theo quy định tại Khoản 1 Điều 20 của Nghị định này.</t>
  </si>
  <si>
    <t>3. Trường hợp đất được giao không đúng thẩm quyền đã được sử dụng ổn định từ ngày 15 tháng 10 năm 1993 đến trước ngày 01 tháng 7 năm 2014, không có tranh chấp, phù hợp với quy hoạch thì được cấp Giấy chứng nhận quyền sử dụng đất, quyền sở hữu nhà ở và tài sản khác gắn liền với đất theo quy định tại Khoản 2 Điều 20 của Nghị định này.</t>
  </si>
  <si>
    <t>Trường hợp thửa đất có vườn, ao gắn liền với nhà ở hoặc công trình xây dựng khác thì diện tích còn lại không có nhà ở, công trình xây dựng được xác định là đất nông nghiệp theo hiện trạng đang sử dụng, nếu người sử dụng đất đề nghị được chuyển sang sử dụng vào mục đích phi nông nghiệp thì phải làm thủ tục chuyển mục đích sử dụng đất.</t>
  </si>
  <si>
    <t>4. Người sử dụng đất được cấp Giấy chứng nhận quyền sử dụng đất, quyền sở hữu nhà ở và tài sản khác gắn liền với đất quy định tại Khoản 2 và Khoản 3 Điều này phải thực hiện nghĩa vụ tài chính theo quy định của pháp luật.</t>
  </si>
  <si>
    <t>5. Nhà nước không cấp Giấy chứng nhận quyền sử dụng đất, quyền sở hữu nhà ở và tài sản khác gắn liền với đất và thu hồi toàn bộ diện tích đất đã giao, cho thuê không đúng thẩm quyền kể từ ngày 01 tháng 7 năm 2014 trở về sau.</t>
  </si>
  <si>
    <t>1. Đất vườn, ao quy định tại Điều 103 của Luật Đất đai áp dụng đối với trường hợp thửa đất có vườn, ao gắn liền với nhà ở, kể cả thửa đất trong và ngoài khu dân cư thuộc các trường hợp sau:</t>
  </si>
  <si>
    <t>a) Thửa đất hiện đang có nhà ở và vườn, ao;</t>
  </si>
  <si>
    <t>b) Thửa đất mà trên giấy tờ về quyền sử dụng đất quy định tại các Khoản 1, 2 và 3 Điều 100 của Luật Đất đai và Điều 18 của Nghị định này có thể hiện nhà ở và vườn, ao nhưng hiện trạng đã chuyển hết sang làm nhà ở.</t>
  </si>
  <si>
    <t>2. Loại giấy tờ làm căn cứ xác định diện tích đất ở theo quy định tại các Khoản 2, 3 và 4 Điều 103 của Luật Đất đai là giấy tờ có thể hiện một hoặc nhiều mục đích nhưng trong đó có mục đích để làm nhà ở, đất ở hoặc thổ cư.</t>
  </si>
  <si>
    <t>3. Trường hợp thửa đất có vườn, ao gắn liền với nhà ở được hình thành trước ngày 18 tháng 12 năm 1980, người đang sử dụng có một trong các loại giấy tờ về quyền sử dụng đất quy định tại các Khoản 1, 2 và 3 Điều 100 của Luật Đất đai và Điều 18 của Nghị định này mà trong giấy tờ đó chưa xác định rõ diện tích đất ở thì diện tích đất ở được công nhận không phải nộp tiền sử dụng đất bằng diện tích thực tế của thửa đất đối với trường hợp diện tích thửa đất nhỏ hơn 05 lần hạn mức giao đất ở, bằng 05 lần hạn mức giao đất ở đối với trường hợp diện tích thửa đất lớn hơn 05 lần hạn mức giao đất ở theo quy định của Luật Đất đai.</t>
  </si>
  <si>
    <t>4. Phần diện tích đất còn lại sau khi đã xác định diện tích đất ở quy định tại Điều 103 của Luật Đất đai và Khoản 3 Điều này, hiện đang là vườn, ao mà người sử dụng đất đề nghị được công nhận là đất ở hoặc đất phi nông nghiệp khác thì được cấp Giấy chứng nhận quyền sử dụng đất, quyền sở hữu nhà ở và tài sản khác gắn liền với đất theo mục đích đó và phải thực hiện nghĩa vụ tài chính theo quy định của pháp luật.</t>
  </si>
  <si>
    <t>5. Diện tích đất ở của hộ gia đình, cá nhân trong trường hợp thửa đất ở có vườn, ao đã được cấp Giấy chứng nhận trước ngày 01 tháng 7 năm 2014 được xác định như sau:</t>
  </si>
  <si>
    <t>a) Hộ gia đình, cá nhân sử dụng thửa đất có vườn, ao gắn liền với nhà ở đã được cấp Giấy chứng nhận trước ngày 01 tháng 7 năm 2014 thì diện tích đất ở được xác định là diện tích ghi trên Giấy chứng nhận đã cấp;</t>
  </si>
  <si>
    <t>b) Trường hợp tại thời điểm cấp Giấy chứng nhận trước đây mà người sử dụng đất có một trong các loại giấy tờ quy định tại các Khoản 1, 2 và 3 Điều 100 của Luật Đất đai và Điều 18 của Nghị định này nhưng diện tích đất ở chưa được xác định theo quy định tại các Khoản 2, 3 và 4 Điều 103 của Luật Đất đai, Khoản 3 Điều này và chưa được xác định lại theo quy định tại Điểm b và Điểm c Khoản 1 Điều 45 của Nghị định số 181/2004/NĐ-CP ngày 29 tháng 10 năm 2004 của Chính phủ về thi hành Luật Đất đai năm 2003, nay người sử dụng đất có đơn đề nghị xác định lại diện tích đất ở hoặc khi Nhà nước thu hồi đất thì diện tích đất ở được xác định lại theo quy định tại các Khoản 2, 3 và 4 Điều 103 của Luật Đất đai và Khoản 3 Điều này; hộ gia đình, cá nhân không phải nộp tiền sử dụng đất, được bồi thường khi Nhà nước thu hồi đất đối với diện tích đã được xác định lại là đất ở.</t>
  </si>
  <si>
    <t>1. Tổ chức trong nước đang sử dụng đất mà chưa được cấp Giấy chứng nhận phải tự rà soát, kê khai hiện trạng sử dụng đất và báo cáo Ủy ban nhân dân cấp tỉnh nơi có đất.</t>
  </si>
  <si>
    <t>2. Trên cơ sở báo cáo hiện trạng sử dụng đất của tổ chức, Ủy ban nhân dân cấp tỉnh nơi có đất kiểm tra thực tế sử dụng đất và quyết định xử lý theo quy định sau đây:</t>
  </si>
  <si>
    <t>a) Diện tích đất của tổ chức đang sử dụng đúng mục đích thì cơ quan nhà nước có thẩm quyền xác định hình thức sử dụng đất theo quy định của pháp luật và cấp Giấy chứng nhận quyền sử dụng đất, quyền sở hữu nhà ở và tài sản khác gắn liền với đất; trường hợp sử dụng đất không có giấy tờ quy định tại Điều 100 của Luật Đất đai và Điều 18 của Nghị định này thì thực hiện theo hình thức sử dụng đất quy định tại các Điều 54, 55 và 56 của Luật Đất đai, đất xây dựng trụ sở của tổ chức xã hội - nghề nghiệp thực hiện theo hình thức sử dụng đất quy định tại Điều 56 của Luật Đất đai;</t>
  </si>
  <si>
    <t>b) Thời hạn sử dụng đất được cấp Giấy chứng nhận quyền sử dụng đất, quyền sở hữu nhà ở và tài sản khác gắn liền với đất quy định tại Điểm a Khoản này đối với trường hợp có giấy tờ về quyền sử dụng đất quy định tại Điều 100 của Luật Đất đai và Điều 18 của Nghị định này thì được xác định theo giấy tờ đó. Trường hợp có giấy tờ về quyền sử dụng đất mà trong giấy tờ không ghi thời hạn sử dụng đất hoặc có ghi thời hạn sử dụng đất nhưng không phù hợp với quy định của pháp luật về đất đai thì thời hạn sử dụng đất được xác định theo quy định tại Điều 126 của Luật Đất đai và được tính từ ngày 15 tháng 10 năm 1993 đối với trường hợp sử dụng đất trước ngày 15 tháng 10 năm 1993, được tính từ ngày có quyết định giao đất, cho thuê đất đối với trường hợp sử dụng đất từ ngày 15 tháng 10 năm 1993 trở về sau;</t>
  </si>
  <si>
    <t>c) Diện tích đất sử dụng không đúng mục đích, diện tích đất do thiếu trách nhiệm để bị lấn, bị chiếm; diện tích đất đã cho các tổ chức khác, hộ gia đình, cá nhân thuê hoặc mượn sử dụng; diện tích đất đã liên doanh, liên kết trái pháp luật; diện tích đất không được sử dụng đã quá 12 tháng hoặc tiến độ sử dụng chậm đã quá 24 tháng thì Ủy ban nhân dân cấp tỉnh quyết định xử lý theo quy định của pháp luật;</t>
  </si>
  <si>
    <t>d) Diện tích đất của tổ chức đã bố trí cho hộ gia đình, cá nhân là cán bộ, công nhân viên của tổ chức làm nhà ở thì phải bàn giao cho Ủy ban nhân dân cấp huyện nơi có đất quản lý; trường hợp đất ở đang sử dụng phù hợp với quy hoạch thì cấp Giấy chứng nhận quyền sử dụng đất, quyền sở hữu nhà ở và tài sản khác gắn liền với đất cho người đang sử dụng và phải thực hiện nghĩa vụ tài chính theo quy định của pháp luật;</t>
  </si>
  <si>
    <t>đ) Diện tích đất đang có tranh chấp thì Ủy ban nhân dân cấp tỉnh giải quyết dứt điểm để xác định người sử dụng đất theo quy định của pháp luật.</t>
  </si>
  <si>
    <t>1. Đất giao cho chủ đầu tư để thực hiện dự án xây dựng khu đô thị, khu dân cư nông thôn mà trong dự án xác định có nhiều hạng mục công trình hoặc nhiều phần diện tích đất có mục đích sử dụng đất khác nhau theo quy định tại Điều 10 của Luật Đất đai thì phải xác định rõ vị trí, diện tích theo từng mục đích sử dụng đất và cấp Giấy chứng nhận quyền sử dụng đất, quyền sở hữu nhà ở và tài sản khác gắn liền với đất theo quy định như sau:</t>
  </si>
  <si>
    <t>a) Việc cấp Giấy chứng nhận quyền sử dụng đất, quyền sở hữu nhà ở và tài sản khác gắn liền với đất được thực hiện đối với từng thửa đất sử dụng vào mỗi mục đích, phù hợp với quy hoạch xây dựng chi tiết đã được cơ quan nhà nước có thẩm quyền phê duyệt;</t>
  </si>
  <si>
    <t>b) Đối với phần diện tích đất sử dụng cho mục đích xây dựng công trình công cộng phục vụ cho lợi ích chung của cộng đồng trong và ngoài khu đô thị, khu dân cư nông thôn theo dự án đầu tư và quy hoạch xây dựng chi tiết đã được cơ quan nhà nước có thẩm quyền phê duyệt thì bàn giao cho địa phương quản lý mà không cấp Giấy chứng nhận quyền sử dụng đất, quyền sở hữu nhà ở và tài sản khác gắn liền với đất.</t>
  </si>
  <si>
    <t>2. Đất giao cho chủ đầu tư để thực hiện dự án sản xuất, kinh doanh gồm nhiều phần diện tích đất có mục đích sử dụng khác nhau thì cấp một Giấy chứng nhận quyền sử dụng đất, quyền sở hữu nhà ở và tài sản khác gắn liền với đất cho chủ đầu tư đối với toàn bộ diện tích đất đó, trong đó thể hiện rõ vị trí, diện tích đất của từng mục đích sử dụng đất theo quy định tại Điều 10 của Luật Đất đai. Trường hợp chủ đầu tư có nhu cầu thì cấp Giấy chứng nhận quyền sử dụng đất, quyền sở hữu nhà ở và tài sản khác gắn liền với đất cho từng thửa đất sử dụng vào mỗi mục đích theo quy định của pháp luật về đất đai, phù hợp với quy hoạch xây dựng chi tiết đã được cơ quan nhà nước có thẩm quyền phê duyệt.</t>
  </si>
  <si>
    <t>Việc cấp Giấy chứng nhận quyền sử dụng đất, quyền sở hữu nhà ở và tài sản khác gắn liền với đất đối với đất có di tích lịch sử - văn hóa, danh lam thắng cảnh đã được xếp hạng hoặc được Ủy ban nhân dân cấp tỉnh quyết định bảo vệ thực hiện theo quy định sau đây:</t>
  </si>
  <si>
    <t>1. Đất có di tích lịch sử - văn hóa, danh lam thắng cảnh độc lập do cơ quan, tổ chức, cộng đồng dân cư, hộ gia đình, cá nhân đang sử dụng thì Giấy chứng nhận quyền sử dụng đất, quyền sở hữu nhà ở và tài sản khác gắn liền với đất được cấp cho cơ quan, tổ chức, cộng đồng dân cư, hộ gia đình, cá nhân đó.</t>
  </si>
  <si>
    <t>2. Trường hợp di tích lịch sử - văn hóa, danh lam thắng cảnh là một khu vực có nhiều người sử dụng đất, có nhiều loại đất khác nhau thì cấp Giấy chứng nhận quyền sử dụng đất, quyền sở hữu nhà ở và tài sản khác gắn liền với đất cho từng người sử dụng, từng loại đất trong khu vực đó. Người sử dụng đất phải tuân theo các quy định về bảo vệ di tích lịch sử - văn hóa, danh lam thắng cảnh.</t>
  </si>
  <si>
    <t>1. Cơ sở tôn giáo đang sử dụng đất có chùa, nhà thờ, thánh thất, thánh đường, tu viện, trường đào tạo riêng của tôn giáo, trụ sở của tổ chức tôn giáo và các cơ sở khác của tôn giáo được Nhà nước cho phép hoạt động mà chưa được cấp Giấy chứng nhận quyền sử dụng đất, quyền sở hữu nhà ở và tài sản khác gắn liền với đất phải tự rà soát, kê khai việc sử dụng đất và báo cáo Ủy ban nhân dân cấp tỉnh theo các nội dung sau đây:</t>
  </si>
  <si>
    <t>a) Tổng diện tích đất đang sử dụng;</t>
  </si>
  <si>
    <t>b) Diện tích đất cơ sở tôn giáo phân theo từng nguồn gốc: Được cơ quan nhà nước có thẩm quyền giao; nhận chuyển nhượng; nhận tặng cho; mượn của tổ chức, hộ gia đình, cá nhân; tự tạo lập; nguồn gốc khác;</t>
  </si>
  <si>
    <t>c) Diện tích đất mà cơ sở tôn giáo đã cho tổ chức, hộ gia đình, cá nhân mượn, ở nhờ, thuê;</t>
  </si>
  <si>
    <t>d) Diện tích đất đã bị người khác lấn, chiếm.</t>
  </si>
  <si>
    <t>2. Ủy ban nhân dân cấp tỉnh nơi có đất kiểm tra thực tế, xác định ranh giới cụ thể của thửa đất và quyết định xử lý theo quy định sau đây:</t>
  </si>
  <si>
    <t>a) Diện tích đất mà tổ chức, hộ gia đình, cá nhân đã sử dụng ổn định trước ngày 15 tháng 10 năm 1993 thì căn cứ vào nhu cầu sử dụng đất của cơ sở tôn giáo và tổ chức, hộ gia đình, cá nhân đó để giải quyết nhằm bảo đảm quyền lợi về sử dụng đất của các bên phù hợp với thực tế;</t>
  </si>
  <si>
    <t>b) Diện tích đất mà tổ chức, hộ gia đình, cá nhân đã sử dụng từ ngày 15 tháng 10 năm 1993 đến trước ngày 01 tháng 7 năm 2004 thì giải quyết như đối với trường hợp hộ gia đình, cá nhân mượn đất, thuê đất của hộ gia đình, cá nhân khác theo quy định của pháp luật đất đai;</t>
  </si>
  <si>
    <t>c) Diện tích đất mở rộng cơ sở tôn giáo mà không được cơ quan nhà nước có thẩm quyền cho phép; bị lấn, bị chiếm; đang có tranh chấp thì Ủy ban nhân dân cấp tỉnh giải quyết dứt điểm theo quy định của pháp luật.</t>
  </si>
  <si>
    <t>3. Diện tích đất của cơ sở tôn giáo sau khi đã xử lý theo quy định tại Khoản 2 Điều này và có đủ điều kiện quy định tại Khoản 4 Điều 102 của Luật Đất đai thì cơ sở tôn giáo được cấp Giấy chứng nhận quyền sử dụng đất, quyền sở hữu nhà ở và tài sản khác gắn liền với đất theo hình thức giao đất không thu tiền sử dụng đất với thời hạn sử dụng đất ổn định lâu dài.</t>
  </si>
  <si>
    <t>Trường hợp đất do cơ sở tôn giáo đang sử dụng vào mục đích sản xuất nông nghiệp, sản xuất lâm nghiệp, sản xuất kinh doanh phi nông nghiệp, làm cơ sở hoạt động từ thiện (kể cả trường hợp nhận chuyển nhượng, nhận tặng cho trước ngày 01 tháng 7 năm 2004) thì được cấp Giấy chứng nhận quyền sử dụng đất, quyền sở hữu nhà ở và tài sản khác gắn liền với đất theo hình thức và thời hạn sử dụng đất tương ứng với mục đích đó như đối với hộ gia đình, cá nhân.</t>
  </si>
  <si>
    <t>1. Thửa đất đang sử dụng được hình thành từ trước ngày văn bản quy định của Ủy ban nhân dân cấp tỉnh về diện tích tối thiểu được tách thửa có hiệu lực thi hành mà diện tích thửa đất nhỏ hơn diện tích tối thiểu theo quy định của Ủy ban nhân dân cấp tỉnh nhưng có đủ điều kiện cấp Giấy chứng nhận quyền sử dụng đất, quyền sở hữu nhà ở và tài sản khác gắn liền với đất thì người đang sử dụng đất được cấp Giấy chứng nhận quyền sử dụng đất, quyền sở hữu nhà ở và tài sản khác gắn liền với đất.</t>
  </si>
  <si>
    <t>2. Không được công chứng, chứng thực, cấp Giấy chứng nhận quyền sử dụng đất, quyền sở hữu nhà ở và tài sản khác gắn liền với đất và không được làm thủ tục thực hiện các quyền của người sử dụng đất đối với trường hợp tự chia tách thửa đất đã đăng ký, đã được cấp Giấy chứng nhận thành hai hoặc nhiều thửa đất mà trong đó có ít nhất một thửa đất có diện tích nhỏ hơn diện tích tối thiểu theo quy định của Ủy ban nhân dân cấp tỉnh.</t>
  </si>
  <si>
    <t>3. Trường hợp người sử dụng đất xin tách thửa đất thành thửa đất có diện tích nhỏ hơn diện tích tối thiểu đồng thời với việc xin được hợp thửa đất đó với thửa đất khác liền kề để tạo thành thửa đất mới có diện tích bằng hoặc lớn hơn diện tích tối thiểu được tách thửa thì được phép tách thửa đồng thời với việc hợp thửa và cấp Giấy chứng nhận quyền sử dụng đất, quyền sở hữu nhà ở và tài sản khác gắn liền với đất cho thửa đất mới.</t>
  </si>
  <si>
    <t>1. Trường hợp sử dụng đất thuộc phạm vi nhiều xã, phường, thị trấn nhưng cùng thuộc thẩm quyền cấp Giấy chứng nhận quyền sử dụng đất, quyền sở hữu nhà ở và tài sản khác gắn liền với đất của một cơ quan thì cấp một Giấy chứng nhận quyền sử dụng đất, quyền sở hữu nhà ở và tài sản khác gắn liền với đất cho người sử dụng đất; trong đó phải xác định từng phần diện tích thuộc phạm vi từng đơn vị hành chính cấp xã.</t>
  </si>
  <si>
    <t>2. Trường hợp sử dụng đất thuộc phạm vi nhiều xã, phường, thị trấn thuộc thẩm quyền cấp Giấy chứng nhận quyền sử dụng đất, quyền sở hữu nhà ở và tài sản khác gắn liền với đất của các cơ quan khác nhau thì cấp Giấy chứng nhận quyền sử dụng đất, quyền sở hữu nhà ở và tài sản khác gắn liền với đất theo từng thửa đất thuộc thẩm quyền của từng cơ quan cấp Giấy chứng nhận quyền sử dụng đất, quyền sở hữu nhà ở và tài sản khác gắn liền với đất.</t>
  </si>
  <si>
    <t>Chủ sở hữu nhà ở thuộc đối tượng được sở hữu nhà ở theo quy định của pháp luật về nhà ở và có giấy tờ chứng minh việc tạo lập hợp pháp về nhà ở thì được chứng nhận quyền sở hữu theo quy định sau đây:</t>
  </si>
  <si>
    <t>1. Hộ gia đình, cá nhân trong nước phải có một trong các loại giấy tờ sau:</t>
  </si>
  <si>
    <t>a) Giấy phép xây dựng nhà ở đối với trường hợp phải xin giấy phép xây dựng theo quy định của pháp luật về xây dựng.</t>
  </si>
  <si>
    <t>Trường hợp nhà ở đã xây dựng không đúng với giấy phép xây dựng được cấp thì phải có ý kiến bằng văn bản của cơ quan có thẩm quyền cấp phép xây dựng xác nhận diện tích xây dựng không đúng giấy phép không ảnh hưởng đến an toàn công trình và nay phù hợp với quy hoạch xây dựng đã được cơ quan có thẩm quyền phê duyệt;</t>
  </si>
  <si>
    <t>b) Hợp đồng mua bán nhà ở thuộc sở hữu nhà nước theo quy định tại Nghị định số 61/CP ngày 05 tháng 7 năm 1994 của Chính phủ về mua bán và kinh doanh nhà ở hoặc giấy tờ về thanh lý, hóa giá nhà ở thuộc sở hữu nhà nước từ trước ngày 05 tháng 7 năm 1994;</t>
  </si>
  <si>
    <t>c) Giấy tờ về giao hoặc tặng nhà tình nghĩa, nhà tình thương, nhà đại đoàn kết;</t>
  </si>
  <si>
    <t>d) Giấy tờ về sở hữu nhà ở do cơ quan có thẩm quyền cấp qua các thời kỳ mà nhà đất đó không thuộc diện Nhà nước xác lập sở hữu toàn dân theo quy định tại Nghị quyết số 23/2003/QH11 ngày 26 tháng 11 năm 2003 của Quốc hội khóa XI về nhà đất do Nhà nước đã quản lý, bố trí sử dụng trong quá trình thực hiện các chính sách về quản lý nhà đất và chính sách cải tạo xã hội chủ nghĩa trước ngày 01 tháng 7 năm 1991, Nghị quyết số 755/2005/NQ-UBTVQH11 ngày 02 tháng 4 năm 2005 của Ủy ban Thường vụ Quốc hội quy định việc giải quyết đối với một số trường hợp cụ thể về nhà đất trong quá trình thực hiện các chính sách quản lý nhà đất và chính sách cải tạo xã hội chủ nghĩa trước ngày 01 tháng 7 năm 1991;</t>
  </si>
  <si>
    <t>đ) Giấy tờ về mua bán hoặc nhận tặng cho hoặc đổi hoặc nhận thừa kế nhà ở đã có chứng nhận của công chứng hoặc chứng thực của Ủy ban nhân dân cấp có thẩm quyền theo quy định của pháp luật.</t>
  </si>
  <si>
    <t>Trường hợp nhà ở do mua, nhận tặng cho, đổi, nhận thừa kế kể từ ngày 01 tháng 7 năm 2006 thì phải có văn bản về giao dịch đó theo quy định của pháp luật về nhà ở.</t>
  </si>
  <si>
    <t>Trường hợp nhà ở do mua của doanh nghiệp đầu tư xây dựng để bán thì phải có hợp đồng mua bán nhà ở do hai bên ký kết;</t>
  </si>
  <si>
    <t>e) Bản án hoặc quyết định của Tòa án nhân dân hoặc giấy tờ của cơ quan nhà nước có thẩm quyền giải quyết được quyền sở hữu nhà ở đã có hiệu lực pháp luật;</t>
  </si>
  <si>
    <t>g) Trường hợp người đề nghị chứng nhận quyền sở hữu nhà ở có một trong những giấy tờ quy định tại các Điểm a, b, c, d, đ và e Khoản này mà trên giấy tờ đó ghi tên người khác thì phải có một trong các giấy tờ về mua bán, nhận tặng cho, đổi, nhận thừa kế nhà ở trước ngày 01 tháng 7 năm 2006 có chữ ký của các bên có liên quan và phải được Ủy ban nhân dân cấp xã xác nhận; trường hợp nhà ở do mua, nhận tặng cho, đổi, nhận thừa kế nhà ở trước ngày 01 tháng 7 năm 2006 mà không có giấy tờ về việc đã mua bán, nhận tặng cho, đổi, nhận thừa kế nhà ở có chữ ký của các bên có liên quan thì phải được Ủy ban nhân dân cấp xã xác nhận về thời điểm mua, nhận tặng cho, đổi, nhận thừa kế nhà ở đó.</t>
  </si>
  <si>
    <t>Trường hợp người đề nghị chứng nhận quyền sở hữu nhà ở có một trong những giấy tờ quy định tại các Điểm a, b, c, d, đ và e Khoản này mà hiện trạng nhà ở không phù hợp với giấy tờ đó thì phần nhà ở không phù hợp với giấy tờ phải được Ủy ban nhân dân cấp xã xác nhận như quy định tại Điểm h Khoản này;</t>
  </si>
  <si>
    <t>h) Trường hợp cá nhân trong nước không có một trong những giấy tờ quy định tại các Điểm a, b, c, d, đ và e Khoản này thì phải có giấy tờ xác nhận của Ủy ban nhân dân cấp xã về nhà ở đã hoàn thành xây dựng trước ngày 01 tháng 7 năm 2006, được xây dựng trước khi có quy hoạch sử dụng đất, quy hoạch xây dựng hoặc phải phù hợp quy hoạch đối với trường hợp xây dựng sau khi có quy hoạch sử dụng đất, quy hoạch chi tiết xây dựng đô thị, quy hoạch điểm dân cư nông thôn theo quy định của pháp luật. Trường hợp nhà ở hoàn thành xây dựng kể từ ngày 01 tháng 7 năm 2006 trở về sau thì phải có giấy tờ xác nhận của Ủy ban nhân dân cấp xã về nhà ở không thuộc trường hợp phải xin giấy phép xây dựng và đáp ứng điều kiện về quy hoạch như trường hợp nhà ở xây dựng trước ngày 01 tháng 7 năm 2006; trường hợp nhà ở thuộc đối tượng phải xin phép xây dựng mà không xin phép thì phải có giấy tờ của cơ quan quản lý về xây dựng cấp huyện chấp thuận cho tồn tại nhà ở đó.</t>
  </si>
  <si>
    <t>2. Người Việt Nam định cư ở nước ngoài sở hữu nhà ở tại Việt Nam phải có các giấy tờ sau:</t>
  </si>
  <si>
    <t>a) Giấy tờ về mua bán hoặc nhận tặng cho hoặc nhận thừa kế nhà ở hoặc được sở hữu nhà ở thông qua hình thức khác theo quy định của pháp luật về nhà ở;</t>
  </si>
  <si>
    <t>b) Một trong các giấy tờ của bên chuyển quyền quy định tại Khoản 1 và Khoản 3 Điều này.</t>
  </si>
  <si>
    <t>3. Tổ chức trong nước, người Việt Nam định cư ở nước ngoài thực hiện dự án đầu tư, tổ chức nước ngoài, cá nhân nước ngoài phải có giấy tờ theo quy định sau:</t>
  </si>
  <si>
    <t>a) Trường hợp đầu tư xây dựng nhà ở để kinh doanh thì phải có một trong những giấy tờ về dự án phát triển nhà ở để kinh doanh (quyết định phê duyệt dự án hoặc quyết định đầu tư hoặc giấy phép đầu tư hoặc giấy chứng nhận đầu tư);</t>
  </si>
  <si>
    <t>b) Trường hợp mua, nhận tặng cho, nhận thừa kế nhà ở hoặc được sở hữu nhà ở thông qua hình thức khác theo quy định của pháp luật thì phải có giấy tờ về giao dịch đó theo quy định của pháp luật về nhà ở;</t>
  </si>
  <si>
    <t>c) Trường hợp nhà ở đã xây dựng không phù hợp với giấy tờ quy định tại Điểm a và Điểm b Khoản này thì phải có ý kiến bằng văn bản của cơ quan có thẩm quyền cấp phép xây dựng xác nhận diện tích xây dựng không đúng giấy tờ không ảnh hưởng đến an toàn công trình và nay phù hợp với quy hoạch xây dựng đã được cơ quan có thẩm quyền phê duyệt (nếu có).</t>
  </si>
  <si>
    <t>4. Trường hợp chủ sở hữu nhà ở không đồng thời là người sử dụng đất ở thì ngoài giấy tờ chứng minh về quyền sở hữu nhà ở theo quy định tại các Khoản 1, 2 và 3 Điều này, phải có hợp đồng thuê đất hoặc hợp đồng góp vốn hoặc hợp đồng hợp tác kinh doanh hoặc văn bản chấp thuận của người sử dụng đất đồng ý cho xây dựng nhà ở đã được công chứng hoặc chứng thực theo quy định của pháp luật và bản sao giấy tờ về quyền sử dụng đất theo quy định của pháp luật về đất đai.</t>
  </si>
  <si>
    <t>Chủ sở hữu công trình xây dựng không phải là nhà ở được chứng nhận quyền sở hữu theo quy định sau đây:</t>
  </si>
  <si>
    <t>1. Hộ gia đình, cá nhân trong nước, cộng đồng dân cư phải có một trong các loại giấy tờ sau:</t>
  </si>
  <si>
    <t>a) Giấy phép xây dựng công trình đối với trường hợp phải xin phép xây dựng theo quy định của pháp luật về xây dựng.</t>
  </si>
  <si>
    <t>Trường hợp công trình đã xây dựng không đúng với giấy phép xây dựng được cấp thì phải có ý kiến bằng văn bản của cơ quan có thẩm quyền cấp phép xây dựng xác nhận diện tích xây dựng không đúng giấy phép không ảnh hưởng đến an toàn công trình và nay phù hợp với quy hoạch xây dựng đã được cơ quan có thẩm quyền phê duyệt;</t>
  </si>
  <si>
    <t>b) Giấy tờ về sở hữu công trình xây dựng do cơ quan có thẩm quyền cấp qua các thời kỳ, trừ trường hợp Nhà nước đã quản lý, bố trí sử dụng;</t>
  </si>
  <si>
    <t>c) Giấy tờ mua bán hoặc tặng cho hoặc thừa kế công trình xây dựng theo quy định của pháp luật đã được công chứng hoặc chứng thực theo quy định;</t>
  </si>
  <si>
    <t>d) Giấy tờ của Tòa án nhân dân hoặc cơ quan nhà nước có thẩm quyền giải quyết được quyền sở hữu công trình xây dựng đã có hiệu lực pháp luật;</t>
  </si>
  <si>
    <t>đ) Trường hợp người đề nghị chứng nhận quyền sở hữu công trình xây dựng có một trong những giấy tờ quy định tại các Điểm a, b, c và d Khoản này mà trên giấy tờ đó ghi tên người khác thì phải có một trong các giấy tờ mua bán, tặng cho, đổi, thừa kế công trình xây dựng trước ngày 01 tháng 7 năm 2004 có chữ ký của các bên có liên quan và được Ủy ban nhân dân từ cấp xã trở lên xác nhận; trường hợp mua, nhận tặng cho, đổi, nhận thừa kế công trình xây dựng trước ngày 01 tháng 7 năm 2004 mà không có giấy tờ về việc đã mua bán, nhận tặng cho, đổi, nhận thừa kế có chữ ký của các bên có liên quan thì phải được Ủy ban nhân dân cấp xã xác nhận vào đơn đề nghị cấp Giấy chứng nhận quyền sử dụng đất, quyền sở hữu nhà ở và tài sản khác gắn liền với đất về thời điểm mua, nhận tặng cho, đổi, nhận thừa kế công trình xây dựng đó.</t>
  </si>
  <si>
    <t>Trường hợp người đề nghị chứng nhận quyền sở hữu công trình có một trong những giấy tờ quy định tại các Điểm a, b, c, và d Khoản này mà hiện trạng công trình không phù hợp với giấy tờ đó thì phần công trình không phù hợp với giấy tờ phải được Ủy ban nhân dân cấp xã xác nhận như quy định tại Điểm e Khoản này;</t>
  </si>
  <si>
    <t>e) Trường hợp cá nhân trong nước không có một trong những giấy tờ quy định tại các Điểm a, b, c và d Khoản này thì phải được Ủy ban nhân dân cấp xã xác nhận công trình đã hoàn thành xây dựng trước ngày 01 tháng 7 năm 2004 và công trình được xây dựng trước khi có quy hoạch sử dụng đất, quy hoạch xây dựng hoặc phải phù hợp quy hoạch đối với trường hợp xây dựng sau khi có quy hoạch sử dụng đất, quy hoạch xây dựng.</t>
  </si>
  <si>
    <t>Trường hợp công trình hoàn thành xây dựng từ ngày 01 tháng 7 năm 2004 thì phải có giấy tờ xác nhận của Ủy ban nhân dân cấp xã về công trình xây dựng không thuộc trường hợp phải xin giấy phép xây dựng và đáp ứng điều kiện về quy hoạch như trường hợp xây dựng trước ngày 01 tháng 7 năm 2004; trường hợp công trình thuộc đối tượng phải xin phép xây dựng mà không xin phép thì phải có giấy tờ của cơ quan quản lý về xây dựng cấp huyện chấp thuận cho tồn tại công trình đó.</t>
  </si>
  <si>
    <t>2. Tổ chức trong nước, cơ sở tôn giáo, tổ chức nước ngoài, cá nhân nước ngoài, người Việt Nam định cư ở nước ngoài phải có giấy tờ theo quy định sau:</t>
  </si>
  <si>
    <t>a) Trường hợp tạo lập công trình xây dựng thông qua đầu tư xây dựng mới theo quy định của pháp luật thì phải có quyết định phê duyệt dự án hoặc quyết định đầu tư dự án hoặc giấy phép đầu tư hoặc giấy chứng nhận đầu tư hoặc giấy phép xây dựng do cơ quan nhà nước có thẩm quyền cấp và giấy tờ về quyền sử dụng đất theo quy định của pháp luật về đất đai hoặc hợp đồng thuê đất với người sử dụng đất có mục đích sử dụng đất phù hợp với mục đích xây dựng công trình;</t>
  </si>
  <si>
    <t>b) Trường hợp tạo lập công trình xây dựng bằng một trong các hình thức mua bán, nhận tặng cho, đổi, nhận thừa kế hoặc hình thức khác theo quy định của pháp luật thì phải có văn bản về giao dịch đó theo quy định của pháp luật;</t>
  </si>
  <si>
    <t>c) Trường hợp không có một trong những giấy tờ quy định tại Điểm a và Điểm b Khoản này thì phải được cơ quan quản lý về xây dựng cấp tỉnh xác nhận công trình xây dựng tồn tại trước khi có quy hoạch xây dựng mà nay vẫn phù hợp với quy hoạch xây dựng đã được cơ quan nhà nước có thẩm quyền phê duyệt;</t>
  </si>
  <si>
    <t>d) Trường hợp công trình đã xây dựng không phù hợp với giấy tờ quy định tại các Điểm a, b và c Khoản này thì phần diện tích công trình không phù hợp với giấy tờ phải được cơ quan có thẩm quyền cấp phép xây dựng kiểm tra, xác nhận diện tích xây dựng không đúng giấy tờ không ảnh hưởng đến an toàn công trình và phù hợp với quy hoạch xây dựng đã được cơ quan có thẩm quyền phê duyệt.</t>
  </si>
  <si>
    <t>3. Trường hợp chủ sở hữu công trình xây dựng không đồng thời là người sử dụng đất thì ngoài giấy tờ chứng minh về quyền sở hữu công trình theo quy định tại Khoản 1 và Khoản 2 Điều này, phải có văn bản chấp thuận của người sử dụng đất đồng ý cho xây dựng công trình đã được công chứng hoặc chứng thực theo quy định của pháp luật và bản sao giấy tờ về quyền sử dụng đất theo quy định của pháp luật về đất đai.</t>
  </si>
  <si>
    <t>Chủ sở hữu rừng sản xuất là rừng trồng mà vốn để trồng rừng, tiền đã trả cho việc nhận chuyển nhượng rừng hoặc tiền nộp cho Nhà nước khi được giao rừng có thu tiền không có nguồn gốc từ ngân sách nhà nước và có một trong các giấy tờ sau đây thì được chứng nhận quyền sở hữu:</t>
  </si>
  <si>
    <t>1. Giấy chứng nhận hoặc một trong các giấy tờ quy định tại Điều 100 của Luật Đất đai và Điều 18 của Nghị định này mà trong đó xác định Nhà nước giao đất, cho thuê đất, công nhận quyền sử dụng đất để trồng rừng sản xuất;</t>
  </si>
  <si>
    <t>2. Giấy tờ về giao rừng sản xuất là rừng trồng;</t>
  </si>
  <si>
    <t>3. Hợp đồng hoặc văn bản về việc mua bán hoặc tặng cho hoặc thừa kế đối với rừng sản xuất là rừng trồng đã được công chứng hoặc chứng thực theo quy định của pháp luật;</t>
  </si>
  <si>
    <t>4. Bản án, quyết định của Tòa án nhân dân hoặc giấy tờ của cơ quan nhà nước có thẩm quyền giải quyết được quyền sở hữu rừng sản xuất là rừng trồng đã có hiệu lực pháp luật;</t>
  </si>
  <si>
    <t>5. Trường hợp hộ gia đình, cá nhân, cộng đồng dân cư không có giấy tờ quy định tại các Khoản 1, 2, 3 và 4 Điều này mà đã trồng rừng sản xuất bằng vốn của mình thì phải được Văn phòng đăng ký đất đai xác nhận có đủ điều kiện được công nhận quyền sử dụng đất theo quy định của pháp luật đất đai;</t>
  </si>
  <si>
    <t>6. Đối với tổ chức trong nước thực hiện dự án trồng rừng sản xuất bằng nguồn vốn không có nguồn gốc từ ngân sách nhà nước thì phải có quyết định phê duyệt dự án hoặc quyết định đầu tư dự án hoặc giấy chứng nhận đầu tư để trồng rừng sản xuất theo quy định của pháp luật về đầu tư;</t>
  </si>
  <si>
    <t>7. Đối với doanh nghiệp có vốn đầu tư nước ngoài, người Việt Nam định cư ở nước ngoài thực hiện dự án trồng rừng sản xuất thì phải có quyết định phê duyệt dự án hoặc quyết định đầu tư dự án hoặc giấy phép đầu tư hoặc giấy chứng nhận đầu tư để trồng rừng sản xuất theo quy định của pháp luật về đầu tư;</t>
  </si>
  <si>
    <t>8. Trường hợp chủ sở hữu rừng sản xuất là rừng trồng không đồng thời là người sử dụng đất thì ngoài giấy tờ theo quy định tại các Khoản 1, 2, 3, 4, 5, 6 và 7 Điều này, phải có văn bản thỏa thuận của người sử dụng đất cho phép sử dụng đất để trồng rừng đã được công chứng hoặc chứng thực theo quy định của pháp luật và bản sao giấy tờ về quyền sử dụng đất theo quy định của pháp luật về đất đai.</t>
  </si>
  <si>
    <t>Chủ sở hữu cây lâu năm được chứng nhận quyền sở hữu khi có một trong các giấy tờ sau:</t>
  </si>
  <si>
    <t>1. Giấy chứng nhận hoặc một trong các giấy tờ quy định tại Điều 100 của Luật Đất đai và Điều 18 của Nghị định này mà trong đó xác định Nhà nước giao đất, cho thuê đất, công nhận quyền sử dụng đất để trồng cây lâu năm phù hợp với mục đích sử dụng đất ghi trên giấy tờ đó;</t>
  </si>
  <si>
    <t>2. Hợp đồng hoặc văn bản về việc mua bán hoặc tặng cho hoặc thừa kế đối với cây lâu năm đã được công chứng hoặc chứng thực theo quy định;</t>
  </si>
  <si>
    <t>3. Bản án, quyết định của Tòa án nhân dân hoặc giấy tờ của cơ quan nhà nước có thẩm quyền giải quyết được quyền sở hữu cây lâu năm đã có hiệu lực pháp luật;</t>
  </si>
  <si>
    <t>4. Trường hợp hộ gia đình, cá nhân, cộng đồng dân cư không có giấy tờ quy định tại các Khoản 1, 2 và 3 Điều này thì phải được Văn phòng đăng ký đất đai xác nhận có đủ điều kiện được công nhận quyền sử dụng đất theo quy định của pháp luật đất đai;</t>
  </si>
  <si>
    <t>5. Đối với tổ chức trong nước thì phải có quyết định phê duyệt dự án hoặc quyết định đầu tư dự án hoặc giấy chứng nhận đầu tư hoặc giấy phép đầu tư để trồng cây lâu năm theo quy định của pháp luật về đầu tư;</t>
  </si>
  <si>
    <t>6. Trường hợp chủ sở hữu cây lâu năm không đồng thời là người sử dụng đất thì ngoài giấy tờ theo quy định tại các Khoản 1, 2, 3, 4 và 5 Điều này, phải có văn bản thỏa thuận của người sử dụng đất cho phép sử dụng đất để trồng cây lâu năm đã được công chứng hoặc chứng thực theo quy định của pháp luật và bản sao giấy tờ về quyền sử dụng đất theo quy định của pháp luật về đất đai;</t>
  </si>
  <si>
    <t>7. Bộ Nông nghiệp và Phát triển nông thôn chủ trì, phối hợp với Bộ Tài nguyên và Môi trường quy định cụ thể loại cây lâu năm được chứng nhận quyền sở hữu.</t>
  </si>
  <si>
    <t>Tài sản gắn liền với đất không được chứng nhận quyền sở hữu khi thuộc một trong các trường hợp sau:</t>
  </si>
  <si>
    <t>1. Tài sản gắn liền với đất mà thửa đất có tài sản đó không đủ điều kiện được cấp Giấy chứng quyền sử dụng đất, quyền sở hữu nhà ở và tài sản khác gắn liền với đất theo quy định của Luật Đất đai và Nghị định này;</t>
  </si>
  <si>
    <t>2. Nhà ở hoặc công trình xây dựng khác được xây dựng tạm thời trong thời gian xây dựng công trình chính hoặc xây dựng bằng vật liệu tranh tre, nứa, lá, đất; công trình phụ trợ nằm ngoài phạm vi công trình chính và để phục vụ cho việc quản lý, sử dụng, vận hành công trình chính;</t>
  </si>
  <si>
    <t>3. Tài sản gắn liền với đất đã có thông báo hoặc quyết định giải tỏa, phá dỡ hoặc đã có thông báo, quyết định thu hồi đất của cơ quan nhà nước có thẩm quyền;</t>
  </si>
  <si>
    <t>4. Nhà ở, công trình được xây dựng sau thời điểm công bố cấm xây dựng; xây dựng lấn, chiếm mốc giới bảo vệ các công trình hạ tầng kỹ thuật, di tích lịch sử văn hóa đã xếp hạng; tài sản gắn liền với đất được tạo lập từ sau thời điểm quy hoạch được cơ quan nhà nước có thẩm quyền phê duyệt mà tài sản được tạo lập đó không phù hợp với quy hoạch được duyệt tại thời điểm cấp Giấy chứng nhận quyền sử dụng đất, quyền sở hữu nhà ở và tài sản khác gắn liền với đất;</t>
  </si>
  <si>
    <t>5. Tài sản thuộc sở hữu của Nhà nước, trừ trường hợp tài sản đã được xác định là phần vốn của Nhà nước đóng góp vào doanh nghiệp theo hướng dẫn của Bộ Tài chính;</t>
  </si>
  <si>
    <t>6. Tài sản gắn liền với đất không thuộc trường hợp được chứng nhận quyền sở hữu theo quy định tại các Điều 31, 32, 33 và 34 của Nghị định này;</t>
  </si>
  <si>
    <t>7. Tài sản tạo lập do chuyển mục đích sử dụng đất trái phép.</t>
  </si>
  <si>
    <t>Hộ gia đình, cá nhân đang sử dụng đất, tài sản gắn liền với đất mà trước đây cơ quan nhà nước đã có quyết định quản lý đối với đất đai, tài sản đó trong quá trình thực hiện chính sách của Nhà nước nhưng thực tế Nhà nước chưa thực hiện quyết định thì người đang sử dụng đất, tài sản gắn liền với đất được tiếp tục sử dụng và được xem xét cấp Giấy chứng nhận quyền sử dụng đất, quyền sở hữu nhà ở và tài sản khác gắn liền với đất theo quy định của pháp luật.</t>
  </si>
  <si>
    <t>1. Đối với địa phương đã thành lập Văn phòng đăng ký đất đai theo quy định tại Khoản 1 Điều 5 của Nghị định này thì Sở Tài nguyên và Môi trường cấp Giấy chứng nhận quyền sử dụng đất, quyền sở hữu nhà ở và tài sản khác gắn liền với đất cho người sử dụng đất, chủ sở hữu tài sản gắn liền với đất đã được cấp Giấy chứng nhận, Giấy chứng nhận quyền sở hữu nhà ở, Giấy chứng nhận quyền sở hữu công trình xây dựng, trong các trường hợp sau:</t>
  </si>
  <si>
    <t>a) Khi người sử dụng đất, chủ sở hữu tài sản thực hiện các quyền của người sử dụng đất, chủ sở hữu tài sản gắn liền với đất mà phải cấp mới Giấy chứng nhận quyền sử dụng đất, quyền sở hữu nhà ở và tài sản khác gắn liền với đất;</t>
  </si>
  <si>
    <t>b) Cấp đổi, cấp lại Giấy chứng nhận, Giấy chứng nhận quyền sở hữu nhà ở, Giấy chứng nhận quyền sở hữu công trình xây dựng.</t>
  </si>
  <si>
    <t>2. Đối với địa phương chưa thành lập Văn phòng đăng ký đất đai theo quy định tại Khoản 1 Điều 5 của Nghị định này thì việc cấp Giấy chứng nhận cho các trường hợp quy định tại Khoản 1 Điều này thực hiện như sau:</t>
  </si>
  <si>
    <t>a) Sở Tài nguyên và Môi trường cấp Giấy chứng nhận quyền sử dụng đất, quyền sở hữu nhà ở và tài sản khác gắn liền với đất cho tổ chức, cơ sở tôn giáo; người Việt Nam định cư ở nước ngoài thực hiện dự án đầu tư; tổ chức, cá nhân nước ngoài; doanh nghiệp có vốn đầu tư nước ngoài;</t>
  </si>
  <si>
    <t>b) Ủy ban nhân dân cấp huyện cấp Giấy chứng nhận quyền sử dụng đất, quyền sở hữu nhà ở và tài sản khác gắn liền với đất cho hộ gia đình, cá nhân, cộng đồng dân cư, người Việt Nam định cư ở nước ngoài được sở hữu nhà ở gắn liền với quyền sử dụng đất ở tại Việt Nam.</t>
  </si>
  <si>
    <t>3. Bộ Tài nguyên và Môi trường quy định về các trường hợp cấp Giấy chứng nhận quyền sử dụng đất, quyền sở hữu nhà ở và tài sản khác gắn liền với đất khi thực hiện đăng ký biến động đất đai, tài sản gắn liền với đất và việc xác nhận thay đổi vào Giấy chứng nhận đã cấp.</t>
  </si>
  <si>
    <t>CHẾ ĐỘ SỬ DỤNG CÁC LOẠI ĐẤT</t>
  </si>
  <si>
    <t>1. Tổ chức kinh tế đang sử dụng đất có nguồn gốc do được Nhà nước giao đất ổn định lâu dài để tạo vốn xây dựng cơ sở hạ tầng theo quy định của pháp luật đất đai trước ngày 01 tháng 7 năm 2004 thì được tiếp tục sử dụng đất ổn định lâu dài.</t>
  </si>
  <si>
    <t>2. Tổ chức kinh tế đang sử dụng đất có nguồn gốc trúng đấu giá quyền sử dụng đất trước ngày 01 tháng 7 năm 2004 mà không xác định thời hạn sử dụng đất thì được tiếp tục sử dụng đất ổn định lâu dài.</t>
  </si>
  <si>
    <t>1. Doanh nghiệp có vốn đầu tư nước ngoài được nhận chuyển nhượng vốn đầu tư là giá trị quyền sử dụng đất của doanh nghiệp đang sử dụng đất có nguồn gốc được Nhà nước giao đất có thu tiền sử dụng đất, cho thuê đất trả tiền một lần cho cả thời gian thuê mà giá trị quyền sử dụng đất đã được vốn hóa vào vốn của doanh nghiệp, trừ trường hợp chuyển nhượng vốn đầu tư là giá trị quyền sử dụng đất sản xuất nông nghiệp, đất lâm nghiệp.</t>
  </si>
  <si>
    <t>2. Doanh nghiệp, các thành viên là chủ sở hữu doanh nghiệp khi chuyển nhượng vốn đầu tư phải xác định phần vốn là giá trị quyền sử dụng đất trong tổng giá trị vốn chuyển nhượng và phải thực hiện nghĩa vụ thuế, phí, lệ phí theo quy định của pháp luật.</t>
  </si>
  <si>
    <t>1. Hộ gia đình, cá nhân đồng bào dân tộc thiểu số sử dụng đất do được Nhà nước giao đất theo chính sách hỗ trợ của Nhà nước chỉ được chuyển nhượng, tặng cho quyền sử dụng đất sau 10 năm kể từ ngày có quyết định giao đất nếu được Ủy ban nhân dân cấp xã nơi có đất xác nhận không còn nhu cầu sử dụng do chuyển khỏi địa bàn xã, phường, thị trấn nơi cư trú để đến nơi khác hoặc do chuyển sang làm nghề khác hoặc không còn khả năng lao động.</t>
  </si>
  <si>
    <t>2. Tổ chức, cá nhân không được nhận chuyển nhượng, nhận tặng cho quyền sử dụng đất của hộ gia đình, cá nhân đồng bào dân tộc thiểu số sử dụng đất do được Nhà nước giao đất theo chính sách hỗ trợ của Nhà nước mà không thuộc trường hợp được chuyển nhượng, tặng cho quyền sử dụng đất theo quy định tại Khoản 1 Điều này.</t>
  </si>
  <si>
    <t>1. Điều kiện dự án đầu tư xây dựng kinh doanh nhà ở để bán hoặc để bán kết hợp cho thuê được chuyển nhượng quyền sử dụng đất dưới hình thức phân lô, bán nền, bao gồm:</t>
  </si>
  <si>
    <t>a) Phù hợp với kế hoạch sử dụng đất hàng năm của cấp huyện;</t>
  </si>
  <si>
    <t>b) Chủ đầu tư dự án phải hoàn thành việc đầu tư xây dựng kết cấu hạ tầng gồm các công trình dịch vụ, công trình hạ tầng kỹ thuật, hạ tầng xã hội theo quy hoạch chi tiết xây dựng 1/500 đã được phê duyệt; đảm bảo kết nối với hệ thống hạ tầng chung của khu vực trước khi thực hiện việc chuyển nhượng quyền sử dụng đất cho người dân tự xây dựng nhà ở; đảm bảo cung cấp các dịch vụ thiết yếu gồm cấp điện, cấp nước, thoát nước, thu gom rác thải;</t>
  </si>
  <si>
    <t>c) Chủ đầu tư phải hoàn thành nghĩa vụ tài chính liên quan đến đất đai của dự án gồm tiền sử dụng đất, tiền thuê đất; thuế, phí, lệ phí liên quan đến đất đai (nếu có);</t>
  </si>
  <si>
    <t>d) Dự án thuộc khu vực, loại đô thị được chuyển nhượng quyền sử dụng đất dưới hình thức phân lô, bán nền quy định tại Khoản 2 Điều này.</t>
  </si>
  <si>
    <t>2. Chủ đầu tư dự án xây dựng kinh doanh nhà ở để bán hoặc để bán kết hợp cho thuê được chuyển nhượng quyền sử dụng đất dưới hình thức phân lô, bán nền tại các khu vực không nằm trong địa bàn các quận nội thành của các đô thị loại đặc biệt; khu vực có yêu cầu cao về kiến trúc cảnh quan, khu vực trung tâm và xung quanh các công trình là điểm nhấn kiến trúc trong đô thị; mặt tiền các tuyến đường cấp khu vực trở lên và các tuyến đường cảnh quan chính trong đô thị.</t>
  </si>
  <si>
    <t>3. Hộ gia đình, cá nhân nhận chuyển nhượng quyền sử dụng đất để tự xây dựng nhà ở phải thực hiện việc xây dựng nhà ở theo đúng giấy phép xây dựng, tuân thủ quy hoạch chi tiết và thiết kế đô thị đã được phê duyệt.</t>
  </si>
  <si>
    <t>4. Bộ Xây dựng chủ trì, phối hợp với Bộ Tài nguyên và Môi trường quy định chi tiết Điều này.</t>
  </si>
  <si>
    <t>Việc chuyển nhượng quyền sử dụng đất gắn với chuyển nhượng một phần hoặc toàn bộ dự án đầu tư xây dựng kinh doanh nhà ở phải bảo đảm các điều kiện sau đây:</t>
  </si>
  <si>
    <t>1. Có đủ các điều kiện theo quy định tại Khoản 1 Điều 188 của Luật Đất đai;</t>
  </si>
  <si>
    <t>2. Chủ đầu tư phải hoàn thành nghĩa vụ tài chính liên quan đến đất đai của dự án gồm tiền sử dụng đất, tiền thuê đất; thuế, phí, lệ phí liên quan đến đất đai (nếu có);</t>
  </si>
  <si>
    <t>3. Người nhận chuyển nhượng quyền sử dụng đất gắn với chuyển nhượng một phần hoặc toàn bộ dự án đầu tư xây dựng kinh doanh nhà ở phải có ngành nghề kinh doanh phù hợp, phải đáp ứng các điều kiện theo quy định tại Điều 58 của Luật Đất đai, Điều 13 và Điều 14 của Nghị định này.</t>
  </si>
  <si>
    <t>1. Doanh nghiệp nhà nước đang sử dụng đất do được Nhà nước giao, cho thuê mà thực hiện cổ phần hóa thì doanh nghiệp cổ phần hóa được Nhà nước giao đất có thu tiền sử dụng đất theo quy định tại Khoản 2 và Khoản 4 Điều 55 của Luật Đất đai, cho thuê đất trả tiền thuê đất hàng năm hoặc cho thuê đất trả tiền thuê đất một lần cho cả thời gian thuê theo quy định tại Điều 56 của Luật Đất đai.</t>
  </si>
  <si>
    <t>2. Việc xử lý giá trị quyền sử dụng đất khi cổ phần hóa được thực hiện theo quy định của Chính phủ về cổ phần hóa doanh nghiệp nhà nước nhưng phải đảm bảo nguyên tắc giá đất để xác định giá trị quyền sử dụng đất là giá đất cụ thể do Ủy ban nhân dân cấp tỉnh quyết định theo quy định tại Khoản 3 và Điểm d Khoản 4 Điều 114 của Luật Đất đai.</t>
  </si>
  <si>
    <t>3. Khi cổ phần hóa doanh nghiệp nhà nước, Ủy ban nhân dân cấp tỉnh có trách nhiệm rà soát lại quỹ đất doanh nghiệp đang sử dụng, xử lý và cấp Giấy chứng nhận quyền sử dụng đất, quyền sở hữu nhà ở và tài sản khác gắn liền với đất theo quy định tại Điều 102 của Luật Đất đai và Điều 25 của Nghị định này.</t>
  </si>
  <si>
    <t>Mục 2: ĐẤT NÔNG NGHIỆP</t>
  </si>
  <si>
    <t>Hạn mức nhận chuyển quyền sử dụng đất trồng cây hàng năm, đất trồng cây lâu năm, đất rừng sản xuất là rừng trồng, đất nuôi trồng thủy sản và đất làm muối của mỗi hộ gia đình, cá nhân để sử dụng vào mục đích nông nghiệp được áp dụng đối với các hình thức nhận chuyển nhượng, nhận tặng cho quyền sử dụng đất, xử lý nợ theo thỏa thuận trong hợp đồng thế chấp quyền sử dụng đất, cụ thể như sau:</t>
  </si>
  <si>
    <t>1. Đất trồng cây hàng năm, đất nuôi trồng thủy sản và đất làm muối:</t>
  </si>
  <si>
    <t>a) Không quá 30 héc ta cho mỗi loại đất đối với các tỉnh, thành phố trực thuộc Trung ương thuộc khu vực Đông Nam bộ và khu vực đồng bằng sông Cửu Long;</t>
  </si>
  <si>
    <t>b) Không quá 20 héc ta cho mỗi loại đất đối với các tỉnh, thành phố trực thuộc Trung ương còn lại.</t>
  </si>
  <si>
    <t>2. Đất trồng cây lâu năm:</t>
  </si>
  <si>
    <t>a) Không quá 100 héc ta đối với các xã, phường, thị trấn ở đồng bằng;</t>
  </si>
  <si>
    <t>b) Không quá 300 héc ta đối với các xã, phường, thị trấn ở trung du, miền núi.</t>
  </si>
  <si>
    <t>3. Đất rừng sản xuất là rừng trồng:</t>
  </si>
  <si>
    <t>a) Không quá 150 héc ta đối với các xã, phường, thị trấn ở đồng bằng;</t>
  </si>
  <si>
    <t>4. Trường hợp hộ gia đình, cá nhân nhận chuyển quyền sử dụng đất nông nghiệp trên địa bàn nhiều tỉnh, thành phố trực thuộc Trung ương thì tổng diện tích được nhận chuyển quyền trong hạn mức đối với mỗi loại đất (đất trồng cây hàng năm, đất trồng cây lâu năm, đất rừng sản xuất là rừng trồng, đất nuôi trồng thủy sản và đất làm muối) bằng hạn mức nhận chuyển quyền sử dụng đất tại tỉnh, thành phố trực thuộc Trung ương có hạn mức nhận chuyển quyền sử dụng đất cao nhất.</t>
  </si>
  <si>
    <t>5. Trường hợp hộ gia đình, cá nhân nhận chuyển quyền sử dụng đất nông nghiệp bao gồm nhiều loại đất (đất trồng cây hàng năm, đất trồng cây lâu năm, đất rừng sản xuất là rừng trồng, đất nuôi trồng thủy sản và đất làm muối) thì hạn mức nhận chuyển quyền sử dụng đất nông nghiệp của hộ gia đình, cá nhân đó được xác định theo từng loại đất quy định tại các Khoản 1, 2 và 3 Điều này.</t>
  </si>
  <si>
    <t>6. Hộ gia đình, cá nhân đã sử dụng đất nông nghiệp vượt hạn mức nhận chuyển quyền quy định tại các Khoản 1, 2, 3, 4 và 5 của Điều này mà đã đăng ký chuyển quyền sử dụng đất trước ngày 01 tháng 7 năm 2007 thì phần diện tích đất vượt hạn mức được tiếp tục sử dụng như đối với trường hợp đất nông nghiệp trong hạn mức nhận chuyển quyền.</t>
  </si>
  <si>
    <t>7. Hộ gia đình, cá nhân đã sử dụng đất nông nghiệp vượt hạn mức nhận chuyển quyền quy định tại các Khoản 1, 2, 3, 4 và 5 của Điều này mà đã đăng ký chuyển quyền sử dụng đất từ ngày 01 tháng 7 năm 2007 đến trước ngày 01 tháng 7 năm 2014 thì hộ gia đình, cá nhân được tiếp tục sử dụng đất và chỉ phải chuyển sang thuê đất của Nhà nước đối với phần diện tích vượt hạn mức nhận chuyển quyền.</t>
  </si>
  <si>
    <t>1. Người được Nhà nước giao đất, cho thuê đất để sử dụng vào mục đích phi nông nghiệp từ đất chuyên trồng lúa nước phải nộp một khoản tiền để thực hiện việc khai hoang, cải tạo đất; đầu tư cơ sở hạ tầng của địa phương.</t>
  </si>
  <si>
    <t>2. Việc xác định và sử dụng số tiền quy định tại Khoản 1 Điều này được thực hiện theo quy định của Chính phủ về quản lý và sử dụng đất trồng lúa.</t>
  </si>
  <si>
    <t>1. Trong quá trình thực hiện sắp xếp, đổi mới và phát triển, nâng cao hiệu quả hoạt động, các công ty nông, lâm nghiệp đang sử dụng đất có trách nhiệm:</t>
  </si>
  <si>
    <t>a) Rà soát hiện trạng sử dụng đất về vị trí, ranh giới quản lý, sử dụng đất; diện tích đất đang sử dụng đúng mục đích; diện tích đất sử dụng không đúng mục đích; diện tích đất không sử dụng; diện tích đất đang giao khoán, cho thuê, cho mượn, bị lấn, bị chiếm, liên doanh, liên kết, hợp tác đầu tư và đang có tranh chấp;</t>
  </si>
  <si>
    <t>b) Căn cứ phương án sắp xếp, đổi mới và phát triển công ty nông, lâm nghiệp đã được cơ quan có thẩm quyền phê duyệt; quy hoạch sử dụng đất của địa phương và hiện trạng sử dụng đất để đề xuất phương án sử dụng đất.</t>
  </si>
  <si>
    <t>Nội dung phương án sử dụng đất phải thể hiện vị trí, ranh giới sử dụng đất; diện tích đất đề nghị giữ lại sử dụng theo từng loại đất, hình thức sử dụng đất, thời hạn sử dụng đất; diện tích đất bàn giao cho địa phương;</t>
  </si>
  <si>
    <t>c) Báo cáo cơ quan tài nguyên và môi trường thẩm định phương án sử dụng đất trước khi trình Ủy ban nhân dân cấp tỉnh phê duyệt;</t>
  </si>
  <si>
    <t>d) Tổ chức thực hiện phương án sử dụng đất đã được phê duyệt.</t>
  </si>
  <si>
    <t>2. Ủy ban nhân dân cấp tỉnh xem xét, phê duyệt phương án sử dụng đất của công ty nông, lâm nghiệp tại địa phương; chỉ đạo thực hiện việc xác định cụ thể ranh giới, cắm mốc giới sử dụng đất theo phương án được duyệt, lập hồ sơ giao đất, cho thuê đất, cấp Giấy chứng nhận quyền sử dụng đất, quyền sở hữu nhà ở và tài sản khác gắn liền với đất cho công ty; quyết định thu hồi đất đối với phần diện tích bàn giao cho địa phương theo phương án sử dụng đất đã được phê duyệt.</t>
  </si>
  <si>
    <t>3. Đối với diện tích đất công ty được giữ lại sử dụng theo phương án sử dụng đất đã được phê duyệt mà đang cho thuê, cho mượn trái pháp luật; bị lấn, chiếm; liên doanh, liên kết, hợp tác đầu tư không đúng quy định thì được xử lý theo quy định sau đây:</t>
  </si>
  <si>
    <t>a) Đối với diện tích đất công ty đang cho thuê, cho mượn, liên doanh, liên kết, hợp tác đầu tư trái pháp luật thì công ty phải chấm dứt việc cho thuê, cho mượn, liên doanh, liên kết, hợp tác đầu tư và đưa đất vào sử dụng theo đúng mục đích;</t>
  </si>
  <si>
    <t>b) Đối với diện tích đất đang bị lấn, chiếm sử dụng thì xử lý dứt điểm để đưa đất vào sử dụng.</t>
  </si>
  <si>
    <t>4. Đối với quỹ đất bàn giao cho địa phương thì Ủy ban nhân dân cấp tỉnh lập phương án sử dụng theo thứ tự ưu tiên sau:</t>
  </si>
  <si>
    <t>a) Xây dựng các công trình công cộng;</t>
  </si>
  <si>
    <t>b) Giao đất, cho thuê đất cho hộ gia đình, cá nhân ở địa phương không có đất hoặc thiếu đất sản xuất;</t>
  </si>
  <si>
    <t>c) Giao đất, cho thuê đất cho người đang sử dụng đất nếu người sử dụng đất có nhu cầu và việc sử dụng đất phù hợp với quy hoạch sử dụng đất của địa phương.</t>
  </si>
  <si>
    <t>1. Việc sử dụng đất có mặt nước nội địa thuộc địa phận nhiều tỉnh, thành phố trực thuộc Trung ương phải tuân theo quy hoạch, kế hoạch sử dụng đất và quy hoạch tài nguyên nước đã được cơ quan có thẩm quyền phê duyệt; theo quy định của pháp luật về tài nguyên nước.</t>
  </si>
  <si>
    <t>2. Ủy ban nhân dân cấp tỉnh, Ủy ban nhân dân cấp huyện cho thuê đất có mặt nước nội địa đối với tổ chức kinh tế, hộ gia đình, cá nhân để đầu tư nuôi trồng thủy sản, sản xuất nông nghiệp hoặc nông nghiệp kết hợp với mục đích phi nông nghiệp theo thẩm quyền quy định tại Điều 59 của Luật Đất đai.</t>
  </si>
  <si>
    <t>3. Người được cho thuê đất theo quy định tại Khoản 2 Điều này phải bảo vệ môi trường, cảnh quan và không được làm ảnh hưởng đến mục đích chính của công trình sử dụng đất có mặt nước nội địa.</t>
  </si>
  <si>
    <t>1. Ủy ban nhân dân cấp huyện có trách nhiệm điều tra, khảo sát, theo dõi, đánh giá quỹ đất bãi bồi ven sông, ven biển thường xuyên được bồi tụ hoặc thường bị sạt lở để có kế hoạch khai thác, sử dụng.</t>
  </si>
  <si>
    <t>2. Cơ quan nhà nước có thẩm quyền xem xét, quyết định cho thuê đất bãi bồi ven sông, ven biển thường xuyên được bồi tụ hoặc thường bị sạt lở cho người có nhu cầu.</t>
  </si>
  <si>
    <t>3. Bộ trưởng Bộ Tài nguyên và Môi trường quy định chi tiết việc sử dụng đất bãi bồi ven sông, ven biển.</t>
  </si>
  <si>
    <t>Mục 3: ĐẤT PHI NÔNG NGHIỆP</t>
  </si>
  <si>
    <t>1. Đất xây dựng nhà chung cư, nhà chung cư có mục đích hỗn hợp để ở và làm văn phòng, cơ sở thương mại, dịch vụ (sau đây gọi chung là nhà chung cư) bao gồm đất xây dựng khối nhà chung cư, đất làm sân, trồng hoa, cây xanh xung quanh nhà chung cư, đất xây dựng các công trình hạ tầng.</t>
  </si>
  <si>
    <t>2. Chủ đầu tư dự án xây dựng nhà chung cư được giao đất, cho thuê đất, cấp Giấy chứng nhận quyền sử dụng đất, quyền sở hữu nhà ở và tài sản khác gắn liền với đất đối với diện tích đất thuộc dự án theo quy định sau đây:</t>
  </si>
  <si>
    <t>a) Đối với diện tích đất xây dựng nhà chung cư và đất xây dựng công trình hạ tầng do chủ đầu tư sử dụng để kinh doanh theo dự án đầu tư và quy hoạch xây dựng chi tiết đã được cơ quan nhà nước có thẩm quyền phê duyệt thì chủ đầu tư được Nhà nước giao đất, cho thuê đất và phải nộp tiền sử dụng đất, tiền thuê đất; được cấp Giấy chứng nhận quyền sử dụng đất, quyền sở hữu nhà ở và tài sản khác gắn liền với đất;</t>
  </si>
  <si>
    <t>b) Đối với diện tích đất làm đường giao thông, các công trình hạ tầng khác phục vụ cho người dân ở cả trong và ngoài nhà chung cư mà chủ đầu tư không sử dụng để kinh doanh dịch vụ theo dự án đầu tư thì chủ đầu tư được Nhà nước giao đất, cho thuê đất để quản lý, xây dựng công trình và không phải nộp tiền sử dụng đất, tiền thuê đất; không được cấp Giấy chứng nhận quyền sử dụng đất, quyền sở hữu nhà ở và tài sản khác gắn liền với đất; bàn giao cho địa phương quản lý đối với diện tích đất đó sau khi đã hoàn thành xây dựng theo dự án đầu tư, quy hoạch xây dựng chi tiết và quyết định giao đất, cho thuê đất của cơ quan có thẩm quyền.</t>
  </si>
  <si>
    <t>3. Quyền sử dụng đất và việc cấp Giấy chứng nhận quyền sử dụng đất, quyền sở hữu nhà ở và tài sản khác gắn liền với đất trong các dự án xây dựng nhà chung cư để bán hoặc để bán kết hợp cho thuê được thực hiện theo quy định sau đây:</t>
  </si>
  <si>
    <t>a) Diện tích đất thuộc quyền sử dụng chung của các chủ sở hữu căn hộ chung cư, văn phòng làm việc, cơ sở thương mại, dịch vụ trong nhà chung cư (sau đây gọi chung là căn hộ) bao gồm diện tích đất xây dựng khối nhà chung cư, làm sân, trồng hoa, cây xanh xung quanh nhà và đất xây dựng các công trình hạ tầng bên ngoài nhà chung cư nhưng để phục vụ trực tiếp cho nhà chung cư được chủ đầu tư bàn giao cho các chủ sở hữu căn hộ tự tổ chức quản lý, sử dụng theo dự án đầu tư. Chủ đầu tư có trách nhiệm xác định rõ vị trí, ranh giới, diện tích đất thuộc quyền sử dụng chung trong dự án đầu tư, quy hoạch xây dựng chi tiết và thiết kế mặt bằng công trình để trình cơ quan có thẩm quyền phê duyệt; trong các hợp đồng mua bán nhà ở và bản vẽ hoàn công công trình để làm thủ tục cấp Giấy chứng nhận quyền sử dụng đất, quyền sở hữu nhà ở và tài sản khác gắn liền với đất cho bên mua;</t>
  </si>
  <si>
    <t>b) Quyền sử dụng đất quy định tại Điểm a Khoản này là quyền sử dụng chung theo phần không thể phân chia. Tỷ lệ phần quyền sử dụng đất được tính bằng tỷ lệ diện tích căn hộ chia cho tổng diện tích sàn của các căn hộ trong nhà chung cư. Việc sử dụng và định đoạt đối với quyền sử dụng đất khu chung cư do đa số người chiếm tỷ lệ phần quyền sử dụng đất quyết định nhưng phải phục vụ lợi ích chung của cộng đồng và phù hợp với quy định của pháp luật;</t>
  </si>
  <si>
    <t>c) Chủ sở hữu căn hộ được cấp Giấy chứng nhận quyền sử dụng đất, quyền sở hữu nhà ở và tài sản khác gắn liền với đất đối với diện tích đất sử dụng chung quy định tại Điểm a Khoản này theo thời hạn ổn định lâu dài; diện tích căn hộ được xác định theo hợp đồng mua bán căn hộ;</t>
  </si>
  <si>
    <t>d) Khi cấp Giấy chứng nhận quyền sử dụng đất, quyền sở hữu nhà ở và tài sản khác gắn liền với đất cho người mua căn hộ thì Giấy chứng nhận đã cấp cho chủ đầu tư quy định tại Khoản 2 Điều này phải được chỉnh lý biến động để chuyển sang hình thức sử dụng đất chung đối với phần diện tích đất quy định tại Điểm a Khoản này.</t>
  </si>
  <si>
    <t>Diện tích đất thuộc dự án phát triển nhà ở còn lại ngoài phần diện tích quy định tại Điểm b Khoản 2 và Điểm a Khoản này thuộc quyền sử dụng của chủ đầu tư; chủ đầu tư được cấp Giấy chứng nhận quyền sử dụng đất, quyền sở hữu nhà ở và tài sản khác gắn liền với đất.</t>
  </si>
  <si>
    <t>1. Người sử dụng đất quốc phòng, an ninh được quy định như sau:</t>
  </si>
  <si>
    <t>a) Các đơn vị trực thuộc Bộ Quốc phòng, Bộ Công an là người sử dụng đất đối với đất cho các đơn vị đóng quân trừ trường hợp quy định tại Điểm c Khoản này; đất làm căn cứ quân sự; đất làm các công trình phòng thủ quốc gia, trận địa và các công trình đặc biệt về quốc phòng, an ninh; nhà công vụ của lực lượng vũ trang nhân dân; đất thuộc các khu vực mà Chính phủ giao nhiệm vụ riêng cho Bộ Quốc phòng, Bộ Công an quản lý, bảo vệ và sử dụng;</t>
  </si>
  <si>
    <t>b) Các đơn vị trực tiếp sử dụng đất là người sử dụng đất đối với đất làm ga, cảng quân sự; đất làm các công trình công nghiệp, khoa học và công nghệ phục vụ trực tiếp cho quốc phòng, an ninh; đất làm kho tàng của lực lượng vũ trang nhân dân; đất làm trường bắn, thao trường, bãi thử vũ khí, bãi hủy vũ khí; đất xây dựng nhà trường, bệnh viện, nhà an dưỡng của lực lượng vũ trang nhân dân; đất làm trại giam giữ, cơ sở giáo dục, trường giáo dưỡng do Bộ Quốc phòng, Bộ Công an quản lý;</t>
  </si>
  <si>
    <t>c) Bộ Chỉ huy quân sự tỉnh, thành phố trực thuộc Trung ương; Ban Chỉ huy quân sự huyện, quận, thị xã, thành phố thuộc tỉnh; Công an tỉnh, thành phố trực thuộc Trung ương; Công an huyện, quận, thị xã, thành phố thuộc tỉnh; Công an phường, thị trấn; đồn biên phòng là người sử dụng đất đối với đất xây dựng trụ sở.</t>
  </si>
  <si>
    <t>2. Đất sử dụng vào mục đích quốc phòng, an ninh phải được sử dụng đúng mục đích đã được xác định. Đối với diện tích đất không sử dụng hoặc sử dụng không đúng mục đích thì Ủy ban nhân dân cấp tỉnh thông báo cho đơn vị sử dụng đất để đưa đất vào sử dụng đúng mục đích; sau 12 tháng kể từ ngày được thông báo, nếu đơn vị sử dụng đất không khắc phục để đưa đất vào sử dụng đúng mục đích thì Ủy ban nhân dân cấp tỉnh thu hồi để giao cho người khác sử dụng.</t>
  </si>
  <si>
    <t>3. Trường hợp chuyển mục đích sử dụng đất trong nội bộ đất quốc phòng, an ninh theo quy hoạch, kế hoạch sử dụng đất quốc phòng, an ninh đã được phê duyệt thì đơn vị sử dụng đất phải xin chuyển mục đích sử dụng đất tại Sở Tài nguyên và Môi trường kèm theo ý kiến bằng văn bản của Bộ Quốc phòng, Bộ Công an.</t>
  </si>
  <si>
    <t>4. Đất do các đơn vị vũ trang nhân dân đang quản lý, sử dụng nhưng không thuộc quy hoạch sử dụng đất vào mục đích quốc phòng, an ninh đã được phê duyệt thì phải bàn giao cho địa phương quản lý và xử lý như sau:</t>
  </si>
  <si>
    <t>a) Đối với diện tích đất đã bố trí cho hộ gia đình cán bộ, chiến sỹ thuộc đơn vị vũ trang nhân dân sử dụng làm nhà ở phù hợp với quy hoạch, kế hoạch sử dụng đất đã được phê duyệt thì người sử dụng đất ở được cấp Giấy chứng nhận quyền sử dụng đất, quyền sở hữu nhà ở và tài sản khác gắn liền với đất và phải thực hiện nghĩa vụ tài chính theo quy định của pháp luật;</t>
  </si>
  <si>
    <t>b) Đối với đất sử dụng vào mục đích sản xuất, kinh doanh phi nông nghiệp do các doanh nghiệp quốc phòng, an ninh đang sử dụng thì phải chuyển sang hình thức thuê đất theo phương án sản xuất, kinh doanh đã được Bộ Quốc phòng hoặc Bộ Công an phê duyệt;</t>
  </si>
  <si>
    <t>c) Đối với diện tích đất không thuộc trường hợp quy định tại Điểm a và Điểm b Khoản này thì Ủy ban nhân dân cấp tỉnh quyết định thu hồi đất để giao, cho thuê sử dụng theo quy định của pháp luật.</t>
  </si>
  <si>
    <t>5. Cơ quan nhà nước có thẩm quyền giải quyết dứt điểm diện tích đất đang có tranh chấp để xác định người sử dụng đất.</t>
  </si>
  <si>
    <t>1. Thời hạn sử dụng đất trong khu công nghiệp, khu chế xuất, cụm công nghiệp theo thời hạn của dự án đầu tư.</t>
  </si>
  <si>
    <t>Trường hợp thời hạn của dự án đầu tư dài hơn thời hạn sử dụng đất còn lại của khu công nghiệp, khu chế xuất, cụm công nghiệp thì doanh nghiệp đầu tư xây dựng kinh doanh kết cấu hạ tầng khu công nghiệp, khu chế xuất, cụm công nghiệp phải xin phép cơ quan nhà nước có thẩm quyền cho phép điều chỉnh thời hạn sử dụng đất cho phù hợp nhưng tổng thời hạn sử dụng đất không quá 70 năm và phải nộp tiền sử dụng đất hoặc tiền thuê đất đối với phần diện tích đất được gia hạn sử dụng.</t>
  </si>
  <si>
    <t>2. Đơn vị sự nghiệp công lập tự chủ tài chính được cơ quan có thẩm quyền giao nhiệm vụ xây dựng kinh doanh hạ tầng khu công nghiệp, cụm công nghiệp nếu được Nhà nước cho thuê đất để đầu tư xây dựng kinh doanh kết cấu hạ tầng khu công nghiệp, cụm công nghiệp thì được cho thuê lại đất sau khi đã đầu tư kết cấu hạ tầng.</t>
  </si>
  <si>
    <t>3. Hàng năm, doanh nghiệp đầu tư xây dựng kinh doanh kết cấu hạ tầng khu công nghiệp, khu chế xuất, cụm công nghiệp có trách nhiệm báo cáo Ủy ban nhân dân cấp tỉnh và công bố công khai diện tích đất chưa cho thuê, cho thuê lại trong khu công nghiệp, khu chế xuất, cụm công nghiệp trên trang thông tin điện tử của doanh nghiệp và của địa phương.</t>
  </si>
  <si>
    <t>1. Thời hạn sử dụng đất để thực hiện dự án sản xuất, kinh doanh sản phẩm công nghệ cao; nghiên cứu phát triển, ứng dụng công nghệ cao và đào tạo nhân lực công nghệ cao trong khu công nghệ cao được thực hiện theo quy định tại Điều 125 và Điều 126 của Luật Đất đai.</t>
  </si>
  <si>
    <t>2. Trách nhiệm quản lý đất đai của Ban Quản lý khu công nghệ cao được quy định như sau:</t>
  </si>
  <si>
    <t>a) Phối hợp với tổ chức làm nhiệm vụ bồi thường, giải phóng mặt bằng để thực hiện việc bồi thường, hỗ trợ, tái định cư;</t>
  </si>
  <si>
    <t>b) Trình Ủy ban nhân dân cấp tỉnh quyết định tiền thuê đất; mức miễn, giảm tiền thuê đất đối với từng dự án;</t>
  </si>
  <si>
    <t>c) Thu hồi đất đã cho thuê đối với trường hợp người sử dụng đất có hành vi vi phạm pháp luật về đất đai quy định tại các Điểm a, b, c, d, e, g và i Khoản 1 Điều 64 của Luật Đất đai; người sử dụng đất chấm dứt việc sử dụng đất theo pháp luật hoặc tự nguyện trả lại đất theo quy định tại các Điểm a, b, c và d Khoản 1 Điều 65 của Luật Đất đai; quản lý quỹ đất đã thu hồi tại điểm này;</t>
  </si>
  <si>
    <t>d) Quyết định giao lại đất không thu tiền sử dụng đất đối với người sử dụng đất trong khu công nghệ cao thuộc trường hợp quy định tại Khoản 2 và Khoản 3 Điều 54 của Luật Đất đai;</t>
  </si>
  <si>
    <t>đ) Quy định trình tự, thủ tục hành chính về đất đai tại khu công nghệ cao;</t>
  </si>
  <si>
    <t>e) Gửi quyết định giao lại đất, cho thuê đất, gia hạn sử dụng đất, trích lục bản đồ địa chính hoặc trích đo địa chính khu đất đến Văn phòng đăng ký đất đai để đăng ký vào hồ sơ địa chính, cập nhật cơ sở dữ liệu đất đai và trình cơ quan có thẩm quyền cấp Giấy chứng nhận quyền sử dụng đất, quyền sở hữu nhà ở và tài sản khác gắn liền với đất.</t>
  </si>
  <si>
    <t>3. Việc thanh tra, giải quyết khiếu nại, tố cáo, tranh chấp đất đai trong khu công nghệ cao được thực hiện theo quy định của pháp luật về khiếu nại, tố cáo và pháp luật về đất đai.</t>
  </si>
  <si>
    <t>4. Đối với khu công nghệ cao đã được thành lập và đã được Ủy ban nhân dân cấp tỉnh quyết định giao đất trước ngày 01 tháng 7 năm 2014 thì việc quản lý, sử dụng đất thực hiện theo quy định sau đây:</t>
  </si>
  <si>
    <t>a) Ban Quản lý khu công nghệ cao có trách nhiệm thực hiện theo quy định tại các Điểm a, c, d, đ và e Khoản 2 Điều này; được tiếp tục thực hiện quy hoạch xây dựng đã được cơ quan nhà nước có thẩm quyền phê duyệt;</t>
  </si>
  <si>
    <t>b) Ban Quản lý khu công nghệ cao được quyết định mức thu tiền thuê đất nhưng giá đất để tính tiền thuê đất không được thấp hơn giá đất trong Bảng giá do Ủy ban nhân dân cấp tỉnh quy định; quyết định mức miễn, giảm tiền thuê đất theo từng dự án phù hợp với quy định của Chính phủ.</t>
  </si>
  <si>
    <t>1. Trách nhiệm quản lý đất đai của Ban Quản lý khu kinh tế được quy định như sau:</t>
  </si>
  <si>
    <t>b) Quyết định mức thu tiền sử dụng đất, tiền thuê đất nhưng giá đất để tính tiền sử dụng đất, tiền thuê đất không được thấp hơn giá đất trong Bảng giá do Ủy ban nhân dân cấp tỉnh quy định; mức miễn, giảm tiền sử dụng đất, tiền thuê đất theo từng dự án đối với trường hợp giao lại đất, cho thuê đất phù hợp với quy định của Chính phủ;</t>
  </si>
  <si>
    <t>c) Thu hồi đất đã giao lại, cho thuê đối với trường hợp người sử dụng đất có hành vi vi phạm pháp luật về đất đai quy định tại các Điểm a, b, c, d, e, g và i Khoản 1 Điều 64 của Luật Đất đai; người sử dụng đất chấm dứt việc sử dụng đất theo pháp luật hoặc tự nguyện trả lại đất theo quy định tại các Điểm a, b, c và d Khoản 1 Điều 65 của Luật Đất đai; quản lý quỹ đất đã thu hồi tại điểm này;</t>
  </si>
  <si>
    <t>d) Quy định trình tự, thủ tục hành chính về đất đai tại khu kinh tế;</t>
  </si>
  <si>
    <t>đ) Gửi quyết định giao lại đất, cho thuê đất, gia hạn sử dụng đất, trích lục bản đồ địa chính hoặc trích đo địa chính khu đất đến Văn phòng đăng ký đất đai để đăng ký vào hồ sơ địa chính, cập nhật cơ sở dữ liệu đất đai và trình cơ quan có thẩm quyền cấp Giấy chứng nhận quyền sử dụng đất, quyền sở hữu nhà ở và tài sản khác gắn liền với đất.</t>
  </si>
  <si>
    <t>2. Việc thanh tra, giải quyết khiếu nại, tố cáo, tranh chấp đất đai trong khu kinh tế được thực hiện theo quy định của pháp luật về khiếu nại, tố cáo và pháp luật về đất đai.</t>
  </si>
  <si>
    <t>3. Việc quản lý, sử dụng đối với đất khác không thuộc các khu chức năng của khu kinh tế và các nhiệm vụ khác về quản lý đất đai trong khu kinh tế do cơ quan hành chính các cấp thực hiện theo quy định của pháp luật về đất đai.</t>
  </si>
  <si>
    <t>1. Nhà nước giao cho nhà đầu tư quản lý diện tích đất để thực hiện dự án xây dựng - chuyển giao (BT); nhà đầu tư không phải trả tiền sử dụng đất, tiền thuê đất trong thời gian xây dựng công trình theo dự án được phê duyệt và có trách nhiệm bảo toàn diện tích đất được giao quản lý, sử dụng theo đúng mục đích đã ghi trong dự án.</t>
  </si>
  <si>
    <t>Việc chuyển giao công trình và quỹ đất của dự án phải thực hiện đúng theo thời hạn ghi trong dự án đầu tư đã được cơ quan nhà nước có thẩm quyền phê duyệt hoặc thời hạn đã được cơ quan nhà nước có thẩm quyền cho phép kéo dài thời hạn chuyển giao. Trường hợp quá thời hạn phải chuyển giao mà nhà đầu tư chưa chuyển giao thì phải thuê đất của Nhà nước, thời điểm thuê đất được tính từ thời điểm kết thúc thời gian xây dựng công trình theo dự án đã được phê duyệt.</t>
  </si>
  <si>
    <t>2. Nhà nước giao đất hoặc cho thuê đất đối với nhà đầu tư để thực hiện dự án xây dựng - kinh doanh - chuyển giao (BOT); nhà đầu tư được miễn, giảm tiền sử dụng đất, tiền thuê đất theo quy định của Chính phủ.</t>
  </si>
  <si>
    <t>3. Người nhận chuyển giao công trình để sử dụng và khai thác thì được Nhà nước giao đất, cho thuê đất hoặc giao để quản lý diện tích đất có công trình đó theo quy định của pháp luật về đất đai.</t>
  </si>
  <si>
    <t>1. Căn cứ quy hoạch chi tiết cảng hàng không, sân bay đã được phê duyệt, Bộ Giao thông vận tải chủ trì, phối hợp với Bộ Quốc phòng chỉ đạo việc xác định ranh giới khu vực sử dụng riêng cho hoạt động dân dụng và khu vực sử dụng chung cho hoạt động dân dụng và quân sự do dân dụng quản lý.</t>
  </si>
  <si>
    <t>2. Đất sử dụng vào mục đích quy định tại Điểm a và Điểm b Khoản 1 Điều 156 của Luật Đất đaiđược giao sử dụng ổn định lâu dài; đất sử dụng vào mục đích quy định tại Điểm c và Điểm d Khoản 1 Điều 156 của Luật Đất đai được cho thuê với thời hạn không quá 50 năm. Khi hết thời hạn thuê đất, người đang sử dụng đất được xem xét gia hạn cho thuê đất nếu có nhu cầu tiếp tục sử dụng.</t>
  </si>
  <si>
    <t>3. Ủy ban nhân dân cấp tỉnh quyết định đơn giá thuê đất tại cảng hàng không, sân bay theo quy định của pháp luật về đất đai.</t>
  </si>
  <si>
    <t>4. Cảng vụ hàng không có trách nhiệm đối với phần diện tích đất do Ủy ban nhân dân cấp tỉnh giao như sau:</t>
  </si>
  <si>
    <t>a) Quản lý, sử dụng đất đúng mục đích, có hiệu quả;</t>
  </si>
  <si>
    <t>b) Kiểm tra việc sử dụng đất, việc thực hiện nghĩa vụ tài chính về đất đai đối với tổ chức, cá nhân được Cảng vụ hàng không giao đất, cho thuê đất;</t>
  </si>
  <si>
    <t>c) Quyết định thu hồi đất đối với trường hợp được Cảng vụ hàng không giao đất mà thuộc các trường hợp quy định tại các Điểm a, b, e, g và i Khoản 1 Điều 64 và các Điểm a, b, c và d Khoản 1 Điều 65 của Luật Đất đai. Quyết định chấm dứt hợp đồng thuê đất đối với trường hợp vi phạm hợp đồng cho thuê đất của Cảng vụ.</t>
  </si>
  <si>
    <t>5. Việc thanh tra, giải quyết khiếu nại, tố cáo, tranh chấp đất đai trong đất cảng hàng không, sân bay thực hiện theo quy định của pháp luật về khiếu nại, tố cáo và pháp luật về đất đai.</t>
  </si>
  <si>
    <t>6. Bộ Giao thông vận tải chủ trì, phối hợp với Bộ Tài nguyên và Môi trường quy định chi tiết Điều này.</t>
  </si>
  <si>
    <t>1. Đất hành lang bảo vệ an toàn công trình công cộng đã được cơ quan nhà nước có thẩm quyền quyết định mà công trình không sử dụng lớp đất mặt thì chỉ phải thuê đất trong thời gian thi công xây dựng công trình.</t>
  </si>
  <si>
    <t>2. Căn cứ quy định về phạm vi của hành lang bảo vệ công trình đã được cơ quan nhà nước có thẩm quyền ban hành, tổ chức trực tiếp quản lý công trình có hành lang bảo vệ an toàn có trách nhiệm chủ trì phối hợp với Ủy ban nhân dân nơi có công trình xây dựng phương án cắm mốc giới xác định hành lang bảo vệ an toàn cụ thể và trình Ủy ban nhân dân cấp tỉnh nơi có công trình phê duyệt; đồng thời thông báo cho Ủy ban nhân dân các cấp nơi có công trình biết để phối hợp bảo vệ hành lang an toàn công trình.</t>
  </si>
  <si>
    <t>3. Trong thời hạn không quá 30 ngày làm việc, kể từ ngày được Ủy ban nhân dân cấp tỉnh phê duyệt phương án cắm mốc giới xác định hành lang bảo vệ an toàn, tổ chức trực tiếp quản lý công trình có hành lang bảo vệ an toàn có trách nhiệm chủ trì, phối hợp với Ủy ban nhân dân cấp huyện, Ủy ban nhân dân cấp xã nơi có công trình trong việc công bố công khai mốc giới hành lang bảo vệ an toàn công trình và cắm mốc giới trên thực địa, bàn giao mốc giới cho Ủy ban nhân dân cấp xã nơi có công trình để quản lý.</t>
  </si>
  <si>
    <t>4. Tổ chức trực tiếp quản lý công trình có hành lang bảo vệ an toàn có trách nhiệm chủ trì phối hợp với Ủy ban nhân dân cấp xã và Phòng Tài nguyên và Môi trường nơi có công trình rà soát hiện trạng sử dụng đất trong phạm vi hành lang bảo vệ an toàn công trình để kiến nghị cơ quan nhà nước có thẩm quyền giải quyết theo quy định sau:</t>
  </si>
  <si>
    <t>a) Trường hợp sử dụng đất có ảnh hưởng đến việc bảo vệ an toàn công trình hoặc trường hợp hoạt động của công trình có ảnh hưởng trực tiếp đến đời sống, sức khỏe của người sử dụng đất thì cơ quan có chức năng quản lý nhà nước đối với công trình tiến hành thẩm định mức độ ảnh hưởng, nếu phải thu hồi đất thì đề nghị Ủy ban nhân dân cấp có thẩm quyền để quyết định thu hồi đất đó. Người có đất thu hồi được bồi thường, hỗ trợ đối với đất và tài sản gắn liền với đất đã có từ trước khi hành lang an toàn công trình được công bố, tái định cư theo quy định của pháp luật.</t>
  </si>
  <si>
    <t>Trường hợp việc sử dụng đất gây ảnh hưởng đến việc bảo vệ an toàn công trình thì chủ công trình và người sử dụng đất phải có biện pháp khắc phục. Chủ công trình phải chịu trách nhiệm đối với việc khắc phục đó; nếu không khắc phục được thì Nhà nước thu hồi đất và người có đất thu hồi được bồi thường, hỗ trợ, tái định cư theo quy định của pháp luật;</t>
  </si>
  <si>
    <t>b) Trường hợp sử dụng đất không thuộc quy định tại Điểm a Khoản này thì người đang sử dụng đất trong hành lang bảo vệ an toàn công trình được tiếp tục sử dụng đất theo đúng mục đích đã được xác định và phải tuân theo các quy định về bảo vệ an toàn công trình;</t>
  </si>
  <si>
    <t>c) Đất trong hành lang an toàn công trình được cấp Giấy chứng nhận quyền sử dụng đất, quyền sở hữu nhà ở và tài sản khác gắn liền với đất đối với trường hợp có đủ điều kiện được cấp Giấy chứng nhận quyền sử dụng đất, quyền sở hữu nhà ở và tài sản khác gắn liền với đất theo quy định của Luật Đất đai, trừ trường hợp đã có thông báo thu hồi đất hoặc quyết định thu hồi đất.</t>
  </si>
  <si>
    <t>Người được cấp Giấy chứng nhận quyền sử dụng đất, quyền sở hữu nhà ở và tài sản khác gắn liền với đất chỉ được sử dụng đất theo quy định tại Điểm b Khoản này.</t>
  </si>
  <si>
    <t>5. Cơ quan, tổ chức trực tiếp quản lý công trình có hành lang bảo vệ an toàn chịu trách nhiệm chính về việc bảo vệ an toàn công trình. Trường hợp hành lang bảo vệ an toàn công trình bị lấn, bị chiếm, sử dụng trái phép thì phải kịp thời báo cáo và yêu cầu Ủy ban nhân dân cấp xã nơi có hành lang bảo vệ an toàn công trình xử lý.</t>
  </si>
  <si>
    <t>6. Chủ tịch Ủy ban nhân dân các cấp nơi có công trình có hành lang bảo vệ an toàn có trách nhiệm sau:</t>
  </si>
  <si>
    <t>a) Phát hiện và xử lý kịp thời những trường hợp lấn, chiếm, sử dụng trái phép phần đất thuộc phạm vi hành lang bảo vệ an toàn công trình; ngăn chặn kịp thời các công trình xây dựng trái phép trên đất hành lang bảo vệ an toàn công trình; buộc người có hành vi vi phạm khôi phục lại tình trạng của đất trước khi vi phạm;</t>
  </si>
  <si>
    <t>b) Phối hợp với cơ quan, tổ chức trực tiếp quản lý công trình trong việc tuyên truyền, phổ biến pháp luật về bảo vệ an toàn công trình; phối hợp với cơ quan, tổ chức trực tiếp quản lý công trình trong việc công bố mốc giới hành lang bảo vệ an toàn công trình;</t>
  </si>
  <si>
    <t>c) Trường hợp để xảy ra hiện tượng lấn, chiếm, sử dụng trái phép phần đất thuộc phạm vi hành lang bảo vệ an toàn công trình tại địa phương thì Chủ tịch Ủy ban nhân dân các cấp phải liên đới chịu trách nhiệm theo quy định của pháp luật.</t>
  </si>
  <si>
    <t>7. Việc sử dụng đất tạm thời để thi công công trình công cộng có hành lang bảo vệ an toàn do đơn vị thi công và người sử dụng đất thỏa thuận theo quy định của pháp luật về dân sự.</t>
  </si>
  <si>
    <t>Căn cứ quy hoạch, kế hoạch sử dụng đất, quy hoạch không gian xây dựng ngầm đô thị và các quy hoạch khác có liên quan được cơ quan nhà nước có thẩm quyền phê duyệt, Ủy ban nhân dân cấp tỉnh quyết định giao đất, cho thuê đất để xây dựng công trình ngầm theo quy định sau đây:</t>
  </si>
  <si>
    <t>1. Tổ chức kinh tế, người Việt Nam định cư ở nước ngoài, doanh nghiệp có vốn đầu tư nước ngoài được Nhà nước cho thuê đất thu tiền thuê đất hàng năm hoặc thu tiền thuê đất một lần cho cả thời gian thuê đối với trường hợp sử dụng đất để xây dựng công trình ngầm nhằm mục đích kinh doanh.</t>
  </si>
  <si>
    <t>2. Tổ chức kinh tế, người Việt Nam định cư ở nước ngoài, doanh nghiệp có vốn đầu tư nước ngoài được Nhà nước giao đất không thu tiền sử dụng đất đối với trường hợp sử dụng đất để xây dựng công trình ngầm không nhằm mục đích kinh doanh.</t>
  </si>
  <si>
    <t>3. Trường hợp sử dụng đất để xây dựng công trình ngầm theo hình thức xây dựng - chuyển giao (BT) và dự án xây dựng - kinh doanh - chuyển giao (BOT) thì việc sử dụng đất được thực hiện theo quy định tại Điều 54 của Nghị định này.</t>
  </si>
  <si>
    <t>Mục 4: QUẢN LÝ VÀ ĐƯA ĐẤT CHƯA SỬ DỤNG VÀO SỬ DỤNG</t>
  </si>
  <si>
    <t>1. Đất chưa sử dụng gồm đất bằng chưa sử dụng, đất đồi núi chưa sử dụng, núi đá không có rừng cây.</t>
  </si>
  <si>
    <t>2. Hàng năm, Ủy ban nhân dân cấp xã có trách nhiệm báo cáo Ủy ban nhân dân cấp huyện về tình hình quản lý, khai thác quỹ đất chưa sử dụng.</t>
  </si>
  <si>
    <t>1. Nhà nước có chính sách đầu tư cơ sở hạ tầng đối với vùng biên giới, hải đảo, vùng sâu, vùng xa, vùng cao, vùng nhiều đất nhưng ít dân, vùng có điều kiện tự nhiên khó khăn để thực hiện kế hoạch đưa đất chưa sử dụng vào sử dụng; có chính sách miễn, giảm tiền sử dụng đất, tiền thuê đất đối với trường hợp giao đất, cho thuê đất chưa sử dụng để đưa vào sử dụng.</t>
  </si>
  <si>
    <t>2. Ủy ban nhân dân cấp tỉnh sử dụng nguồn kinh phí thu được từ nguồn thu khi cho phép chuyển mục đích đất chuyên trồng lúa nước sang sử dụng vào mục đích khác và các nguồn kinh phí hợp pháp khác để phục vụ việc khai hoang, cải tạo, đưa đất chưa sử dụng vào sử dụng.</t>
  </si>
  <si>
    <t>TRÌNH TỰ, THỦ TỤC HÀNH CHÍNH VỀ QUẢN LÝ VÀ SỬ DỤNG ĐẤT ĐAI</t>
  </si>
  <si>
    <t>Mục 1: QUY ĐỊNH CHUNG</t>
  </si>
  <si>
    <t>1. Cơ quan tiếp nhận hồ sơ và trả kết quả giải quyết thủ tục giao đất, thuê đất, chuyển mục đích sử dụng đất được quy định như sau:</t>
  </si>
  <si>
    <t>a) Sở Tài nguyên và Môi trường tiếp nhận hồ sơ và trả kết quả đối với trường hợp quy định tại Khoản 1 Điều 59 của Luật Đất đai;</t>
  </si>
  <si>
    <t>b) Phòng Tài nguyên và Môi trường tiếp nhận hồ sơ và trả kết quả đối với trường hợp quy định tại Khoản 2 Điều 59 của Luật Đất đai.</t>
  </si>
  <si>
    <t>2. Cơ quan tiếp nhận hồ sơ và trả kết quả giải quyết thủ tục đăng ký đất đai, tài sản khác gắn liền với đất; cấp, cấp đổi, cấp lại Giấy chứng nhận là Văn phòng đăng ký đất đai. Nơi chưa thành lập Văn phòng đăng ký đất đai thì Văn phòng đăng ký quyền sử dụng đất cấp tỉnh tiếp nhận hồ sơ đối với tổ chức, cơ sở tôn giáo, người Việt Nam định cư ở nước ngoài thực hiện dự án đầu tư, tổ chức nước ngoài, cá nhân nước ngoài, doanh nghiệp có vốn đầu tư nước ngoài; Văn phòng đăng ký quyền sử dụng đất cấp huyện tiếp nhận hồ sơ đối với hộ gia đình, cá nhân, cộng đồng dân cư, người Việt Nam định cư ở nước ngoài được sở hữu nhà ở gắn liền với quyền sử dụng đất ở tại Việt Nam.</t>
  </si>
  <si>
    <t>Trường hợp hộ gia đình, cá nhân, cộng đồng dân cư có nhu cầu nộp hồ sơ tại Ủy ban nhân dân cấp xã thì Ủy ban nhân dân cấp xã nơi có đất tiếp nhận hồ sơ và trả kết quả. Trường hợp đăng ký biến động đất đai, tài sản gắn liền với đất; cấp đổi, cấp lại Giấy chứng nhận thì trong thời hạn 03 ngày làm việc kể từ ngày nhận đủ hồ sơ, Ủy ban nhân dân cấp xã phải chuyển hồ sơ đến Văn phòng đăng ký đất đai.</t>
  </si>
  <si>
    <t>3. Địa phương đã tổ chức bộ phận một cửa để thực hiện việc tiếp nhận hồ sơ và trả kết quả thực hiện thủ tục hành chính theo quy định của Chính phủ thì các cơ quan quy định tại Khoản 1 và Khoản 2 Điều này thực hiện việc tiếp nhận hồ sơ và trả kết quả thông qua bộ phận một cửa theo Quyết định của Ủy ban nhân dân cấp tỉnh.</t>
  </si>
  <si>
    <t>4. Ban Quản lý khu công nghệ cao, khu kinh tế; Cảng vụ hàng không là đầu mối nhận hồ sơ và trả kết quả thực hiện thủ tục hành chính về đất đai tại khu công nghệ cao, khu kinh tế; cảng hàng không, sân bay.</t>
  </si>
  <si>
    <t>5. Việc trả kết quả giải quyết thủ tục hành chính được thực hiện như sau:</t>
  </si>
  <si>
    <t>a) Kết quả giải quyết thủ tục hành chính phải trả cho người sử dụng đất, chủ sở hữu tài sản gắn liền với đất trong thời hạn không quá 03 ngày làm việc kể từ ngày có kết quả giải quyết, trừ trường hợp quy định tại Điểm b Khoản này;</t>
  </si>
  <si>
    <t>b) Trường hợp phải thực hiện nghĩa vụ tài chính liên quan đến thủ tục hành chính thì việc trao Giấy chứng nhận quyền sử dụng đất, quyền sở hữu nhà ở và tài sản khác gắn liền với đất được thực hiện sau khi người sử dụng đất, chủ sở hữu tài sản gắn liền với đất nộp chứng từ hoàn thành nghĩa vụ tài chính theo quy định; trường hợp thuê đất trả tiền hàng năm thì trả kết quả sau khi người sử dụng đất đã ký hợp đồng thuê đất; trường hợp được miễn nghĩa vụ tài chính liên quan đến thủ tục hành chính thì trả kết quả sau khi nhận được văn bản của cơ quan có thẩm quyền xác định được miễn nghĩa vụ tài chính;</t>
  </si>
  <si>
    <t>c) Trường hợp hồ sơ không đủ điều kiện giải quyết thì cơ quan nhận hồ sơ có trách nhiệm trả lại hồ sơ và thông báo rõ lý do không đủ điều kiện giải quyết.</t>
  </si>
  <si>
    <t>1. Thời gian thực hiện thủ tục giao đất, thuê đất, chuyển mục đích sử dụng đất được quy định như sau:</t>
  </si>
  <si>
    <t>a) Giao đất, thuê đất là không quá 20 ngày không kể thời gian giải phóng mặt bằng;</t>
  </si>
  <si>
    <t>b) Chuyển mục đích sử dụng đất là không quá 15 ngày.</t>
  </si>
  <si>
    <t>2. Thời gian thực hiện thủ tục đăng ký đất đai, tài sản gắn liền với đất; cấp đổi, cấp lại Giấy chứng nhận được quy định như sau:</t>
  </si>
  <si>
    <t>a) Đăng ký đất đai, tài sản gắn liền với đất, cấp Giấy chứng nhận quyền sử dụng đất, quyền sở hữu nhà ở và tài sản khác gắn liền với đất là không quá 30 ngày;</t>
  </si>
  <si>
    <t>b) Đăng ký, cấp Giấy chứng nhận quyền sử dụng đất, quyền sở hữu nhà ở và tài sản khác gắn liền với đất cho người nhận chuyển nhượng quyền sử dụng đất và quyền sở hữu nhà ở, công trình xây dựng của tổ chức đầu tư xây dựng là không quá 30 ngày;</t>
  </si>
  <si>
    <t>c) Đăng ký, cấp Giấy chứng nhận quyền sử dụng đất, quyền sở hữu nhà ở và tài sản khác gắn liền với đất bổ sung đối với tài sản gắn liền với đất là không quá 20 ngày;</t>
  </si>
  <si>
    <t>d) Đăng ký biến động đất đai, tài sản gắn liền với đất trong các trường hợp trúng đấu giá quyền sử dụng đất; giải quyết tranh chấp, khiếu nại, tố cáo về đất đai; xử lý hợp đồng thế chấp, góp vốn; kê biên bán đấu giá quyền sử dụng đất, tài sản gắn liền với đất để thi hành án; chia, tách, hợp nhất, sáp nhập tổ chức, chuyển đổi công ty; thỏa thuận hợp nhất hoặc phân chia quyền sử dụng đất, quyền sở hữu tài sản gắn liền với đất của hộ gia đình, của vợ và chồng, nhóm người sử dụng đất là không quá 15 ngày;</t>
  </si>
  <si>
    <t>đ) Tách thửa, hợp thửa đất; thủ tục đăng ký đất đai đối với trường hợp được Nhà nước giao đất để quản lý là không quá 20 ngày;</t>
  </si>
  <si>
    <t>e) Gia hạn sử dụng đất là không quá 15 ngày;</t>
  </si>
  <si>
    <t>g) Xác nhận tiếp tục sử dụng đất nông nghiệp của hộ gia đình, cá nhân khi hết hạn sử dụng đất là không quá 10 ngày;</t>
  </si>
  <si>
    <t>h) Đăng ký xác lập hoặc thay đổi, chấm dứt quyền sử dụng hạn chế thửa đất liền kề là không quá 10 ngày;</t>
  </si>
  <si>
    <t>i) Đăng ký biến động do đổi tên người sử dụng đất, chủ sở hữu tài sản gắn liền với đất hoặc thay đổi về hình dạng, kích thước, diện tích, số hiệu, địa chỉ thửa đất hoặc thay đổi hạn chế quyền sử dụng đất hoặc thay đổi về nghĩa vụ tài chính hoặc thay đổi về tài sản gắn liền với đất so với nội dung đã đăng ký là không quá 15 ngày;</t>
  </si>
  <si>
    <t>k) Chuyển từ hình thức thuê đất trả tiền hàng năm sang thuê đất trả tiền một lần; từ hình thức Nhà nước giao đất không thu tiền sử dụng đất sang hình thức thuê đất; từ thuê đất sang giao đất có thu tiền sử dụng đất là không quá 30 ngày;</t>
  </si>
  <si>
    <t>l) Chuyển đổi, chuyển nhượng, thừa kế, tặng cho, đăng ký góp vốn bằng quyền sử dụng đất, quyền sở hữu tài sản gắn liền với đất là không quá 10 ngày;</t>
  </si>
  <si>
    <t>m) Xóa đăng ký góp vốn bằng quyền sử dụng đất, quyền sở hữu tài sản gắn liền với đất là không quá 05 ngày làm việc;</t>
  </si>
  <si>
    <t>n) Đăng ký, xóa đăng ký thế chấp, cho thuê, cho thuê lại quyền sử dụng đất là không quá 03 ngày làm việc;</t>
  </si>
  <si>
    <t>o) Chuyển quyền sử dụng đất, quyền sở hữu tài sản gắn liền với đất của vợ hoặc chồng thành của chung vợ và chồng là không quá 10 ngày;</t>
  </si>
  <si>
    <t>p) Cấp đổi Giấy chứng nhận, Giấy chứng nhận quyền sở hữu nhà ở, Giấy chứng nhận quyền sở hữu công trình xây dựng là không quá 10 ngày; trường hợp cấp đổi đồng loạt cho nhiều người sử dụng đất do đo vẽ lại bản đồ là không quá 50 ngày;</t>
  </si>
  <si>
    <t>q) Cấp lại Giấy chứng nhận, Giấy chứng nhận quyền sở hữu nhà ở, Giấy chứng nhận quyền sở hữu công trình xây dựng bị mất là không quá 30 ngày.</t>
  </si>
  <si>
    <t>3. Thời gian thực hiện thủ tục hòa giải tranh chấp đất đai, thủ tục giải quyết tranh chấp đất đai:</t>
  </si>
  <si>
    <t>a) Hòa giải tranh chấp đất đai là không quá 45 ngày;</t>
  </si>
  <si>
    <t>b) Giải quyết tranh chấp đất đai thuộc thẩm quyền của Chủ tịch Ủy ban nhân dân cấp huyện là không quá 45 ngày;</t>
  </si>
  <si>
    <t>c) Giải quyết tranh chấp đất đai thuộc thẩm quyền của Chủ tịch Ủy ban nhân dân cấp tỉnh là không quá 60 ngày;</t>
  </si>
  <si>
    <t>d) Giải quyết tranh chấp đất đai thuộc thẩm quyền của Bộ trưởng Bộ Tài nguyên và Môi trường là không quá 90 ngày;</t>
  </si>
  <si>
    <t>đ) Cưỡng chế thi hành quyết định giải quyết tranh chấp đất đai, Quyết định công nhận hòa giải thành là không quá 30 ngày.</t>
  </si>
  <si>
    <t>4. Thời gian quy định tại các Khoản 1, 2 và 3 Điều này được tính kể từ ngày nhận được hồ sơ hợp lệ. Thời gian này không bao gồm thời gian thực hiện nghĩa vụ tài chính của người sử dụng đất, thời gian xem xét xử lý đối với trường hợp sử dụng đất có vi phạm pháp luật, thời gian trưng cầu giám định.</t>
  </si>
  <si>
    <t>Trường hợp nhận hồ sơ chưa đầy đủ, chưa hợp lệ thì trong thời gian tối đa 03 ngày, cơ quan tiếp nhận, xử lý hồ sơ phải thông báo và hướng dẫn người nộp hồ sơ bổ sung, hoàn chỉnh hồ sơ theo quy định.</t>
  </si>
  <si>
    <t>Đối với các xã miền núi, hải đảo, vùng sâu, vùng xa, vùng có điều kiện kinh tế - xã hội khó khăn thì thời gian thực hiện đối với từng loại thủ tục quy định tại Điều này được tăng thêm 15 ngày.</t>
  </si>
  <si>
    <t>1. Bộ Tài nguyên và Môi trường quy định cụ thể về mẫu hồ sơ, thành phần hồ sơ thực hiện thủ tục hành chính về đất đai quy định tại Nghị định này.</t>
  </si>
  <si>
    <t>2. Ủy ban nhân dân cấp tỉnh quy định cụ thể cơ quan tiếp nhận, giải quyết thủ tục; thời gian các bước thực hiện thủ tục của từng cơ quan, đơn vị có liên quan và việc giải quyết liên thông giữa các cơ quan có liên quan theo cơ chế một cửa cho phù hợp với điều kiện cụ thể tại địa phương nhưng không quá tổng thời gian quy định cho từng loại thủ tục quy định tại Nghị định này.</t>
  </si>
  <si>
    <t>1. Tiền sử dụng đất, tiền thuê đất, các loại thuế có liên quan đến đất đai và lệ phí trước bạ (sau đây gọi là nghĩa vụ tài chính) do cơ quan thuế xác định. Sở Tài nguyên và Môi trường hoặc Phòng Tài nguyên và Môi trường hoặc Văn phòng đăng ký đất đai cung cấp thông tin địa chính cho cơ quan thuế đối với các trường hợp đủ điều kiện và phải thực hiện nghĩa vụ tài chính theo quy định.</t>
  </si>
  <si>
    <t>Giá đất để xác định nghĩa vụ tài chính do Sở Tài nguyên và Môi trường xác định; trường hợp áp dụng hệ số điều chỉnh giá đất để xác định giá đất cụ thể thì do cơ quan thuế xác định.</t>
  </si>
  <si>
    <t>2. Cơ quan thuế có trách nhiệm thông báo việc thực hiện nghĩa vụ tài chính cho người sử dụng đất, chủ sở hữu tài sản gắn liền với đất theo quy định của pháp luật trong thời hạn không quá 05 ngày làm việc kể từ ngày nhận được số liệu địa chính.</t>
  </si>
  <si>
    <t>Cơ quan có thẩm quyền ký Giấy chứng nhận quyền sử dụng đất, quyền sở hữu nhà ở và tài sản khác gắn liền với đất đối với trường hợp người sử dụng đất, chủ sở hữu tài sản gắn liền với đất không phải nộp, được nợ nghĩa vụ tài chính hoặc đã hoàn thành nghĩa vụ tài chính đối với trường hợp phải nộp nghĩa vụ tài chính hoặc có quyết định miễn nghĩa vụ tài chính theo quy định của pháp luật.</t>
  </si>
  <si>
    <t>3. Cơ quan tiếp nhận hồ sơ xác định phí và lệ phí có liên quan đến quản lý, sử dụng đất đai, trừ lệ phí trước bạ quy định tại Khoản 1 Điều này mà người sử dụng đất phải nộp khi thực hiện thủ tục hành chính về quản lý, sử dụng đất; thông báo và hướng dẫn cho người sử dụng đất nộp theo quy định của pháp luật.</t>
  </si>
  <si>
    <t>1. Hợp đồng, văn bản giao dịch về quyền sử dụng đất, quyền sở hữu tài sản gắn liền với đất của hộ gia đình phải được người có tên trên Giấy chứng nhận hoặc người được ủy quyền theo quy định của pháp luật về dân sự ký tên.</t>
  </si>
  <si>
    <t>2. Hợp đồng, văn bản giao dịch về quyền sử dụng đất, quyền sở hữu tài sản gắn liền với đất của nhóm người sử dụng đất, nhóm chủ sở hữu tài sản gắn liền với đất phải được tất cả các thành viên trong nhóm ký tên hoặc có văn bản ủy quyền theo quy định của pháp luật về dân sự, trừ trường hợp các chủ sở hữu căn hộ cùng sử dụng chung thửa đất trong nhà chung cư.</t>
  </si>
  <si>
    <t>Mục 2: TRÌNH TỰ, THỦ TỤC THU HỒI ĐẤT, TRƯNG DỤNG ĐẤT, GIAO ĐẤT, CHO THUÊ ĐẤT, CHUYỂN MỤC ĐÍCH SỬ DỤNG ĐẤT</t>
  </si>
  <si>
    <t>1. Trình tự, thủ tục thu hồi đất do chấm dứt việc sử dụng đất theo pháp luật, tự nguyện trả lại đất được quy định như sau:</t>
  </si>
  <si>
    <t>a) Người sử dụng đất là tổ chức được Nhà nước giao đất không thu tiền sử dụng đất, được Nhà nước giao đất có thu tiền sử dụng đất mà tiền sử dụng đất đã nộp có nguồn gốc từ ngân sách nhà nước hoặc cho thuê đất trả tiền thuê đất hàng năm nay chuyển đi nơi khác, giảm hoặc không còn nhu cầu sử dụng đất; người sử dụng đất tự nguyện trả lại đất thì gửi thông báo hoặc gửi văn bản trả lại đất và Giấy chứng nhận quyền sử dụng đất, quyền sở hữu nhà ở và tài sản khác gắn liền với đất đến cơ quan tài nguyên và môi trường;</t>
  </si>
  <si>
    <t>b) Cơ quan ban hành quyết định giải thể, phá sản gửi quyết định giải thể, phá sản đến Sở Tài nguyên và Môi trường nơi có đất thu hồi đối với trường hợp thu hồi đất của tổ chức được Nhà nước giao đất không thu tiền sử dụng đất, được Nhà nước giao đất có thu tiền sử dụng đất mà tiền sử dụng đất đã nộp có nguồn gốc từ ngân sách nhà nước hoặc cho thuê đất trả tiền thuê đất hàng năm bị giải thể, phá sản;</t>
  </si>
  <si>
    <t>c) Ủy ban nhân dân cấp xã nơi thường trú của cá nhân người sử dụng đất chết mà không có người thừa kế có trách nhiệm gửi Giấy chứng tử hoặc quyết định tuyên bố một người là đã chết theo quy định của pháp luật và văn bản xác nhận không có người thừa kế của Ủy ban nhân dân cấp xã đến Phòng Tài nguyên và Môi trường nơi có đất thu hồi đối với trường hợp thu hồi đất của cá nhân sử dụng đất chết mà không có người thừa kế;</t>
  </si>
  <si>
    <t>d) Hàng năm, cơ quan tài nguyên và môi trường tổ chức rà soát và có thông báo về những trường hợp không được gia hạn sử dụng đất đối với trường hợp sử dụng đất có thời hạn;</t>
  </si>
  <si>
    <t>đ) Cơ quan tài nguyên và môi trường có trách nhiệm thẩm tra, xác minh thực địa trong trường hợp xét thấy cần thiết; trình Ủy ban nhân dân cùng cấp quyết định thu hồi đất; tổ chức thu hồi đất trên thực địa và bàn giao cho Tổ chức phát triển quỹ đất hoặc Ủy ban nhân dân cấp xã quản lý; chỉ đạo cập nhật, chỉnh lý cơ sở dữ liệu đất đai, hồ sơ địa chính, thu hồi Giấy chứng nhận hoặc thông báo hủy Giấy chứng nhận đối với trường hợp không thu hồi được Giấy chứng nhận.</t>
  </si>
  <si>
    <t>2. Trình tự, thủ tục thu hồi đất ở trong khu vực bị ô nhiễm môi trường có nguy cơ đe dọa tính mạng con người; đất ở có nguy cơ sạt lở, sụt lún, bị ảnh hưởng bởi hiện tượng thiên tai khác đe dọa tính mạng con người được quy định như sau:</t>
  </si>
  <si>
    <t>a) Ủy ban nhân dân cấp tỉnh, cấp huyện giao cho cơ quan có thẩm quyền kiểm tra, xác định mức độ ô nhiễm môi trường, sạt lở, sụt lún, bị ảnh hưởng bởi hiện tượng thiên tai khác đe dọa tính mạng con người;</t>
  </si>
  <si>
    <t>b) Sau khi có văn bản của cơ quan có thẩm quyền xác định mức độ ô nhiễm môi trường, sạt lở, sụt lún, bị ảnh hưởng bởi hiện tượng thiên tai khác đe dọa tính mạng con người mà cần phải thu hồi đất thì cơ quan tài nguyên và môi trường có trách nhiệm thực hiện các công việc quy định tại Điểm đ Khoản 1 Điều này;</t>
  </si>
  <si>
    <t>c) Cơ quan có thẩm quyền thực hiện việc bố trí nơi ở tạm và thực hiện tái định cư đối với người phải cưỡng chế di dời đối với trường hợp thu hồi đất quy định tại Điểm đ và Điểm e Khoản 1 Điều 65 của Luật Đất đai.</t>
  </si>
  <si>
    <t>3. Tổ chức cưỡng chế thu hồi đất do chấm dứt việc sử dụng đất theo pháp luật, có nguy cơ đe dọa tính mạng con người:</t>
  </si>
  <si>
    <t>a) Việc cưỡng chế phải tuân thủ các nguyên tắc thực hiện cưỡng chế quy định tại Khoản 1 Điều 70 của Luật Đất đai;</t>
  </si>
  <si>
    <t>b) Sau khi có quyết định thu hồi đất, cơ quan tài nguyên và môi trường có trách nhiệm phối hợp với Ủy ban nhân dân cấp xã và Ủy ban Mặt trận Tổ quốc Việt Nam cấp xã vận động, thuyết phục để người có đất thu hồi bàn giao đất;</t>
  </si>
  <si>
    <t>c) Sau khi vận động, thuyết phục mà người có đất thu hồi không thực hiện quyết định thu hồi đất thì cơ quan tài nguyên và môi trường trình Ủy ban nhân dân cấp đã ban hành quyết định thu hồi đất ban hành quyết định cưỡng chế thực hiện quyết định thu hồi đất;</t>
  </si>
  <si>
    <t>d) Tổ chức được giao thực hiện cưỡng chế có trách nhiệm xây dựng kế hoạch cưỡng chế trình Ủy ban nhân dân cấp đã ban hành quyết định cưỡng chế phê duyệt;</t>
  </si>
  <si>
    <t>đ) Tổ chức được giao thực hiện cưỡng chế có trách nhiệm vận động, thuyết phục người bị cưỡng chế tự nguyện thực hiện việc bàn giao đất;</t>
  </si>
  <si>
    <t>e) Ủy ban nhân dân cấp đã ban hành quyết định cưỡng chế có trách nhiệm tổ chức lực lượng thực hiện cưỡng chế thi hành quyết định cưỡng chế đối với trường hợp đã được vận động, thuyết phục theo quy định tại Điểm đ Khoản này mà cá nhân, tổ chức bị cưỡng chế không chấp nhận thi hành quyết định cưỡng chế.</t>
  </si>
  <si>
    <t>4. Cơ quan tài nguyên và môi trường chỉ đạo cập nhật, chỉnh lý cơ sở dữ liệu đất đai, hồ sơ địa chính; thu hồi Giấy chứng nhận hoặc thông báo Giấy chứng nhận không còn giá trị pháp lý đối với trường hợp người sử dụng đất không chấp hành việc nộp lại Giấy chứng nhận.</t>
  </si>
  <si>
    <t>5. Trường hợp người có đất thu hồi mà có khiếu nại quyết định thu hồi đất thì việc giải quyết khiếu nại thực hiện theo quy định của pháp luật về giải quyết khiếu nại.</t>
  </si>
  <si>
    <t>1. Trường hợp vi phạm pháp luật mà phải thu hồi đất, khi hết thời hiệu xử phạt vi phạm hành chính theo quy định của pháp luật về xử lý vi phạm hành chính thì người có thẩm quyền xử phạt có trách nhiệm lập biên bản về vi phạm hành chính để làm căn cứ quyết định thu hồi đất.</t>
  </si>
  <si>
    <t>Trường hợp vi phạm pháp luật về đất đai không thuộc trường hợp bị xử phạt vi phạm hành chính theo quy định của pháp luật về xử phạt vi phạm hành chính trong lĩnh vực đất đai thì biên bản xác định hành vi vi phạm phải có đại diện của Ủy ban nhân dân cấp xã làm chứng để làm căn cứ quyết định thu hồi đất và được lập theo quy định sau đây:</t>
  </si>
  <si>
    <t>a) Cơ quan tài nguyên và môi trường tổ chức kiểm tra để xác định hành vi vi phạm quy định tại cácĐiểm c, d và g Khoản 1 Điều 64 của Luật Đất đai; tổ chức thanh tra để xác định hành vi vi phạm quy định tại Điểm h và Điểm i Khoản 1 Điều 64 của Luật Đất đai;</t>
  </si>
  <si>
    <t>b) Trong thời hạn không quá 07 ngày làm việc, kể từ ngày lập biên bản, người được giao nhiệm vụ kiểm tra, thanh tra có trách nhiệm gửi biên bản cho cơ quan có thẩm quyền thu hồi đất để chỉ đạo thu hồi đất.</t>
  </si>
  <si>
    <t>2. Cơ quan tài nguyên và môi trường có trách nhiệm thẩm tra, xác minh thực địa khi cần thiết, trình Ủy ban nhân dân cùng cấp quyết định thu hồi đất.</t>
  </si>
  <si>
    <t>3. Ủy ban nhân dân cấp có thẩm quyền có trách nhiệm sau:</t>
  </si>
  <si>
    <t>a) Thông báo việc thu hồi đất cho người sử dụng đất và đăng trên trang thông tin điện tử của Ủy ban nhân dân cấp tỉnh, cấp huyện;</t>
  </si>
  <si>
    <t>b) Chỉ đạo xử lý phần giá trị còn lại của giá trị đã đầu tư vào đất hoặc tài sản gắn liền với đất (nếu có) theo quy định của pháp luật;</t>
  </si>
  <si>
    <t>c) Tổ chức cưỡng chế thực hiện quyết định thu hồi đất theo quy định tại Khoản 3 Điều 65 của Nghị định này;</t>
  </si>
  <si>
    <t>d) Bố trí kinh phí thực hiện cưỡng chế thu hồi đất.</t>
  </si>
  <si>
    <t>1. Quyết định trưng dụng đất, văn bản xác nhận việc trưng dụng đất gồm các nội dung chủ yếu sau đây:</t>
  </si>
  <si>
    <t>a) Họ tên, chức vụ, đơn vị công tác của người quyết định trưng dụng đất;</t>
  </si>
  <si>
    <t>b) Tên, địa chỉ của người có đất trưng dụng hoặc người đang quản lý, sử dụng đất trưng dụng;</t>
  </si>
  <si>
    <t>c) Tên, địa chỉ của tổ chức, họ tên và địa chỉ của người được giao sử dụng đất trưng dụng;</t>
  </si>
  <si>
    <t>d) Mục đích, thời hạn trưng dụng đất;</t>
  </si>
  <si>
    <t>đ) Vị trí, diện tích, loại đất, tài sản gắn liền với đất trưng dụng;</t>
  </si>
  <si>
    <t>e) Thời gian bàn giao đất trưng dụng.</t>
  </si>
  <si>
    <t>2. Việc hoàn trả đất trưng dụng cho người sử dụng đất khi hết thời hạn trưng dụng đất được thực hiện theo quy định sau đây:</t>
  </si>
  <si>
    <t>a) Người có thẩm quyền quyết định trưng dụng đất ban hành quyết định hoàn trả đất trưng dụng và gửi cho người có đất bị trưng dụng;</t>
  </si>
  <si>
    <t>b) Trường hợp người có đất trưng dụng tự nguyện tặng cho Nhà nước thì làm thủ tục tặng cho quyền sử dụng đất theo quy định của pháp luật.</t>
  </si>
  <si>
    <t>3. Trách nhiệm xác định mức bồi thường thiệt hại do thực hiện trưng dụng đất gây ra theo quy định sau đây:</t>
  </si>
  <si>
    <t>a) Chủ tịch Ủy ban nhân dân cấp huyện nơi có đất trưng dụng chịu trách nhiệm xác định mức bồi thường thiệt hại do thực hiện trưng dụng đất gây ra, trừ trường hợp quy định tại Điểm b Khoản này;</t>
  </si>
  <si>
    <t>b) Chủ tịch Ủy ban nhân dân cấp tỉnh nơi có đất trưng dụng chịu trách nhiệm xác định mức bồi thường thiệt hại do thực hiện trưng dụng đất gây ra đối với trường hợp khu đất trưng dụng thuộc địa giới hành chính của nhiều đơn vị hành chính cấp huyện.</t>
  </si>
  <si>
    <t>4. Thành phần Hội đồng xác định mức bồi thường thiệt hại do thực hiện trưng dụng đất gây ra gồm:</t>
  </si>
  <si>
    <t>a) Chủ tịch hoặc Phó Chủ tịch Ủy ban nhân dân là Trưởng ban;</t>
  </si>
  <si>
    <t>b) Các thành viên thuộc các cơ quan tài nguyên và môi trường, tài chính và các thành viên khác có liên quan;</t>
  </si>
  <si>
    <t>c) Đại diện cơ quan của người có thẩm quyền ra quyết định trưng dụng đất;</t>
  </si>
  <si>
    <t>d) Đại diện Tòa án nhân dân, Viện Kiểm sát nhân dân cấp huyện nơi có đất;</t>
  </si>
  <si>
    <t>đ) Các thành viên là đại diện Mặt trận Tổ quốc Việt Nam cấp xã;</t>
  </si>
  <si>
    <t>e) Đại diện của người có đất trưng dụng.</t>
  </si>
  <si>
    <t>1. Trình tự, thủ tục thẩm định nhu cầu sử dụng đất, thẩm định điều kiện giao đất, thuê đất, cho phép chuyển mục đích sử dụng đất được quy định như sau:</t>
  </si>
  <si>
    <t>a) Người xin giao đất, thuê đất, xin phép chuyển mục đích sử dụng đất nộp hồ sơ thẩm định tại cơ quan tài nguyên và môi trường.</t>
  </si>
  <si>
    <t>Đối với dự án đầu tư đã được Quốc hội quyết định chủ trương đầu tư hoặc Thủ tướng Chính phủ chấp thuận chủ trương đầu tư thì không phải thực hiện thủ tục thẩm định quy định tại Khoản này;</t>
  </si>
  <si>
    <t>b) Trong thời hạn không quá 30 ngày kể từ ngày nhận đủ hồ sơ hợp lệ, cơ quan tài nguyên và môi trường có văn bản thẩm định gửi đến chủ đầu tư để lập hồ sơ xin giao đất, thuê đất, chuyển mục đích sử dụng đất.</t>
  </si>
  <si>
    <t>Thời hạn quy định tại điểm này không bao gồm thời gian làm thủ tục cho phép chuyển mục đích sử dụng đất trồng lúa, đất rừng phòng hộ, đất rừng đặc dụng để thực hiện dự án đầu tư quy định tại Khoản 2 Điều này;</t>
  </si>
  <si>
    <t>c) Bộ Tài nguyên và Môi trường quy định cụ thể về thẩm định nhu cầu sử dụng đất, thẩm định điều kiện giao đất, cho thuê đất, cho phép chuyển mục đích sử dụng đất.</t>
  </si>
  <si>
    <t>2. Trình tự, thủ tục cho phép chuyển mục đích sử dụng đất trồng lúa, đất rừng phòng hộ, đất rừng đặc dụng để thực hiện dự án đầu tư được quy định như sau:</t>
  </si>
  <si>
    <t>a) Cơ quan tài nguyên và môi trường chịu trách nhiệm tổng hợp nhu cầu chuyển mục đích sử dụng đất trồng lúa, đất rừng đặc dụng và đất rừng phòng hộ để thực hiện dự án đầu tư trên địa bàn trình Ủy ban nhân dân cùng cấp để báo cáo Ủy ban nhân dân cấp trên hoặc Bộ Tài nguyên và Môi trường;</t>
  </si>
  <si>
    <t>b) Trong thời hạn không quá 10 ngày làm việc kể từ ngày nhận đủ hồ sơ hợp lệ, Ủy ban nhân dân cấp tỉnh có trách nhiệm chủ trì thẩm định, trình Hội đồng nhân dân cấp tỉnh thông qua trước khi Ủy ban nhân dân cấp có thẩm quyền quyết định việc chuyển mục đích sử dụng đất; Bộ Tài nguyên và Môi trường có trách nhiệm chủ trì, phối hợp với Bộ Nông nghiệp và Phát triển nông thôn thẩm định trình Thủ tướng Chính phủ chấp thuận chuyển mục đích sử dụng đất trước khi Ủy ban nhân dân cấp có thẩm quyền quyết định việc chuyển mục đích sử dụng đất;</t>
  </si>
  <si>
    <t>c) Sau khi Thủ tướng Chính phủ có văn bản chấp thuận chuyển mục đích sử dụng đất, Hội đồng nhân dân cấp tỉnh có Nghị quyết về việc chuyển mục đích sử dụng đất, Ủy ban nhân dân cấp có thẩm quyền thực hiện việc thu hồi đất, giao đất, cho thuê đất, chuyển mục đích sử dụng đất.</t>
  </si>
  <si>
    <t>3. Trình tự, thủ tục giao đất, cho thuê đất đối với trường hợp giao đất, cho thuê đất không thông qua hình thức đấu giá quyền sử dụng đất được quy định như sau:</t>
  </si>
  <si>
    <t>a) Cơ quan tài nguyên và môi trường hướng dẫn chủ đầu tư lập hồ sơ xin giao đất, thuê đất, thực hiện nghĩa vụ tài chính theo quy định của pháp luật; trình Ủy ban nhân dân cấp có thẩm quyền quyết định giao đất, cho thuê đất; ký hợp đồng thuê đất đối với trường hợp thuê đất;</t>
  </si>
  <si>
    <t>b) Người được giao đất, cho thuê đất nộp tiền sử dụng đất đối với trường hợp giao đất có thu tiền sử dụng đất, nộp tiền thuê đất đối với trường hợp cho thuê đất;</t>
  </si>
  <si>
    <t>c) Cơ quan tài nguyên và môi trường trình cơ quan nhà nước có thẩm quyền cấp Giấy chứng nhận quyền sử dụng đất, quyền sở hữu nhà ở và tài sản khác gắn liền với đất; tổ chức giao đất trên thực địa và trao Giấy chứng nhận cho người được giao đất, cho thuê đất; chỉ đạo cập nhật, chỉnh lý cơ sở dữ liệu đất đai, hồ sơ địa chính.</t>
  </si>
  <si>
    <t>4. Trường hợp giao đất, cho thuê đất không thông qua hình thức đấu giá quyền sử dụng đất để thực hiện dự án quy định tại Điều 61 và Điều 62 của Luật Đất đai thì một số bước công việc chuẩn bị giao đất, cho thuê đất được thực hiện đồng thời với trình tự, thủ tục thu hồi đất theo quy định như sau:</t>
  </si>
  <si>
    <t>a) Trong thời gian thực hiện kế hoạch thu hồi đất, điều tra, khảo sát, đo đạc, kiểm đếm thì chủ đầu tư được tiến hành khảo sát, đo đạc để lập dự án đầu tư theo quy định của pháp luật về đầu tư, pháp luật về xây dựng; cơ quan có thẩm quyền thực hiện thủ tục thẩm định nhu cầu sử dụng đất của chủ đầu tư, thẩm định điều kiện giao đất, cho thuê đất;</t>
  </si>
  <si>
    <t>b) Trong thời gian thực hiện phương án bồi thường, hỗ trợ và tái định cư đã được phê duyệt thì chủ đầu tư được nộp hồ sơ xin giao đất, thuê đất mà không phải chờ đến khi hoàn thành việc giải phóng mặt bằng.</t>
  </si>
  <si>
    <t>5. Trình tự, thủ tục giao đất, cho thuê đất đã giải phóng mặt bằng đối với trường hợp giao đất, cho thuê đất thông qua hình thức đấu giá quyền sử dụng đất được quy định như sau:</t>
  </si>
  <si>
    <t>a) Căn cứ vào kế hoạch sử dụng đất hàng năm của cấp huyện đã được cơ quan nhà nước có thẩm quyền phê duyệt, cơ quan tài nguyên và môi trường chỉ đạo lập phương án đấu giá quyền sử dụng đất trình Ủy ban nhân dân cùng cấp phê duyệt;</t>
  </si>
  <si>
    <t>b) Tổ chức được lựa chọn thực hiện đấu giá theo phương án đấu giá quyền sử dụng đất đã được phê duyệt tổ chức phiên đấu giá quyền sử dụng đất;</t>
  </si>
  <si>
    <t>c) Ủy ban nhân dân cấp có thẩm quyền ban hành quyết định công nhận kết quả trúng đấu giá;</t>
  </si>
  <si>
    <t>d) Sau khi người trúng đấu giá đã hoàn thành nghĩa vụ tài chính, cơ quan tài nguyên và môi trường trình cơ quan có thẩm quyền cấp Giấy chứng nhận, ký hợp đồng thuê đất đối với trường hợp thuê đất; tổ chức giao đất trên thực địa và trao Giấy chứng nhận; chỉ đạo cập nhật, chỉnh lý cơ sở dữ liệu đất đai, hồ sơ địa chính.</t>
  </si>
  <si>
    <t>Trường hợp người trúng đấu giá không nộp đủ tiền theo đúng yêu cầu thì cơ quan tài nguyên và môi trường trình Ủy ban nhân dân cấp có thẩm quyền hủy quyết định công nhận kết quả trúng đấu giá.</t>
  </si>
  <si>
    <t>6. Bộ Tài nguyên và Môi trường chủ trì, phối hợp với Bộ Tư pháp quy định việc tổ chức thực hiện đấu giá quyền sử dụng đất khi Nhà nước giao đất, cho thuê đất.</t>
  </si>
  <si>
    <t>1. Người sử dụng đất nộp đơn xin phép chuyển mục đích sử dụng đất kèm theo Giấy chứng nhận đến cơ quan tài nguyên và môi trường.</t>
  </si>
  <si>
    <t>2. Cơ quan tài nguyên và môi trường có trách nhiệm thẩm tra hồ sơ; xác minh thực địa, thẩm định nhu cầu chuyển mục đích sử dụng đất; hướng dẫn người sử dụng đất thực hiện nghĩa vụ tài chính theo quy định của pháp luật; trình Ủy ban nhân dân cấp có thẩm quyền quyết định cho phép chuyển mục đích sử dụng đất; chỉ đạo cập nhật, chỉnh lý cơ sở dữ liệu đất đai, hồ sơ địa chính.</t>
  </si>
  <si>
    <t>Đối với trường hợp nhà đầu tư nhận chuyển nhượng quyền sử dụng đất của người đang sử dụng đất để thực hiện dự án đầu tư thì thực hiện thủ tục chuyển nhượng quyền sử dụng đất đồng thời với thủ tục cho phép chuyển mục đích sử dụng đất.</t>
  </si>
  <si>
    <t>3. Người sử dụng đất thực hiện nghĩa vụ tài chính theo quy định.</t>
  </si>
  <si>
    <t>Mục 3: TRÌNH TỰ, THỦ TỤC ĐĂNG KÝ ĐẤT ĐAI, TÀI SẢN GẮN LIỀN VỚI ĐẤT, CẤP GIẤY CHỨNG NHẬN QUYỀN SỬ DỤNG ĐẤT, QUYỀN SỞ HỮU NHÀ Ở VÀ TÀI SẢN KHÁC GẮN LIỀN VỚI ĐẤT</t>
  </si>
  <si>
    <t>1. Người sử dụng đất nộp 01 bộ hồ sơ theo quy định để làm thủ tục đăng ký.</t>
  </si>
  <si>
    <t>2. Trường hợp hộ gia đình, cá nhân, cộng đồng dân cư, người Việt Nam định cư ở nước ngoài được sở hữu nhà ở tại Việt Nam đề nghị đăng ký đất đai, tài sản gắn liền với đất, cấp Giấy chứng nhận quyền sử dụng đất, quyền sở hữu nhà ở và tài sản khác gắn liền với đất thì Ủy ban nhân dân cấp xã có trách nhiệm kiểm tra hồ sơ và thực hiện các công việc như sau:</t>
  </si>
  <si>
    <t>a) Trường hợp đăng ký đất đai thì xác nhận hiện trạng sử dụng đất so với nội dung kê khai đăng ký; trường hợp không có giấy tờ quy định tại Điều 100 của Luật Đất đai và Điều 18 của Nghị định này thì xác nhận nguồn gốc và thời điểm sử dụng đất, tình trạng tranh chấp sử dụng đất, sự phù hợp với quy hoạch.</t>
  </si>
  <si>
    <t>Trường hợp đăng ký tài sản gắn liền với đất thì xác nhận hiện trạng tài sản gắn liền với đất so với nội dung kê khai đăng ký; trường hợp không có giấy tờ quy định tại các Điều 31, 32, 33 và 34 của Nghị định này thì xác nhận tình trạng tranh chấp quyền sở hữu tài sản; đối với nhà ở, công trình xây dựng thì xác nhận thời điểm tạo lập tài sản, thuộc hay không thuộc trường hợp phải cấp phép xây dựng, sự phù hợp với quy hoạch được duyệt; xác nhận sơ đồ nhà ở hoặc công trình xây dựng nếu chưa có xác nhận của tổ chức có tư cách pháp nhân về hoạt động xây dựng hoặc hoạt động đo đạc bản đồ;</t>
  </si>
  <si>
    <t>b) Trường hợp chưa có bản đồ địa chính thì trước khi thực hiện các công việc tại Điểm a Khoản này, Ủy ban nhân dân cấp xã phải thông báo cho Văn phòng đăng ký đất đai thực hiện trích đo địa chính thửa đất hoặc kiểm tra bản trích đo địa chính thửa đất do người sử dụng đất nộp (nếu có);</t>
  </si>
  <si>
    <t>c) Niêm yết công khai kết quả kiểm tra hồ sơ, xác nhận hiện trạng, tình trạng tranh chấp, nguồn gốc và thời điểm sử dụng đất tại trụ sở Ủy ban nhân dân cấp xã và khu dân cư nơi có đất, tài sản gắn liền với đất trong thời hạn 15 ngày; xem xét giải quyết các ý kiến phản ánh về nội dung công khai và gửi hồ sơ đến Văn phòng đăng ký đất đai.</t>
  </si>
  <si>
    <t>3. Văn phòng đăng ký đất đai thực hiện các công việc như sau:</t>
  </si>
  <si>
    <t>a) Trường hợp hộ gia đình, cá nhân, cộng đồng dân cư nộp hồ sơ tại Văn phòng đăng ký đất đai thì gửi hồ sơ đến Ủy ban nhân dân cấp xã để lấy ý kiến xác nhận và công khai kết quả theo quy định tại Khoản 2 Điều này;</t>
  </si>
  <si>
    <t>b) Trích lục bản đồ địa chính hoặc trích đo địa chính thửa đất ở nơi chưa có bản đồ địa chính hoặc đã có bản đồ địa chính nhưng hiện trạng ranh giới sử dụng đất đã thay đổi hoặc kiểm tra bản trích đo địa chính thửa đất do người sử dụng đất nộp (nếu có);</t>
  </si>
  <si>
    <t>c) Kiểm tra, xác nhận sơ đồ tài sản gắn liền với đất đối với tổ chức trong nước, cơ sở tôn giáo, tổ chức nước ngoài, cá nhân nước ngoài, người Việt Nam định cư ở nước ngoài thực hiện dự án đầu tư mà sơ đồ đó chưa có xác nhận của tổ chức có tư cách pháp nhân về hoạt động xây dựng hoặc hoạt động đo đạc bản đồ;</t>
  </si>
  <si>
    <t>d) Kiểm tra hồ sơ đăng ký; xác minh thực địa trong trường hợp cần thiết; xác nhận đủ điều kiện hay không đủ điều kiện được cấp Giấy chứng nhận quyền sử dụng đất, quyền sở hữu nhà ở và tài sản khác gắn liền với đất vào đơn đăng ký;</t>
  </si>
  <si>
    <t>đ) Trường hợp chủ sở hữu tài sản gắn liền với đất không có giấy tờ hoặc hiện trạng tài sản có thay đổi so với giấy tờ quy định tại các Điều 31, 32, 33 và 34 của Nghị định này thì gửi phiếu lấy ý kiến cơ quan quản lý nhà nước đối với loại tài sản đó. Trong thời hạn không quá 05 ngày làm việc, cơ quan quản lý nhà nước đối với tài sản gắn liền với đất có trách nhiệm trả lời bằng văn bản cho Văn phòng đăng ký đất đai;</t>
  </si>
  <si>
    <t>e) Cập nhật thông tin thửa đất, tài sản gắn liền với đất, đăng ký vào hồ sơ địa chính, cơ sở dữ liệu đất đai (nếu có);</t>
  </si>
  <si>
    <t>g) Trường hợp người sử dụng đất đề nghị cấp Giấy chứng nhận quyền sử dụng đất, quyền sở hữu nhà ở và tài sản khác gắn liền với đất thì gửi số liệu địa chính đến cơ quan thuế để xác định và thông báo thu nghĩa vụ tài chính, trừ trường hợp không thuộc đối tượng phải nộp nghĩa vụ tài chính hoặc được ghi nợ theo quy định của pháp luật; chuẩn bị hồ sơ để cơ quan tài nguyên và môi trường trình ký cấp Giấy chứng nhận quyền sử dụng đất, quyền sở hữu nhà ở và tài sản khác gắn liền với đất; cập nhật bổ sung việc cấp Giấy chứng nhận quyền sử dụng đất, quyền sở hữu nhà ở và tài sản khác gắn liền với đất vào hồ sơ địa chính, cơ sở dữ liệu đất đai; trao Giấy chứng nhận quyền sử dụng đất, quyền sở hữu nhà ở và tài sản khác gắn liền với đất cho người được cấp, trường hợp hộ gia đình, cá nhân nộp hồ sơ tại cấp xã thì gửi Giấy chứng nhận quyền sử dụng đất, quyền sở hữu nhà ở và tài sản khác gắn liền với đất cho Ủy ban nhân dân cấp xã để trao cho người được cấp.</t>
  </si>
  <si>
    <t>4. Cơ quan tài nguyên và môi trường thực hiện các công việc sau:</t>
  </si>
  <si>
    <t>a) Kiểm tra hồ sơ và trình cơ quan có thẩm quyền cấp Giấy chứng nhận quyền sử dụng đất, quyền sở hữu nhà ở và tài sản khác gắn liền với đất;</t>
  </si>
  <si>
    <t>Trường hợp thuê đất thì trình Ủy ban nhân dân cấp có thẩm quyền ký quyết định cho thuê đất; ký hợp đồng thuê đất và trình cơ quan có thẩm quyền cấp Giấy chứng nhận quyền sử dụng đất, quyền sở hữu nhà ở và tài sản khác gắn liền với đất sau khi người sử dụng đất đã hoàn thành nghĩa vụ tài chính theo quy định của pháp luật.</t>
  </si>
  <si>
    <t>b) Chuyển hồ sơ đã giải quyết cho Văn phòng đăng ký đất đai.</t>
  </si>
  <si>
    <t>5. Trường hợp người sử dụng đất đã đăng ký đất đai theo quy định của pháp luật mà nay có nhu cầu cấp Giấy chứng nhận quyền sử dụng đất, quyền sở hữu nhà ở và tài sản khác gắn liền với đất thì nộp đơn đề nghị cấp Giấy chứng nhận; Văn phòng đăng ký đất đai, cơ quan tài nguyên và môi trường thực hiện các công việc quy định tại Điểm g Khoản 3 và Khoản 4 Điều này.</t>
  </si>
  <si>
    <t>1. Người đang được Nhà nước giao đất để quản lý quy định tại Điều 8 của Luật Đất đai mà chưa đăng ký có trách nhiệm nộp 01 bộ hồ sơ đăng ký đất đai. Văn phòng đăng ký đất đai có trách nhiệm kiểm tra hiện trạng sử dụng đất; cập nhật thông tin vào hồ sơ địa chính, cơ sở dữ liệu đất đai.</t>
  </si>
  <si>
    <t>2. Trường hợp được cơ quan nhà nước có thẩm quyền giao đất để quản lý thì Văn phòng đăng ký đất đai căn cứ vào quyết định giao đất quản lý để cập nhật thông tin vào hồ sơ địa chính, cơ sở dữ liệu đất đai.</t>
  </si>
  <si>
    <t>1. Sau khi hoàn thành công trình, chủ đầu tư dự án phát triển nhà ở có trách nhiệm gửi Sở Tài nguyên và Môi trường các giấy tờ sau đây:</t>
  </si>
  <si>
    <t>a) Quyết định phê duyệt dự án hoặc quyết định đầu tư hoặc giấy phép đầu tư hoặc giấy chứng nhận đầu tư;</t>
  </si>
  <si>
    <t>b) Quyết định phê duyệt quy hoạch xây dựng chi tiết tỷ lệ 1/500; giấy phép xây dựng (nếu có);</t>
  </si>
  <si>
    <t>c) Giấy chứng nhận hoặc quyết định giao đất, cho thuê đất của cơ quan có thẩm quyền; chứng từ thực hiện nghĩa vụ tài chính của chủ dự án phát triển nhà ở (trừ trường hợp được miễn hoặc chậm nộp theo quy định của pháp luật);</t>
  </si>
  <si>
    <t>d) Sơ đồ nhà, đất đã xây dựng là bản vẽ mặt bằng hoàn công hoặc bản vẽ thiết kế mặt bằng có kích thước các cạnh của từng căn hộ đã bán phù hợp với hiện trạng xây dựng và hợp đồng đã ký; danh sách các căn hộ, công trình xây dựng để bán (có các thông tin số hiệu căn hộ, diện tích đất, diện tích xây dựng và diện tích sử dụng chung, riêng của từng căn hộ); trường hợp nhà chung cư thì sơ đồ phải thể hiện phạm vi (kích thước, diện tích) phần đất sử dụng chung của các chủ căn hộ, mặt bằng xây dựng nhà chung cư, mặt bằng của từng tầng, từng căn hộ;</t>
  </si>
  <si>
    <t>đ) Báo cáo kết quả thực hiện dự án.</t>
  </si>
  <si>
    <t>2. Trong thời gian không quá 30 ngày kể từ ngày nhận được hồ sơ, Sở Tài nguyên và Môi trường có trách nhiệm kiểm tra hiện trạng sử dụng đất, nhà ở và công trình đã xây dựng và điều kiện chuyển nhượng quyền sử dụng đất, bán nhà ở của chủ đầu tư dự án.</t>
  </si>
  <si>
    <t>Sau khi hoàn thành kiểm tra, Sở Tài nguyên và Môi trường có trách nhiệm gửi thông báo cho chủ đầu tư dự án về kết quả kiểm tra; gửi thông báo kèm theo sơ đồ nhà đất đã kiểm tra cho Văn phòng đăng ký đất đai để làm thủ tục đăng ký nhà, đất cho bên mua đối với các trường hợp đủ điều kiện theo quy định của pháp luật.</t>
  </si>
  <si>
    <t>3. Chủ đầu tư dự án nhà ở có trách nhiệm nộp 01 bộ hồ sơ đăng ký, cấp Giấy chứng nhận quyền sử dụng đất, quyền sở hữu nhà ở và tài sản khác gắn liền với đất thay cho người nhận chuyển nhượng quyền sử dụng đất, mua nhà ở, công trình xây dựng hoặc cung cấp hồ sơ cho bên mua để tự đi đăng ký. Hồ sơ gồm có:</t>
  </si>
  <si>
    <t>a) Đơn đăng ký đất đai, tài sản gắn liền với đất, cấp Giấy chứng nhận quyền sử dụng đất, quyền sở hữu nhà ở và tài sản khác gắn liền với đất;</t>
  </si>
  <si>
    <t>b) Hợp đồng về chuyển nhượng quyền sử dụng đất, mua bán nhà ở, công trình xây dựng theo quy định của pháp luật;</t>
  </si>
  <si>
    <t>c) Biên bản bàn giao nhà, đất, công trình xây dựng.</t>
  </si>
  <si>
    <t>4. Văn phòng đăng ký đất đai có trách nhiệm thực hiện các công việc sau:</t>
  </si>
  <si>
    <t>a) Kiểm tra các giấy tờ pháp lý trong hồ sơ; xác nhận đủ điều kiện hay không đủ điều kiện cấp Giấy chứng nhận quyền sử dụng đất, quyền sở hữu nhà ở và tài sản khác gắn liền với đất vào đơn đăng ký;</t>
  </si>
  <si>
    <t>b) Gửi số liệu địa chính đến cơ quan thuế để xác định nghĩa vụ tài chính (nếu có);</t>
  </si>
  <si>
    <t>c) Cập nhật thông tin vào hồ sơ địa chính, cơ sở dữ liệu đất đai (nếu có);</t>
  </si>
  <si>
    <t>d) Chuẩn bị hồ sơ để trình cơ quan có thẩm quyền cấp Giấy chứng nhận quyền sử dụng đất, quyền sở hữu nhà ở và tài sản khác gắn liền với đất quy định tại Điều 37 của Nghị định này;</t>
  </si>
  <si>
    <t>đ) Yêu cầu chủ đầu tư dự án nộp Giấy chứng nhận quyền sử dụng đất, quyền sở hữu nhà ở và tài sản khác gắn liền với đất đã được cấp để chỉnh lý vào hồ sơ địa chính, cơ sở dữ liệu đất đai;</t>
  </si>
  <si>
    <t>e) Trao Giấy chứng nhận quyền sử dụng đất, quyền sở hữu nhà ở và tài sản khác gắn liền với đất cho người được cấp.</t>
  </si>
  <si>
    <t>5. Trường hợp chủ đầu tư dự án có vi phạm pháp luật về đất đai, pháp luật về xây dựng, pháp luật về nhà ở thì Sở Tài nguyên và Môi trường báo cáo Ủy ban nhân dân cấp tỉnh để xử lý theo quy định của pháp luật.</t>
  </si>
  <si>
    <t>1. Khi phát sinh, thay đổi, chấm dứt quyền sử dụng hạn chế thửa đất liền kề thì một trong các bên nộp đơn, Giấy chứng nhận (nếu có), hợp đồng hoặc bản án, quyết định của Tòa án nhân dân cho Văn phòng đăng ký đất đai.</t>
  </si>
  <si>
    <t>2. Văn phòng đăng ký đất đai kiểm tra, cập nhật vào hồ sơ địa chính, cơ sở dữ liệu đất đai và thể hiện trên Giấy chứng nhận nếu có yêu cầu.</t>
  </si>
  <si>
    <t>1. Tổ chức, người Việt Nam định cư ở nước ngoài, doanh nghiệp có vốn đầu tư nước ngoài, hộ gia đình, cá nhân sử dụng đất ngoài khu công nghệ cao, khu kinh tế và không thuộc trường hợp quy định tại Khoản 2 và Khoản 3 Điều này có nhu cầu gia hạn sử dụng đất thì thực hiện theo quy định sau đây:</t>
  </si>
  <si>
    <t>a) Trước khi hết hạn sử dụng đất tối thiểu là 06 tháng, người sử dụng đất có nhu cầu gia hạn sử dụng đất nộp 01 bộ hồ sơ đề nghị gia hạn sử dụng đất.</t>
  </si>
  <si>
    <t>Trường hợp điều chỉnh dự án đầu tư mà có thay đổi thời hạn hoạt động của dự án thì nộp hồ sơ đề nghị gia hạn sử dụng đất sau khi có văn bản của cơ quan có thẩm quyền về việc điều chỉnh dự án đầu tư;</t>
  </si>
  <si>
    <t>b) Cơ quan tài nguyên và môi trường có trách nhiệm thẩm định nhu cầu sử dụng đất; trường hợp đủ điều kiện được gia hạn thì giao Văn phòng đăng ký đất đai gửi thông tin địa chính cho cơ quan thuế để xác định nghĩa vụ tài chính; trình Ủy ban nhân dân cùng cấp quyết định gia hạn quyền sử dụng đất; ký hợp đồng thuê đất đối với trường hợp thuê đất; chuyển hồ sơ cho Văn phòng đăng ký đất đai để thực hiện đăng ký.</t>
  </si>
  <si>
    <t>Đối với trường hợp xin gia hạn sử dụng đất mà phải làm thủ tục đăng ký điều chỉnh dự án đầu tư thì việc thẩm định nhu cầu sử dụng đất được thực hiện đồng thời với việc thực hiện thủ tục đăng ký điều chỉnh dự án đầu tư.</t>
  </si>
  <si>
    <t>Trường hợp dự án đầu tư có điều chỉnh quy mô mà có thay đổi thời hạn hoạt động của dự án thì thời hạn sử dụng đất được điều chỉnh theo thời gian hoạt động của dự án;</t>
  </si>
  <si>
    <t>c) Người sử dụng đất nộp Giấy chứng nhận đã cấp, chứng từ đã thực hiện xong nghĩa vụ tài chính đối với trường hợp được gia hạn sử dụng đất cho cơ quan tài nguyên và môi trường;</t>
  </si>
  <si>
    <t>d) Văn phòng đăng ký đất đai có trách nhiệm xác nhận gia hạn sử dụng đất vào Giấy chứng nhận đã cấp; chỉnh lý, cập nhật biến động vào hồ sơ địa chính, cơ sở dữ liệu đất đai; trao Giấy chứng nhận cho người được cấp hoặc gửi Ủy ban nhân dân cấp xã để trao đối với trường hợp nộp hồ sơ tại cấp xã;</t>
  </si>
  <si>
    <t>đ) Đối với những trường hợp không đủ điều kiện được gia hạn sử dụng đất thì cơ quan tài nguyên và môi trường thông báo cho người sử dụng đất và làm thủ tục thu hồi đất theo quy định.</t>
  </si>
  <si>
    <t>2. Hộ gia đình, cá nhân trực tiếp sản xuất nông nghiệp đang sử dụng đất nông nghiệp được Nhà nước giao, công nhận, nhận chuyển quyền sử dụng đất, khi hết thời hạn sử dụng đất thì được tiếp tục sử dụng đất theo thời hạn quy định tại Khoản 1 Điều 126 và Khoản 3 Điều 210 của Luật Đất đaimà không phải làm thủ tục điều chỉnh thời hạn sử dụng đất.</t>
  </si>
  <si>
    <t>3. Trường hợp hộ gia đình, cá nhân quy định tại Khoản 2 Điều này có nhu cầu xác nhận lại thời hạn sử dụng đất trên Giấy chứng nhận thì thực hiện theo trình tự, thủ tục như sau:</t>
  </si>
  <si>
    <t>a) Người sử dụng đất nộp hồ sơ đề nghị xác nhận lại thời hạn sử dụng đất;</t>
  </si>
  <si>
    <t>b) Ủy ban nhân dân cấp xã nơi có đất kiểm tra hồ sơ, xác nhận hộ gia đình, cá nhân đang trực tiếp sử dụng đất để sản xuất nông nghiệp mà chưa có quyết định thu hồi đất của cơ quan nhà nước có thẩm quyền và chuyển hồ sơ đến Văn phòng đăng ký đất đai;</t>
  </si>
  <si>
    <t>c) Văn phòng đăng ký đất đai kiểm tra hồ sơ; xác nhận thời hạn được tiếp tục sử dụng đất theo thời hạn quy định tại Khoản 1 Điều 126 và Khoản 3 Điều 210 của Luật Đất đai vào Giấy chứng nhận đã cấp; chỉnh lý, cập nhật vào hồ sơ địa chính, cơ sở dữ liệu đất đai và trao Giấy chứng nhận cho người sử dụng đất hoặc gửi Ủy ban nhân dân cấp xã để trao đối với trường hợp nộp hồ sơ tại cấp xã.</t>
  </si>
  <si>
    <t>1. Người sử dụng đất nộp 01 bộ hồ sơ đề nghị tách thửa hoặc hợp thửa.</t>
  </si>
  <si>
    <t>2. Văn phòng đăng ký đất đai có trách nhiệm thực hiện các công việc sau:</t>
  </si>
  <si>
    <t>a) Đo đạc địa chính để chia tách thửa đất;</t>
  </si>
  <si>
    <t>b) Lập hồ sơ trình cơ quan có thẩm quyền cấp Giấy chứng nhận quyền sử dụng đất, quyền sở hữu nhà ở và tài sản khác gắn liền với đất cho người sử dụng đất đối với thửa đất mới tách, hợp thửa;</t>
  </si>
  <si>
    <t>c) Chỉnh lý, cập nhật biến động vào hồ sơ địa chính, cơ sở dữ liệu đất đai; trao Giấy chứng nhận quyền sử dụng đất, quyền sở hữu nhà ở và tài sản khác gắn liền với đất cho người được cấp hoặc gửi Ủy ban nhân dân cấp xã để trao đối với trường hợp nộp hồ sơ tại cấp xã.</t>
  </si>
  <si>
    <t>3. Trường hợp tách thửa do chuyển quyền sử dụng một phần thửa đất hoặc do giải quyết tranh chấp, khiếu nại, tố cáo, đấu giá đất hoặc do chia tách hộ gia đình, nhóm người sử dụng đất; do xử lý hợp đồng thế chấp, góp vốn, kê biên bán đấu giá quyền sử dụng đất để thi hành án (sau đây gọi là chuyển quyền) thì Văn phòng đăng ký đất đai thực hiện các công việc sau:</t>
  </si>
  <si>
    <t>b) Thực hiện thủ tục đăng ký biến động theo quy định tại Nghị định này đối với phần diện tích chuyển quyền; đồng thời xác nhận thay đổi vào Giấy chứng nhận đã cấp hoặc trình cơ quan có thẩm quyền cấp Giấy chứng nhận quyền sử dụng đất, quyền sở hữu nhà ở và tài sản khác gắn liền với đất đối với phần diện tích còn lại của thửa đất không chuyển quyền; chỉnh lý, cập nhật biến động vào hồ sơ địa chính, cơ sở dữ liệu đất đai; trao cho người sử dụng đất hoặc gửi Ủy ban nhân dân cấp xã để trao đối với trường hợp nộp hồ sơ tại cấp xã.</t>
  </si>
  <si>
    <t>4. Trường hợp tách thửa do Nhà nước thu hồi một phần thửa đất thì cơ quan tài nguyên và môi trường có trách nhiệm chỉ đạo Văn phòng đăng ký đất đai căn cứ quyết định thu hồi của cơ quan nhà nước có thẩm quyền thực hiện các công việc sau:</t>
  </si>
  <si>
    <t>a) Đo đạc chỉnh lý bản đồ địa chính, hồ sơ địa chính và cơ sở dữ liệu đất đai;</t>
  </si>
  <si>
    <t>b) Xác nhận thay đổi vào Giấy chứng nhận đã cấp và trao cho người sử dụng đất hoặc gửi Ủy ban nhân dân cấp xã để trao đối với trường hợp nộp hồ sơ tại cấp xã.</t>
  </si>
  <si>
    <t>1. Việc cấp đổi Giấy chứng nhận, Giấy chứng nhận quyền sở hữu nhà ở, Giấy chứng nhận quyền sở hữu công trình xây dựng đã cấp được thực hiện trong các trường hợp sau:</t>
  </si>
  <si>
    <t>a) Người sử dụng đất có nhu cầu đổi Giấy chứng nhận quyền sở hữu nhà ở, Giấy chứng nhận quyền sở hữu công trình xây dựng hoặc các loại Giấy chứng nhận đã cấp trước ngày 10 tháng 12 năm 2009 sang loại Giấy chứng nhận quyền sử dụng đất, quyền sở hữu nhà ở và tài sản khác gắn liền với đất;</t>
  </si>
  <si>
    <t>b) Giấy chứng nhận, Giấy chứng nhận quyền sở hữu nhà ở, Giấy chứng nhận quyền sở hữu công trình xây dựng đã cấp bị ố, nhòe, rách, hư hỏng;</t>
  </si>
  <si>
    <t>c) Do thực hiện dồn điền, đổi thửa, đo đạc xác định lại diện tích, kích thước thửa đất;</t>
  </si>
  <si>
    <t>d) Trường hợp quyền sử dụng đất, quyền sở hữu tài sản gắn liền với đất là tài sản chung của vợ và chồng mà Giấy chứng nhận đã cấp chỉ ghi họ, tên của vợ hoặc của chồng, nay có yêu cầu cấp đổi Giấy chứng nhận để ghi cả họ, tên vợ và họ, tên chồng.</t>
  </si>
  <si>
    <t>2. Người sử dụng đất nộp 01 bộ hồ sơ đề nghị cấp đổi Giấy chứng nhận.</t>
  </si>
  <si>
    <t>3. Văn phòng đăng ký đất đai có trách nhiệm thực hiện các công việc sau:</t>
  </si>
  <si>
    <t>a) Kiểm tra hồ sơ, xác nhận vào đơn đề nghị về lý do cấp đổi Giấy chứng nhận;</t>
  </si>
  <si>
    <t>b) Lập hồ sơ trình cơ quan có thẩm quyền cấp Giấy chứng nhận quyền sử dụng đất, quyền sở hữu nhà ở và tài sản khác gắn liền với đất;</t>
  </si>
  <si>
    <t>c) Cập nhật, chỉnh lý hồ sơ địa chính, cơ sở dữ liệu đất đai; trao Giấy chứng nhận quyền sử dụng đất, quyền sở hữu nhà ở và tài sản khác gắn liền với đất cho người được cấp hoặc gửi Ủy ban nhân dân cấp xã để trao đối với trường hợp nộp hồ sơ tại cấp xã.</t>
  </si>
  <si>
    <t>4. Trường hợp cấp đổi Giấy chứng nhận sau khi dồn điền đổi thửa, đo đạc lập bản đồ địa chính mà Giấy chứng nhận đã cấp đang thế chấp tại tổ chức tín dụng thì người sử dụng đất nộp bản sao hợp đồng thế chấp quyền sử dụng đất, tài sản gắn liền với đất thay cho Giấy chứng nhận đã cấp để làm thủ tục cấp đổi giấy mới.</t>
  </si>
  <si>
    <t>Văn phòng đăng ký đất đai có trách nhiệm thông báo danh sách các trường hợp làm thủ tục cấp đổi Giấy chứng nhận cho tổ chức tín dụng nơi nhận thế chấp quyền sử dụng đất, tài sản gắn liền với đất; xác nhận việc đăng ký thế chấp vào Giấy chứng nhận quyền sử dụng đất, quyền sở hữu nhà ở và tài sản khác gắn liền với đất sau khi được cơ quan có thẩm quyền ký cấp đổi.</t>
  </si>
  <si>
    <t>5. Việc trao Giấy chứng nhận quyền sử dụng đất, quyền sở hữu nhà ở và tài sản khác gắn liền với đất mới cấp đổi quy định tại Khoản 4 Điều này được thực hiện đồng thời giữa ba bên gồm Văn phòng đăng ký đất đai, người sử dụng đất và tổ chức tín dụng theo quy định như sau:</t>
  </si>
  <si>
    <t>a) Người sử dụng đất ký, nhận Giấy chứng nhận quyền sử dụng đất, quyền sở hữu nhà ở và tài sản khác gắn liền với đất mới từ Văn phòng đăng ký đất đai để trao cho tổ chức tín dụng nơi đang nhận thế chấp;</t>
  </si>
  <si>
    <t>b) Tổ chức tín dụng có trách nhiệm trao Giấy chứng nhận cũ đang thế chấp cho Văn phòng đăng ký đất đai để quản lý.</t>
  </si>
  <si>
    <t>1. Hộ gia đình và cá nhân, cộng đồng dân cư phải khai báo với Ủy ban nhân dân cấp xã nơi có đất về việc bị mất Giấy chứng nhận, Giấy chứng nhận quyền sở hữu nhà ở, Giấy chứng nhận quyền sở hữu công trình xây dựng, Ủy ban nhân dân cấp xã có trách nhiệm niêm yết thông báo mất Giấy chứng nhận tại trụ sở Ủy ban nhân dân cấp xã, trừ trường hợp mất giấy do thiên tai, hỏa hoạn.</t>
  </si>
  <si>
    <t>Tổ chức trong nước, cơ sở tôn giáo, tổ chức nước ngoài, cá nhân nước ngoài, người Việt Nam định cư ở nước ngoài phải đăng tin mất Giấy chứng nhận, Giấy chứng nhận quyền sở hữu nhà ở, Giấy chứng nhận quyền sở hữu công trình xây dựng trên phương tiện thông tin đại chúng ở địa phương.</t>
  </si>
  <si>
    <t>2. Sau 30 ngày, kể từ ngày niêm yết thông báo mất Giấy chứng nhận tại trụ sở Ủy ban nhân dân cấp xã đối với trường hợp của hộ gia đình, cá nhân, cộng đồng dân cư hoặc kể từ ngày đăng tin lần đầu trên phương tiện thông tin đại chúng ở địa phương đối với trường hợp của tổ chức trong nước, cơ sở tôn giáo, tổ chức nước ngoài, cá nhân nước ngoài, người Việt Nam định cư ở nước ngoài, người bị mất Giấy chứng nhận nộp 01 bộ hồ sơ đề nghị cấp lại Giấy chứng nhận.</t>
  </si>
  <si>
    <t>3. Văn phòng đăng ký đất đai có trách nhiệm kiểm tra hồ sơ; trích lục bản đồ địa chính hoặc trích đo địa chính thửa đất đối với trường hợp chưa có bản đồ địa chính và chưa trích đo địa chính thửa đất; lập hồ sơ trình cơ quan nhà nước có thẩm quyền quy định tại Điều 37 của Nghị định này ký quyết định hủy Giấy chứng nhận bị mất, đồng thời ký cấp lại Giấy chứng nhận quyền sử dụng đất, quyền sở hữu nhà ở và tài sản khác gắn liền với đất; chỉnh lý, cập nhật biến động vào hồ sơ địa chính, cơ sở dữ liệu đất đai; trao Giấy chứng nhận quyền sử dụng đất, quyền sở hữu nhà ở và tài sản khác gắn liền với đất cho người được cấp hoặc gửi Ủy ban nhân dân cấp xã để trao đối với trường hợp nộp hồ sơ tại cấp xã.</t>
  </si>
  <si>
    <t>1. Hộ gia đình, cá nhân sử dụng đất nông nghiệp tự thỏa thuận với nhau bằng văn bản về việc chuyển đổi quyền sử dụng đất nông nghiệp.</t>
  </si>
  <si>
    <t>2. Ủy ban nhân dân cấp xã lập phương án chuyển đổi quyền sử dụng đất nông nghiệp chung cho toàn xã, phường, thị trấn (bao gồm cả tiến độ thời gian thực hiện chuyển đổi) và gửi phương án đến Phòng Tài nguyên và Môi trường.</t>
  </si>
  <si>
    <t>3. Phòng Tài nguyên và Môi trường có trách nhiệm thẩm tra phương án trình Ủy ban nhân dân cấp huyện phê duyệt và chỉ đạo Ủy ban nhân dân cấp xã tổ chức cho các hộ gia đình, cá nhân chuyển đổi ruộng đất theo phương án được duyệt.</t>
  </si>
  <si>
    <t>4. Sở Tài nguyên và Môi trường chỉ đạo thực hiện việc đo đạc lập, chỉnh lý bản đồ địa chính.</t>
  </si>
  <si>
    <t>5. Hộ gia đình, cá nhân sử dụng đất nộp hồ sơ cấp đổi Giấy chứng nhận.</t>
  </si>
  <si>
    <t>6. Văn phòng đăng ký đất đai có trách nhiệm thực hiện các công việc sau đây:</t>
  </si>
  <si>
    <t>a) Kiểm tra hồ sơ, xác nhận nội dung thay đổi vào đơn đề nghị cấp đổi Giấy chứng nhận;</t>
  </si>
  <si>
    <t>b) Lập hồ sơ trình cơ quan có thẩm quyền cấp Giấy chứng nhận quyền sử dụng đất, quyền sở hữu nhà ở và tài sản khác gắn liền với đất cho người sử dụng đất;</t>
  </si>
  <si>
    <t>c) Lập hoặc cập nhật, chỉnh lý hồ sơ địa chính, cơ sở dữ liệu đất đai; tổ chức trao Giấy chứng nhận quyền sử dụng đất, quyền sở hữu nhà ở và tài sản khác gắn liền với đất cho người sử dụng đất tại xã, phường, thị trấn nơi có đất.</t>
  </si>
  <si>
    <t>Trường hợp người sử dụng đất đang thế chấp quyền sử dụng đất tại tổ chức tín dụng thì Văn phòng đăng ký đất đai thực hiện trao Giấy chứng nhận theo quy định tại Khoản 5 Điều 76 của Nghị định này.</t>
  </si>
  <si>
    <t>1. Người sử dụng đất nộp 01 bộ hồ sơ thực hiện quyền của người sử dụng đất, chủ sở hữu tài sản gắn liền với đất.</t>
  </si>
  <si>
    <t>Trường hợp thực hiện quyền của người sử dụng đất đối với một phần thửa đất thì người sử dụng đất đề nghị Văn phòng đăng ký đất đai thực hiện đo đạc tách thửa đối với phần diện tích cần thực hiện quyền của người sử dụng đất trước khi nộp hồ sơ thực hiện quyền của người sử dụng đất.</t>
  </si>
  <si>
    <t>2. Văn phòng đăng ký đất đai có trách nhiệm kiểm tra hồ sơ, nếu đủ điều kiện thực hiện các quyền theo quy định thì thực hiện các công việc sau đây:</t>
  </si>
  <si>
    <t>a) Gửi thông tin địa chính đến cơ quan thuế để xác định và thông báo thu nghĩa vụ tài chính đối với trường hợp phải thực hiện nghĩa vụ tài chính theo quy định;</t>
  </si>
  <si>
    <t>b) Xác nhận nội dung biến động vào Giấy chứng nhận đã cấp theo quy định của Bộ Tài nguyên và Môi trường.</t>
  </si>
  <si>
    <t>Trường hợp phải cấp Giấy chứng nhận quyền sử dụng đất, quyền sở hữu nhà ở và tài sản khác gắn liền với đất thì lập hồ sơ trình cơ quan có thẩm quyền cấp Giấy chứng nhận quyền sử dụng đất, quyền sở hữu nhà ở và tài sản khác gắn liền với đất cho người sử dụng đất;</t>
  </si>
  <si>
    <t>c) Chỉnh lý, cập nhật biến động vào hồ sơ địa chính, cơ sở dữ liệu đất đai; trao Giấy chứng nhận cho người sử dụng đất hoặc gửi Ủy ban nhân dân cấp xã để trao đối với trường hợp nộp hồ sơ tại cấp xã.</t>
  </si>
  <si>
    <t>3. Trường hợp người sử dụng đất tặng cho quyền sử dụng đất để xây dựng công trình công cộng thì phải lập văn bản tặng cho quyền sử dụng đất theo quy định.</t>
  </si>
  <si>
    <t>Sau khi hoàn thành xây dựng công trình công cộng trên đất được tặng cho, Văn phòng đăng ký đất đai căn cứ vào văn bản tặng cho quyền sử dụng đất đã được Ủy ban nhân dân cấp xã xác nhận và hiện trạng sử dụng đất để đo đạc, chỉnh lý biến động vào hồ sơ địa chính, cơ sở dữ liệu đất đai và thông báo cho người sử dụng đất nộp Giấy chứng nhận đã cấp để xác nhận thay đổi. Trường hợp người sử dụng đất tặng cho toàn bộ diện tích đất đã cấp Giấy chứng nhận thì thu hồi Giấy chứng nhận để quản lý.</t>
  </si>
  <si>
    <t>4. Trường hợp người đề nghị cấp Giấy chứng nhận đã chết trước khi được trao Giấy chứng nhận thì người được thừa kế quyền sử dụng đất theo quy định của pháp luật thừa kế nộp bổ sung giấy tờ về thừa kế theo quy định.</t>
  </si>
  <si>
    <t>Văn phòng đăng ký đất đai xác nhận thừa kế vào Giấy chứng nhận đã ký hoặc lập hồ sơ để trình cơ quan có thẩm quyền cấp Giấy chứng nhận quyền sử dụng đất, quyền sở hữu nhà ở và tài sản khác gắn liền với đất cho người được thừa kế theo quy định của Bộ Tài nguyên và Môi trường. Người được thừa kế có trách nhiệm thực hiện nghĩa vụ tài chính về quyền sử dụng đất, tài sản gắn liền với đất trong trường hợp người được cấp Giấy chứng nhận đã chết phải thực hiện theo quy định của pháp luật.</t>
  </si>
  <si>
    <t>5. Trường hợp người sử dụng đất thuê của Nhà nước theo hình thức thuê đất trả tiền thuê đất hàng năm mà bán hoặc góp vốn bằng tài sản gắn liền với đất thuê thì thực hiện trình tự, thủ tục theo quy định sau:</t>
  </si>
  <si>
    <t>a) Thực hiện mua bán, góp vốn bằng tài sản gắn liền với đất theo quy định của pháp luật về dân sự;</t>
  </si>
  <si>
    <t>b) Sau khi nhận hồ sơ bán, góp vốn bằng tài sản gắn liền với đất thuê, Văn phòng đăng ký đất đai lập hồ sơ để cho bên mua, bên nhận góp vốn bằng tài sản gắn liền với đất tiếp tục thuê đất;</t>
  </si>
  <si>
    <t>c) Cơ quan tài nguyên và môi trường có trách nhiệm thẩm tra hồ sơ trình Ủy ban nhân dân cấp có thẩm quyền quyết định việc thu hồi đất của bên bán, bên góp vốn bằng tài sản gắn liền với đất thuê để cho bên mua, bên nhận góp vốn bằng tài sản gắn liền với đất tiếp tục thuê đất; ký hợp đồng thuê đất đối với bên mua, nhận góp vốn bằng tài sản gắn liền với đất thuê; thông báo bằng văn bản cho cơ quan thuế về việc hết hiệu lực của hợp đồng thuê đất đối với người bán, người góp vốn bằng tài sản;</t>
  </si>
  <si>
    <t>d) Văn phòng đăng ký đất đai gửi hợp đồng thuê đất cho người mua, người nhận góp vốn bằng tài sản gắn liền với đất thuê; chỉnh lý, cập nhật biến động vào hồ sơ địa chính, cơ sở dữ liệu đất đai; trao Giấy chứng nhận cho người được cấp;</t>
  </si>
  <si>
    <t>đ) Trường hợp mua bán, góp vốn bằng tài sản gắn liền với một phần thửa đất thuê thì phải làm thủ tục tách thửa đất trước khi làm thủ tục thuê đất theo quy định tại Khoản này.</t>
  </si>
  <si>
    <t>1. Một trong các bên hoặc các bên ký hợp đồng thuê, thuê lại, hợp đồng góp vốn quyền sử dụng đất, quyền sở hữu tài sản gắn liền với đất nộp 01 bộ hồ sơ xóa đăng ký cho thuê, cho thuê lại; góp vốn quyền sử dụng đất, quyền sở hữu tài sản gắn liền với đất.</t>
  </si>
  <si>
    <t>2. Văn phòng đăng ký đất đai có trách nhiệm kiểm tra hồ sơ, nếu phù hợp quy định của pháp luật thì thực hiện các công việc sau:</t>
  </si>
  <si>
    <t>a) Xác nhận việc xóa cho thuê, cho thuê lại, xóa góp vốn vào Giấy chứng nhận theo quy định và trao cho bên cho thuê, cho thuê lại, bên góp vốn. Trường hợp cho thuê, cho thuê lại đất trong khu công nghiệp và trường hợp góp vốn quyền sử dụng đất mà đã cấp Giấy chứng nhận cho bên thuê, thuê lại đất, bên nhận góp vốn thì thu hồi Giấy chứng nhận đã cấp; bên nhận góp vốn được cấp lại Giấy chứng nhận quyền sử dụng đất, quyền sở hữu nhà ở và tài sản khác gắn liền với đất.</t>
  </si>
  <si>
    <t>Trường hợp thời hạn sử dụng đất kết thúc cùng với thời điểm xóa cho thuê, cho thuê lại đất, xóa góp vốn bằng quyền sử dụng đất mà người sử dụng đất không có nhu cầu tiếp tục sử dụng đất hoặc không được cơ quan nhà nước có thẩm quyền gia hạn sử dụng đất thì thu hồi Giấy chứng nhận đã cấp;</t>
  </si>
  <si>
    <t>b) Thực hiện việc xóa đăng ký cho thuê, cho thuê lại, xóa góp vốn vào hồ sơ địa chính, cơ sở dữ liệu đất đai.</t>
  </si>
  <si>
    <t>3. Việc góp vốn bằng quyền sử dụng đất chấm dứt trong các trường hợp sau đây:</t>
  </si>
  <si>
    <t>a) Hết thời hạn góp vốn bằng quyền sử dụng đất;</t>
  </si>
  <si>
    <t>b) Một bên hoặc các bên đề nghị theo thỏa thuận trong hợp đồng góp vốn;</t>
  </si>
  <si>
    <t>c) Bị thu hồi đất theo quy định của Luật Đất đai;</t>
  </si>
  <si>
    <t>d) Bên góp vốn bằng quyền sử dụng đất trong hợp đồng hợp tác kinh doanh hoặc doanh nghiệp liên doanh bị tuyên bố phá sản, giải thể;</t>
  </si>
  <si>
    <t>đ) Cá nhân tham gia hợp đồng góp vốn chết; bị tuyên bố là đã chết; bị mất hoặc hạn chế năng lực hành vi dân sự; bị cấm hoạt động trong lĩnh vực hợp tác kinh doanh mà hợp đồng góp vốn phải do cá nhân đó thực hiện;</t>
  </si>
  <si>
    <t>e) Pháp nhân tham gia hợp đồng góp vốn bị chấm dứt hoạt động mà hợp đồng góp vốn phải do pháp nhân đó thực hiện.</t>
  </si>
  <si>
    <t>4. Việc xử lý quyền sử dụng đất khi chấm dứt việc góp vốn được quy định như sau:</t>
  </si>
  <si>
    <t>a) Trường hợp hết thời hạn góp vốn hoặc do thỏa thuận của các bên về chấm dứt việc góp vốn thì bên góp vốn quyền sử dụng đất được tiếp tục sử dụng đất đó trong thời hạn còn lại.</t>
  </si>
  <si>
    <t>Trường hợp thời hạn sử dụng đất đã hết hoặc bên góp vốn quyền sử dụng đất không còn nhu cầu tiếp tục sử dụng thì Nhà nước cho bên nhận góp vốn tiếp tục thuê đất nếu có nhu cầu;</t>
  </si>
  <si>
    <t>b) Trường hợp chấm dứt việc góp vốn theo quyết định của cơ quan nhà nước có thẩm quyền do vi phạm pháp luật về đất đai thì Nhà nước thu hồi đất đó;</t>
  </si>
  <si>
    <t>c) Trường hợp bên nhận góp vốn hoặc bên góp vốn bằng quyền sử dụng đất là tổ chức bị phá sản thì quyền sử dụng đất đã góp vốn được xử lý theo quyết định tuyên bố phá sản của Tòa án nhân dân.</t>
  </si>
  <si>
    <t>Người nhận quyền sử dụng đất và tài sản gắn liền với đất theo quyết định của Tòa án nhân dân thì được tiếp tục sử dụng đất đúng mục đích đã được xác định trong thời hạn sử dụng đất còn lại và được cấp Giấy chứng nhận quyền sử dụng đất, quyền sở hữu nhà ở và tài sản khác gắn liền với đất.</t>
  </si>
  <si>
    <t>Trường hợp không có người nhận quyền sử dụng đất và tài sản gắn liền với đất thì Nhà nước thu hồi đất và tài sản đó;</t>
  </si>
  <si>
    <t>d) Trường hợp cá nhân tham gia hợp đồng góp vốn chết thì quyền sử dụng đất đã góp vốn được để thừa kế theo quy định của pháp luật về dân sự;</t>
  </si>
  <si>
    <t>đ) Trường hợp cá nhân tham gia hợp đồng góp vốn bị tuyên bố là đã chết, đã chết hoặc hạn chế năng lực hành vi dân sự thì được giải quyết theo quy định của pháp luật về dân sự;</t>
  </si>
  <si>
    <t>e) Trường hợp doanh nghiệp liên doanh giải thể hoặc bên góp vốn bằng quyền sử dụng đất là tổ chức giải thể thì quyền sử dụng đất đã góp vốn được xử lý theo thỏa thuận giữa các bên phù hợp với quy định của Luật Đất đai và các quy định khác của pháp luật có liên quan.</t>
  </si>
  <si>
    <t>1. Bộ Tư pháp chủ trì, phối hợp với Bộ Tài nguyên và Môi trường hướng dẫn việc đăng ký thế chấp quyền sử dụng đất, tài sản gắn liền với đất.</t>
  </si>
  <si>
    <t>2. Việc xử lý quyền sử dụng đất đã bảo lãnh theo quy định của Luật Đất đai năm 2003, đã thế chấp để thu hồi nợ được quy định như sau:</t>
  </si>
  <si>
    <t>a) Quyền sử dụng đất đã thế chấp, đã bảo lãnh được xử lý theo thỏa thuận trong hợp đồng thế chấp, hợp đồng bảo lãnh. Trường hợp không xử lý được theo thỏa thuận thì bên nhận thế chấp, bên nhận bảo lãnh có quyền chuyển nhượng quyền sử dụng đất đã được thế chấp, đã được bảo lãnh cho người khác để thu hồi nợ hoặc yêu cầu cơ quan nhà nước có thẩm quyền bán đấu giá quyền sử dụng đất mà không cần có sự đồng ý của bên thế chấp, bên bảo lãnh hoặc khởi kiện tại Tòa án nhân dân theo quy định của pháp luật;</t>
  </si>
  <si>
    <t>b) Người nhận quyền sử dụng đất quy định tại Điểm a Khoản này được cấp Giấy chứng nhận quyền sử dụng đất, quyền sở hữu nhà ở và tài sản khác gắn liền với đất; được sử dụng đất theo mục đích đã xác định và có các quyền, nghĩa vụ theo quy định của pháp luật về đất đai trong thời hạn sử dụng đất còn lại; đối với đất ở thì người sử dụng đất được sử dụng ổn định lâu đài.</t>
  </si>
  <si>
    <t>1. Trường hợp người đang sử dụng đất do nhận chuyển nhượng, nhận thừa kế, nhận tặng cho quyền sử dụng đất trước ngày 01 tháng 01 năm 2008 mà đất đó chưa được cấp Giấy chứng nhận và không thuộc trường hợp quy định tại Khoản 2 Điều này thì người nhận chuyển quyền sử dụng đất thực hiện thủ tục đăng ký đất đai, cấp Giấy chứng nhận quyền sử dụng đất, quyền sở hữu nhà ở và tài sản khác gắn liền với đất lần đầu theo quy định của Luật Đất đai và quy định tại Nghị định này mà không phải làm thủ tục chuyển quyền sử dụng đất; cơ quan tiếp nhận hồ sơ không được bắt buộc người nhận chuyển quyền sử dụng đất nộp hợp đồng, văn bản chuyển quyền sử dụng đất theo quy định của pháp luật.</t>
  </si>
  <si>
    <t>2. Trường hợp người đang sử dụng đất do nhận chuyển nhượng, nhận thừa kế, nhận tặng cho quyền sử dụng đất trước ngày 01 tháng 7 năm 2014 mà bên nhận chuyển quyền sử dụng đất chỉ có Giấy chứng nhận của bên chuyển quyền sử dụng đất hoặc hợp đồng, giấy tờ về chuyển quyền sử dụng đất theo quy định thì thực hiện theo quy định như sau:</t>
  </si>
  <si>
    <t>a) Người nhận chuyển quyền sử dụng đất nộp đơn đề nghị cấp Giấy chứng nhận quyền sử dụng đất, quyền sở hữu nhà ở và tài sản khác gắn liền với đất và các giấy tờ về quyền sử dụng đất hiện có;</t>
  </si>
  <si>
    <t>b) Văn phòng đăng ký đất đai thông báo bằng văn bản cho bên chuyển quyền và niêm yết tại trụ sở Ủy ban nhân dân cấp xã nơi có đất về việc làm thủ tục cấp Giấy chứng nhận quyền sử dụng đất, quyền sở hữu nhà ở và tài sản khác gắn liền với đất cho người nhận chuyển quyền. Trường hợp không rõ địa chỉ của người chuyển quyền để thông báo thì phải đăng tin trên phương tiện thông tin đại chúng của địa phương ba số liên tiếp (chi phí đăng tin do người đề nghị cấp Giấy chứng nhận quyền sử dụng đất, quyền sở hữu nhà ở và tài sản khác gắn liền với đất trả);</t>
  </si>
  <si>
    <t>c) Sau thời hạn 30 ngày, kể từ ngày thông báo hoặc đăng tin lần đầu tiên trên phương tiện thông tin đại chúng của địa phương mà không có đơn đề nghị giải quyết tranh chấp thì Văn phòng đăng ký đất đai lập hồ sơ để trình cơ quan có thẩm quyền quyết định hủy Giấy chứng nhận đã cấp đối với trường hợp không nộp Giấy chứng nhận để làm thủ tục đồng thời cấp Giấy chứng nhận quyền sử dụng đất, quyền sở hữu nhà ở và tài sản khác gắn liền với đất mới cho bên nhận chuyển quyền.</t>
  </si>
  <si>
    <t>Trường hợp có đơn đề nghị giải quyết tranh chấp thì Văn phòng đăng ký đất đai hướng dẫn các bên nộp đơn đến cơ quan nhà nước có thẩm quyền giải quyết tranh chấp theo quy định.</t>
  </si>
  <si>
    <t>1. Trường hợp hộ gia đình, cá nhân thành lập doanh nghiệp tư nhân và sử dụng đất vào hoạt động sản xuất, kinh doanh của doanh nghiệp mà không thay đổi mục đích sử dụng đất thì doanh nghiệp tư nhân được tiếp tục sử dụng đất và có trách nhiệm làm thủ tục đăng ký biến động thay đổi tên người sử dụng đất theo quy định tại Điểm b Khoản 4 Điều 95 của Luật Đất đai và Điều 85 của Nghị định này. Trường hợp sử dụng đất được Nhà nước cho thuê thì doanh nghiệp tư nhân phải ký lại Hợp đồng thuê đất với Sở Tài nguyên và Môi trường trước khi được nhận Giấy chứng nhận.</t>
  </si>
  <si>
    <t>Trường hợp hộ gia đình, cá nhân thành lập doanh nghiệp tư nhân và sử dụng đất vào hoạt động sản xuất, kinh doanh của doanh nghiệp thuộc trường hợp phải xin phép chuyển mục đích sử dụng đất thì doanh nghiệp tư nhân phải làm thủ tục chuyển mục đích sử dụng đất. Doanh nghiệp tư nhân nộp hồ sơ xin chuyển mục đích sử dụng đất cùng với hồ sơ đăng ký đổi tên người sử dụng đất; cơ quan có thẩm quyền xem xét quyết định cho phép chuyển mục đích sử dụng đất đồng thời với việc xem xét xác nhận đổi tên người sử dụng đất.</t>
  </si>
  <si>
    <t>Khi doanh nghiệp tư nhân chấm dứt hoạt động mà quyền sử dụng đất không bị xử lý theo quy định của pháp luật thì đăng ký biến động thay đổi tên người sử dụng đất cho hộ gia đình, cá nhân theo quy định tại Điểm b Khoản 4 Điều 95 của Luật Đất đai và Điều 85 của Nghị định này.</t>
  </si>
  <si>
    <t>2. Trường hợp chuyển nhượng dự án đầu tư có sử dụng đất theo quy định của pháp luật thì thực hiện theo quy định như sau:</t>
  </si>
  <si>
    <t>a) Trường hợp chuyển nhượng dự án mà bên chuyển nhượng được Nhà nước giao đất có thu tiền sử dụng đất, cho thuê đất trả tiền thuê đất một lần cho cả thời gian thuê hoặc nhận chuyển nhượng quyền sử dụng đất theo quy định của pháp luật mà số tiền sử dụng đất, tiền thuê đất, tiền nhận chuyển nhượng quyền sử dụng đất đã trả không có nguồn gốc từ ngân sách nhà nước thì các bên liên quan phải làm thủ tục chuyển nhượng quyền sử dụng đất theo quy định tại Điều 79 của Nghị định này. Hợp đồng chuyển nhượng dự án phải thể hiện rõ giá trị quyền sử dụng đất trong tổng giá trị chuyển nhượng dự án và có giá trị thay thế cho hợp đồng chuyển nhượng quyền sử dụng đất khi thực hiện thủ tục chuyển quyền sử dụng đất;</t>
  </si>
  <si>
    <t>b) Trường hợp chuyển nhượng dự án mà bên chuyển nhượng được Nhà nước giao đất không thu tiền sử dụng đất hoặc cho thuê đất trả tiền thuê đất hàng năm hoặc giao đất có thu tiền sử dụng đất, cho thuê đất trả tiền thuê đất một lần cho cả thời gian thuê, nhận chuyển nhượng quyền sử dụng đất mà số tiền sử dụng đất, tiền thuê đất, tiền nhận chuyển nhượng quyền sử dụng đất đã trả có nguồn gốc từ ngân sách nhà nước thì các bên liên quan nộp hợp đồng chuyển nhượng dự án và Giấy chứng nhận đã cấp để làm thủ tục như đối với trường hợp bán tài sản gắn liền với đất.</t>
  </si>
  <si>
    <t>Sở Tài nguyên và Môi trường trình Ủy ban nhân dân cấp tỉnh quyết định thu hồi đất đối với bên chuyển nhượng dự án và quyết định giao đất, cho thuê đất cho bên nhận chuyển nhượng dự án; cấp Giấy chứng nhận quyền sử dụng đất, quyền sở hữu nhà ở và tài sản khác gắn liền với đất cho bên nhận chuyển nhượng dự án theo quy định của pháp luật đất đai.</t>
  </si>
  <si>
    <t>3. Bộ Tài nguyên và Môi trường quy định chi tiết về việc đăng ký biến động đất đai đối với trường hợp chuyển đổi công ty; chia, tách, hợp nhất, sáp nhập doanh nghiệp.</t>
  </si>
  <si>
    <t>1. Người chịu trách nhiệm nộp hồ sơ được quy định như sau:</t>
  </si>
  <si>
    <t>a) Người nhận quyền sử dụng đất, tài sản gắn liền với đất nộp hồ sơ đối với trường hợp nhận quyền sử dụng đất theo kết quả giải quyết tranh chấp, khiếu nại, tố cáo về đất đai; xử lý hợp đồng thế chấp bằng quyền sử dụng đất, tài sản gắn liền với đất theo thỏa thuận; quyết định hoặc bản án của Tòa án nhân dân, quyết định thi hành án của cơ quan thi hành án đã được thi hành; kết quả đấu giá quyền sử dụng đất, tài sản gắn liền với đất; chia tách hộ gia đình, nhóm người sử dụng đất;</t>
  </si>
  <si>
    <t>b) Tổ chức đã thực hiện việc xử lý quyền sử dụng đất, tài sản gắn liền với đất nộp hồ sơ thay người nhận quyền sử dụng đất đối với trường hợp xử lý hợp đồng thế chấp, góp vốn bằng quyền sử dụng đất, tài sản gắn liền với đất không theo thỏa thuận; kê biên bán đấu giá quyền sử dụng đất, tài sản gắn liền với đất để thi hành án theo quy định của pháp luật.</t>
  </si>
  <si>
    <t>2. Việc nộp hồ sơ đăng ký nhận quyền sử dụng đất, tài sản gắn liền với đất thực hiện theo quy định tại Điều 60 và Điều 79 của Nghị định này.</t>
  </si>
  <si>
    <t>3. Văn phòng đăng ký đất đai có trách nhiệm kiểm tra hồ sơ, nếu phù hợp quy định của pháp luật thì thực hiện các công việc sau đây:</t>
  </si>
  <si>
    <t>a) Trích đo địa chính thửa đất đối với trường hợp chưa có bản đồ địa chính, chưa trích đo địa chính thửa đất hoặc nhận quyền sử dụng một phần thửa đất đã cấp Giấy chứng nhận;</t>
  </si>
  <si>
    <t>b) Gửi thông tin địa chính đến cơ quan thuế để xác định nghĩa vụ tài chính đối với trường hợp phải thực hiện nghĩa vụ tài chính theo quy định và thông báo thu nghĩa vụ tài chính;</t>
  </si>
  <si>
    <t>c) Xác nhận vào Giấy chứng nhận đã cấp; trường hợp phải cấp Giấy chứng nhận quyền sử dụng đất, quyền sở hữu nhà ở và tài sản khác gắn liền với đất theo quy định thì lập hồ sơ trình cơ quan có thẩm quyền cấp Giấy chứng nhận quyền sử dụng đất, quyền sở hữu nhà ở và tài sản khác gắn liền với đất nếu có nhu cầu;</t>
  </si>
  <si>
    <t>d) Cập nhật, chỉnh lý biến động vào hồ sơ địa chính, cơ sở dữ liệu đất đai; trao Giấy chứng nhận quyền sử dụng đất, quyền sở hữu nhà ở và tài sản khác gắn liền với đất cho người được cấp hoặc gửi Ủy ban nhân dân cấp xã để trao đối với trường hợp nộp hồ sơ tại cấp xã.</t>
  </si>
  <si>
    <t>1. Người sử dụng đất nộp 01 bộ hồ sơ đăng ký biến động.</t>
  </si>
  <si>
    <t>2. Văn phòng đăng ký đất đai có trách nhiệm kiểm tra hồ sơ, nếu phù hợp quy định của pháp luật thì thực hiện các công việc sau đây:</t>
  </si>
  <si>
    <t>a) Trích đo địa chính thửa đất đối với trường hợp có thay đổi về diện tích thửa đất, tài sản gắn liền với đất hoặc trường hợp đã cấp Giấy chứng nhận nhưng chưa có bản đồ địa chính, chưa trích đo địa chính thửa đất;</t>
  </si>
  <si>
    <t>b) Trường hợp đăng ký thay đổi diện tích xây dựng, diện tích sử dụng, tầng cao, kết cấu, cấp (hạng) nhà hoặc công trình xây dựng mà không phù hợp với giấy phép xây dựng hoặc không có giấy phép xây dựng đối với trường hợp phải xin phép thì gửi phiếu lấy ý kiến của cơ quan quản lý, cấp phép xây dựng theo quy định của pháp luật về xây dựng;</t>
  </si>
  <si>
    <t>c) Gửi thông tin địa chính cho cơ quan thuế để xác định và thông báo thu nghĩa vụ tài chính đối với trường hợp phải nộp tiền sử dụng đất, tiền thuê đất theo quy định của pháp luật;</t>
  </si>
  <si>
    <t>d) Xác nhận thay đổi vào Giấy chứng nhận đã cấp hoặc lập hồ sơ trình cơ quan có thẩm quyền cấp Giấy chứng nhận quyền sử dụng đất, quyền sở hữu nhà ở và tài sản khác gắn liền với đất đối với trường hợp phải cấp lại Giấy chứng nhận theo quy định của Bộ Tài nguyên và Môi trường; thông báo cho người sử dụng đất ký hoặc ký lại hợp đồng thuê đất với cơ quan tài nguyên và môi trường đối với trường hợp phải thuê đất;</t>
  </si>
  <si>
    <t>đ) Chỉnh lý, cập nhật biến động vào hồ sơ địa chính, cơ sở dữ liệu đất đai; trao Giấy chứng nhận cho người được cấp hoặc gửi Ủy ban nhân dân cấp xã để trao đối với trường hợp nộp hồ sơ tại cấp xã.</t>
  </si>
  <si>
    <t>3. Trường hợp người sử dụng đất có nhu cầu chuyển mục đích sử dụng đất kết hợp với đăng ký biến động về các nội dung theo quy định tại Điều này thì thực hiện thủ tục quy định tại Khoản 1 và Khoản 2 Điều này đồng thời với thủ tục chuyển mục đích sử dụng đất.</t>
  </si>
  <si>
    <t>1. Người sử dụng đất, chủ sở hữu tài sản gắn liền với đất nộp Giấy chứng nhận, Giấy chứng nhận quyền sở hữu nhà ở, Giấy chứng nhận quyền sở hữu công trình xây dựng đã cấp có sai sót cho Văn phòng đăng ký đất đai để đính chính. Trường hợp sai sót do lỗi của người sử dụng đất, chủ sở hữu tài sản gắn liền với đất thì người sử dụng đất, chủ sở hữu tài sản gắn liền với đất phải có đơn đề nghị để được đính chính.</t>
  </si>
  <si>
    <t>Trường hợp Văn phòng đăng ký đất đai phát hiện Giấy chứng nhận, Giấy chứng nhận quyền sở hữu nhà ở, Giấy chứng nhận quyền sở hữu công trình xây dựng đã cấp có sai sót thì thông báo cho người sử dụng đất biết và yêu cầu người sử dụng đất, chủ sở hữu tài sản gắn liền với đất nộp Giấy chứng nhận đã cấp để thực hiện đính chính.</t>
  </si>
  <si>
    <t>2. Văn phòng đăng ký đất đai có trách nhiệm kiểm tra; lập biên bản kết luận về nội dung và nguyên nhân sai sót; lập hồ sơ trình cơ quan có thẩm quyền thực hiện đính chính vào Giấy chứng nhận, Giấy chứng nhận quyền sở hữu nhà ở, Giấy chứng nhận quyền sở hữu công trình xây dựng đã cấp có sai sót; đồng thời chỉnh lý nội dung sai sót vào hồ sơ địa chính, cơ sở dữ liệu đất đai.</t>
  </si>
  <si>
    <t>3. Trường hợp đính chính mà người được cấp Giấy chứng nhận, Giấy chứng nhận quyền sở hữu nhà ở, Giấy chứng nhận quyền sở hữu công trình xây dựng có yêu cầu cấp đổi sang Giấy chứng nhận quyền sử dụng đất, quyền sở hữu nhà ở và tài sản khác gắn liền với đất thì Văn phòng đăng ký đất đai trình cơ quan có thẩm quyền để cấp Giấy chứng nhận quyền sử dụng đất, quyền sở hữu nhà ở và tài sản khác gắn liền với đất.</t>
  </si>
  <si>
    <t>1. Trường hợp Nhà nước thu hồi đất theo quy định tại Điều 61 và Điều 62 của Luật Đất đai thì người sử dụng đất có nghĩa vụ nộp Giấy chứng nhận đã cấp trước khi được nhận tiền bồi thường, hỗ trợ theo quy định của pháp luật đất đai. Tổ chức làm nhiệm vụ bồi thường, giải phóng mặt bằng có trách nhiệm thu Giấy chứng nhận đã cấp chuyển cho Văn phòng đăng ký đất đai để quản lý.</t>
  </si>
  <si>
    <t>2. Trường hợp Nhà nước thu hồi đất theo quy định tại Điều 64 và Điều 65 của Luật Đất đai thì người sử dụng đất nộp Giấy chứng nhận đã cấp trước khi bàn giao đất cho Nhà nước, trừ trường hợp quy định tại Điểm b Khoản 1 Điều 65 của Luật Đất đai. Tổ chức được giao nhiệm vụ thực hiện thu hồi đất có trách nhiệm thu Giấy chứng nhận đã cấp và chuyển cho Văn phòng đăng ký đất đai để quản lý.</t>
  </si>
  <si>
    <t>3. Trường hợp cấp đổi Giấy chứng nhận, Giấy chứng nhận quyền sở hữu nhà ở, Giấy chứng nhận quyền sở hữu công trình xây dựng đã cấp hoặc đăng ký biến động đất đai, tài sản gắn liền với đất mà phải cấp Giấy chứng nhận quyền sử dụng đất, quyền sở hữu nhà ở và tài sản khác gắn liền với đất thì người sử dụng đất nộp Giấy chứng nhận đã cấp trước đây cùng với hồ sơ đề nghị cấp đổi Giấy chứng nhận, hồ sơ đăng ký biến động.</t>
  </si>
  <si>
    <t>Văn phòng đăng ký đất đai quản lý Giấy chứng nhận đã nộp sau khi kết thúc thủ tục cấp đổi, thủ tục đăng ký biến động đất đai, tài sản gắn liền với đất.</t>
  </si>
  <si>
    <t>4. Trường hợp thu hồi Giấy chứng nhận đã cấp không đúng quy định của pháp luật về đất đai tại Điểm d Khoản 2 Điều 106 của Luật Đất đai được thực hiện như sau:</t>
  </si>
  <si>
    <t>a) Trường hợp cơ quan điều tra, cơ quan thanh tra có văn bản kết luận Giấy chứng nhận đã cấp không đúng quy định của pháp luật đất đai thì cơ quan nhà nước có thẩm quyền có trách nhiệm xem xét, nếu kết luận đó là đúng thì quyết định thu hồi Giấy chứng nhận đã cấp; trường hợp xem xét, xác định Giấy chứng nhận đã cấp là đúng quy định của pháp luật thì phải thông báo lại cho cơ quan điều tra, cơ quan thanh tra;</t>
  </si>
  <si>
    <t>b) Trường hợp cơ quan nhà nước có thẩm quyền cấp Giấy chứng nhận quyền sử dụng đất, quyền sở hữu nhà ở và tài sản khác gắn liền với đất phát hiện Giấy chứng nhận đã cấp không đúng quy định của pháp luật đất đai thì thông báo bằng văn bản cho cơ quan thanh tra cùng cấp thẩm tra; nếu kết luận là Giấy chứng nhận đã cấp không đúng quy định của pháp luật thì thông báo cho người sử dụng đất biết rõ lý do; sau 30 ngày kể từ ngày gửi thông báo cho người sử dụng đất mà không có đơn khiếu nại thì ra quyết định thu hồi Giấy chứng nhận đã cấp;</t>
  </si>
  <si>
    <t>c) Trường hợp người sử dụng đất phát hiện Giấy chứng nhận đã cấp không đúng quy định của pháp luật đất đai thì gửi kiến nghị, phát hiện đến cơ quan nhà nước có thẩm quyền cấp Giấy chứng nhận quyền sử dụng đất, quyền sở hữu nhà ở và tài sản khác gắn liền với đất. Cơ quan nhà nước có thẩm quyền cấp Giấy chứng nhận quyền sử dụng đất, quyền sở hữu nhà ở và tài sản khác gắn liền với đất có trách nhiệm xem xét, giải quyết theo quy định tại Điểm b Khoản này;</t>
  </si>
  <si>
    <t>d) Văn phòng đăng ký đất đai thực hiện việc thu hồi và quản lý Giấy chứng nhận đã thu hồi theo quyết định thu hồi Giấy chứng nhận của cơ quan có thẩm quyền;</t>
  </si>
  <si>
    <t>đ) Trường hợp người sử dụng đất, chủ sở hữu tài sản gắn liền với đất không đồng ý với việc giải quyết của cơ quan nhà nước có thẩm quyền quy định tại các Điểm a, b và c Khoản này thì có quyền khiếu nại theo quy định của pháp luật về khiếu nại.</t>
  </si>
  <si>
    <t>5. Nhà nước không thu hồi Giấy chứng nhận đã cấp trái pháp luật trong các trường hợp quy định tại Điểm d Khoản 2 Điều 106 của Luật Đất đai nếu người được cấp Giấy chứng nhận đã thực hiện thủ tục chuyển đổi, chuyển nhượng quyền sử dụng đất, quyền sở hữu tài sản gắn liền với đất hoặc chuyển mục đích sử dụng đất và đã được giải quyết theo quy định của pháp luật.</t>
  </si>
  <si>
    <t>Việc xử lý thiệt hại do việc cấp Giấy chứng nhận pháp luật gây ra thực hiện theo quyết định hoặc bản án của Tòa án nhân dân. Người có hành vi vi phạm dẫn đến việc cấp Giấy chứng nhận trái pháp luật bị xử lý theo quy định tại Điều 206 và Điều 207 của Luật Đất đai.</t>
  </si>
  <si>
    <t>6. Việc thu hồi Giấy chứng nhận đã cấp không thuộc trường hợp quy định tại Khoản 2 Điều 106 của Luật Đất đai chỉ được thực hiện khi có bản án hoặc quyết định của Tòa án nhân dân đã được thi hành.</t>
  </si>
  <si>
    <t>7. Trường hợp thu hồi Giấy chứng nhận theo quy định tại các Khoản 1, 2, 3, 4 và 6 Điều này mà người sử dụng đất, chủ sở hữu tài sản gắn liền với đất không giao nộp Giấy chứng nhận thì Văn phòng đăng ký đất đai có trách nhiệm báo cáo cơ quan có thẩm quyền cấp Giấy chứng nhận quyền sử dụng đất, quyền sở hữu nhà ở và tài sản khác gắn liền với đất quyết định hủy Giấy chứng nhận đã cấp; chỉnh lý hồ sơ địa chính theo quy định; lập danh sách Giấy chứng nhận đã bị hủy gửi Sở Tài nguyên và Môi trường, Tổng cục Quản lý đất đai để thông báo công khai trên trang thông tin điện tử.</t>
  </si>
  <si>
    <t>8. Văn phòng đăng ký đất đai có trách nhiệm trình cơ quan có thẩm quyền cấp lại Giấy chứng nhận cho người sử dụng đất theo đúng quy định của pháp luật; trường hợp Giấy chứng nhận đã cấp trái pháp luật do lỗi của người sử dụng đất hoặc do cấp không đúng đối tượng thì hướng dẫn cho người sử dụng đất làm thủ tục cấp lại Giấy chứng nhận theo quy định.</t>
  </si>
  <si>
    <t>Mục 4: TRÌNH TỰ THỦ TỤC HÒA GIẢI VÀ GIẢI QUYẾT TRANH CHẤP ĐẤT ĐAI</t>
  </si>
  <si>
    <t>1. Khi nhận được đơn yêu cầu giải quyết tranh chấp đất đai, Ủy ban nhân dân cấp xã có trách nhiệm thực hiện các công việc sau:</t>
  </si>
  <si>
    <t>a) Thẩm tra, xác minh tìm hiểu nguyên nhân phát sinh tranh chấp, thu thập giấy tờ, tài liệu có liên quan do các bên cung cấp về nguồn gốc đất, quá trình sử dụng đất và hiện trạng sử dụng đất;</t>
  </si>
  <si>
    <t>b) Thành lập Hội đồng hòa giải tranh chấp đất đai để thực hiện hòa giải. Thành phần Hội đồng gồm: Chủ tịch hoặc Phó Chủ tịch Ủy ban nhân dân là Chủ tịch Hội đồng; đại diện Ủy ban Mặt trận Tổ quốc xã, phường, thị trấn; tổ trưởng tổ dân phố đối với khu vực đô thị; trưởng thôn, ấp đối với khu vực nông thôn; đại diện của một số hộ dân sinh sống lâu đời tại xã, phường, thị trấn biết rõ về nguồn gốc và quá trình sử dụng đối với thửa đất đó; cán bộ địa chính, cán bộ tư pháp xã, phường, thị trấn. Tùy từng trường hợp cụ thể, có thể mời đại diện Hội Nông dân, Hội Phụ nữ, Hội Cựu chiến binh, Đoàn Thanh niên Cộng sản Hồ Chí Minh;</t>
  </si>
  <si>
    <t>c) Tổ chức cuộc họp hòa giải có sự tham gia của các bên tranh chấp, thành viên Hội đồng hòa giải tranh chấp đất đai và người có quyền lợi, nghĩa vụ liên quan.</t>
  </si>
  <si>
    <t>Việc hòa giải chỉ được tiến hành khi các bên tranh chấp đều có mặt. Trường hợp một trong các bên tranh chấp vắng mặt đến lần thứ hai thì được coi là việc hòa giải không thành.</t>
  </si>
  <si>
    <t>2. Kết quả hòa giải tranh chấp đất đai phải được lập thành biên bản, gồm có các nội dung: Thời gian và địa điểm tiến hành hòa giải; thành phần tham dự hòa giải; tóm tắt nội dung tranh chấp thể hiện rõ về nguồn gốc, thời điểm sử dụng đất đang tranh chấp, nguyên nhân phát sinh tranh chấp (theo kết quả xác minh, tìm hiểu); ý kiến của Hội đồng hòa giải tranh chấp đất đai; những nội dung đã được các bên tranh chấp thỏa thuận, không thỏa thuận.</t>
  </si>
  <si>
    <t>Biên bản hòa giải phải có chữ ký của Chủ tịch Hội đồng, các bên tranh chấp có mặt tại buổi hòa giải, các thành viên tham gia hòa giải và phải đóng dấu của Ủy ban nhân dân cấp xã; đồng thời phải được gửi ngay cho các bên tranh chấp và lưu tại Ủy ban nhân dân cấp xã.</t>
  </si>
  <si>
    <t>3. Sau thời hạn 10 ngày kể từ ngày lập biên bản hòa giải thành mà các bên tranh chấp có ý kiến bằng văn bản về nội dung khác với nội dung đã thống nhất trong biên bản hòa giải thành thì Chủ tịch Ủy ban nhân dân cấp xã tổ chức lại cuộc họp Hội đồng hòa giải để xem xét giải quyết đối với ý kiến bổ sung và phải lập biên bản hòa giải thành hoặc không thành.</t>
  </si>
  <si>
    <t>4. Trường hợp hòa giải thành mà có thay đổi hiện trạng về ranh giới sử dụng đất, chủ sử dụng đất thì Ủy ban nhân dân cấp xã gửi biên bản hòa giải thành đến cơ quan có thẩm quyền để giải quyết theo quy định tại Khoản 5 Điều 202 của Luật Đất đai.</t>
  </si>
  <si>
    <t>Trường hợp hòa giải không thành hoặc sau khi hòa giải thành mà có ít nhất một trong các bên thay đổi ý kiến về kết quả hòa giải thì Ủy ban nhân dân cấp xã lập biên bản hòa giải không thành và hướng dẫn các bên tranh chấp gửi đơn đến cơ quan có thẩm quyền giải quyết tranh chấp tiếp theo.</t>
  </si>
  <si>
    <t>1. Người có đơn yêu cầu giải quyết tranh chấp đất đai nộp đơn tại Ủy ban nhân dân cấp có thẩm quyền.</t>
  </si>
  <si>
    <t>2. Chủ tịch Ủy ban nhân dân cấp có thẩm quyền giao trách nhiệm cơ quan tham mưu giải quyết.</t>
  </si>
  <si>
    <t>3. Cơ quan tham mưu có nhiệm vụ thẩm tra, xác minh vụ việc, tổ chức hòa giải giữa các bên tranh chấp, tổ chức cuộc họp các ban, ngành có liên quan để tư vấn giải quyết tranh chấp đất đai (nếu cần thiết) và hoàn chỉnh hồ sơ trình Chủ tịch Ủy ban nhân dân cùng cấp ban hành quyết định giải quyết tranh chấp đất đai. Hồ sơ giải quyết tranh chấp đất đai bao gồm:</t>
  </si>
  <si>
    <t>a) Đơn yêu cầu giải quyết tranh chấp đất đai;</t>
  </si>
  <si>
    <t>b) Biên bản hòa giải tại Ủy ban nhân dân cấp xã; biên bản làm việc với các bên tranh chấp và người có liên quan; biên bản kiểm tra hiện trạng đất tranh chấp; biên bản cuộc họp các ban, ngành có liên quan để tư vấn giải quyết tranh chấp đất đai đối với trường hợp hòa giải không thành; biên bản hòa giải trong quá trình giải quyết tranh chấp;</t>
  </si>
  <si>
    <t>c) Trích lục bản đồ, hồ sơ địa chính qua các thời kỳ liên quan đến diện tích đất tranh chấp và các tài liệu làm chứng cứ, chứng minh trong quá trình giải quyết tranh chấp;</t>
  </si>
  <si>
    <t>d) Báo cáo đề xuất và dự thảo quyết định giải quyết tranh chấp hoặc dự thảo quyết định công nhận hòa giải thành.</t>
  </si>
  <si>
    <t>4. Chủ tịch Ủy ban nhân dân cấp có thẩm quyền ban hành quyết định giải quyết tranh chấp hoặc quyết định công nhận hòa giải thành, gửi cho các bên tranh chấp, các tổ chức, cá nhân có quyền và nghĩa vụ liên quan.</t>
  </si>
  <si>
    <t>1. Người có đơn yêu cầu giải quyết tranh chấp đất đai gửi đơn đến Bộ trưởng Bộ Tài nguyên và Môi trường.</t>
  </si>
  <si>
    <t>2. Sau khi nhận được đơn yêu cầu giải quyết tranh chấp đất đai, Bộ trưởng Bộ Tài nguyên và Môi trường phân công đơn vị có chức năng tham mưu giải quyết. Đơn vị được phân công giải quyết tiến hành thu thập, nghiên cứu hồ sơ; tổ chức hòa giải giữa các bên tranh chấp; trường hợp cần thiết trình Bộ trưởng Bộ Tài nguyên và Môi trường quyết định thành lập đoàn công tác để tiến hành thẩm tra, xác minh vụ việc tại địa phương; hoàn chỉnh hồ sơ trình Bộ trưởng Bộ Tài nguyên và Môi trường ban hành quyết định giải quyết tranh chấp đất đai.</t>
  </si>
  <si>
    <t>3. Hồ sơ giải quyết tranh chấp đất đai gồm:</t>
  </si>
  <si>
    <t>b) Biên bản làm việc với các bên tranh chấp, với các tổ chức, cá nhân có liên quan; biên bản kiểm tra hiện trạng đất tranh chấp; biên bản hòa giải trong quá trình giải quyết tranh chấp;</t>
  </si>
  <si>
    <t>c) Trích lục bản đồ, hồ sơ địa chính qua các thời kỳ liên quan đến diện tích đất tranh chấp, hồ sơ, tài liệu làm chứng cứ, chứng minh trong quá trình giải quyết tranh chấp đất đai tại địa phương;</t>
  </si>
  <si>
    <t>4. Quyết định giải quyết tranh chấp đất đai hoặc quyết định công nhận hòa giải thành được gửi cho các bên tranh chấp, các tổ chức, cá nhân có quyền và nghĩa vụ liên quan.</t>
  </si>
  <si>
    <t>1. Tranh chấp đất đai trong trường hợp các bên tranh chấp không có Giấy chứng nhận hoặc không có một trong các loại giấy tờ quy định tại Điều 100 của Luật Đất đai và Điều 18 của Nghị định này thì việc giải quyết tranh chấp được thực hiện dựa theo các căn cứ sau:</t>
  </si>
  <si>
    <t>a) Chứng cứ về nguồn gốc và quá trình sử dụng đất do các bên tranh chấp đất đai đưa ra;</t>
  </si>
  <si>
    <t>b) Thực tế diện tích đất mà các bên tranh chấp đang sử dụng ngoài diện tích đất đang có tranh chấp và bình quân diện tích đất cho một nhân khẩu tại địa phương;</t>
  </si>
  <si>
    <t>c) Sự phù hợp của hiện trạng sử dụng thửa đất đang có tranh chấp với quy hoạch, kế hoạch sử dụng đất đã được cơ quan nhà nước có thẩm quyền phê duyệt;</t>
  </si>
  <si>
    <t>d) Chính sách ưu đãi người có công của Nhà nước;</t>
  </si>
  <si>
    <t>đ) Quy định của pháp luật về giao đất, cho thuê đất, công nhận quyền sử dụng đất.</t>
  </si>
  <si>
    <t>2. Căn cứ quy định về cưỡng chế thi hành quyết định hành chính, Ủy ban nhân dân cấp tỉnh quy định chi tiết việc cưỡng chế thi hành quyết định giải quyết tranh chấp đất đai, quyết định công nhận hòa giải thành.</t>
  </si>
  <si>
    <t>THEO DÕI VÀ ĐÁNH GIÁ VIỆC QUẢN LÝ VÀ SỬ DỤNG ĐẤT ĐAI</t>
  </si>
  <si>
    <t>1. Theo dõi, tổng hợp việc thi hành pháp luật về đất đai; phân tích, đánh giá hiệu quả quản lý, sử dụng đất và tác động của chính sách, pháp luật về đất đai đến kinh tế, xã hội và môi trường.</t>
  </si>
  <si>
    <t>2. Tiếp nhận các ý kiến của tổ chức, công dân về quản lý, sử dụng đất; chuyển ý kiến đến các cơ quan có thẩm quyền để giải quyết.</t>
  </si>
  <si>
    <t>3. Công khai các thông tin thu nhận được từ quá trình quản lý và sử dụng đất đai; kết quả giải quyết quy định tại Khoản 2 Điều này trên trang thông tin điện tử của hệ thống theo dõi và đánh giá.</t>
  </si>
  <si>
    <t>4. Đề xuất việc sửa đổi, bổ sung chính sách, pháp luật về đất đai; biện pháp tổ chức thi hành chính sách, pháp luật về đất đai.</t>
  </si>
  <si>
    <t>1. Hệ thống theo dõi và đánh giá đối với quản lý và sử dụng đất đai là thành phần của hệ thống thông tin đất đai; được thiết lập thống nhất từ Trung ương tới địa phương và được công khai trên mạng thông tin quốc gia theo quy định của pháp luật.</t>
  </si>
  <si>
    <t>2. Hệ thống theo dõi và đánh giá đối với quản lý và sử dụng đất đai phải phản ánh quy mô, chất lượng và hiệu quả quản lý, sử dụng đất đai; tác động của chính sách, pháp luật về đất đai; mức độ minh bạch và sự tham gia của nhân dân vào quá trình quản lý và sử dụng đất đai thông qua các chỉ số định lượng và định tính.</t>
  </si>
  <si>
    <t>Việc cung cấp và phản ánh thông tin về quản lý và sử dụng đất đai theo quy định sau đây:</t>
  </si>
  <si>
    <t>1. Cơ quan tài nguyên và môi trường có trách nhiệm báo cáo và cung cấp đầy đủ, chính xác, kịp thời, khách quan các thông tin về quản lý, sử dụng đất đai; kết quả thực hiện các đề án, dự án về quản lý đất đai cho Ủy ban nhân dân cùng cấp và cơ quan tài nguyên và môi trường cấp trên để cập nhật vào hệ thống theo dõi và đánh giá.</t>
  </si>
  <si>
    <t>2. Các Bộ, ngành khác có liên quan và Ủy ban nhân dân cấp tỉnh có trách nhiệm lập báo cáo và cung cấp đầy đủ, chính xác, kịp thời, khách quan các thông tin có liên quan về quản lý, sử dụng đất đai trong phạm vi nhiệm vụ quản lý của các Bộ, ngành, địa phương cho Bộ Tài nguyên và Môi trường.</t>
  </si>
  <si>
    <t>3. Các tổ chức, cá nhân phản ánh đầy đủ, chính xác, kịp thời, khách quan các thông tin về quản lý, sử dụng đất đai cho cơ quan quản lý đất đai, Ủy ban nhân dân các cấp để cập nhật vào hệ thống theo dõi và đánh giá.</t>
  </si>
  <si>
    <t>1. Bộ Tài nguyên và Môi trường có trách nhiệm:</t>
  </si>
  <si>
    <t>a) Thiết kế, xây dựng hệ thống theo dõi và đánh giá đối với quản lý và sử dụng đất đai; quản lý, tổ chức vận hành hệ thống theo dõi và đánh giá quản lý và sử dụng đất đai ở Trung ương; hướng dẫn việc quản lý và vận hành hệ thống theo dõi và đánh giá quản lý và sử dụng đất đai ở địa phương;</t>
  </si>
  <si>
    <t>b) Chỉ đạo, hướng dẫn việc tổ chức thực hiện việc đánh giá hàng năm về quản lý, sử dụng đất đai và tác động của chính sách, pháp luật về đất đai;</t>
  </si>
  <si>
    <t>c) Lập báo cáo định kỳ và báo cáo đột xuất theo chuyên đề về quản lý, sử dụng đất đai và tác động của chính sách, pháp luật về đất đai;</t>
  </si>
  <si>
    <t>d) Ban hành tiêu chí, quy trình đánh giá đối với quản lý, sử dụng đất đai và tác động của chính sách, pháp luật về đất đai; biểu, mẫu báo cáo và trách nhiệm báo cáo của hệ thống cơ quan tài nguyên và môi trường.</t>
  </si>
  <si>
    <t>2. Ủy ban nhân dân cấp tỉnh có trách nhiệm chỉ đạo việc xây dựng, vận hành hệ thống theo dõi và đánh giá đối với quản lý, sử dụng đất đai ở địa phương.</t>
  </si>
  <si>
    <t>3. Cơ quan tài nguyên và môi trường địa phương có trách nhiệm quản lý và tổ chức vận hành hệ thống theo dõi và đánh giá đối với quản lý và sử dụng đất đai tại địa phương; báo cáo Ủy ban nhân dân cùng cấp và cơ quan tài nguyên và môi trường cấp trên về quản lý, sử dụng đất đai, tác động của chính sách pháp luật đất đai theo yêu cầu.</t>
  </si>
  <si>
    <t>XỬ LÝ VI PHẠM PHÁP LUẬT VỀ ĐẤT ĐAI ĐỐI VỚI NGƯỜI CÓ HÀNH VI VI PHẠM PHÁP LUẬT VỀ ĐẤT ĐAI KHI THI HÀNH CÔNG VỤ TRONG LĨNH VỰC ĐẤT ĐAI</t>
  </si>
  <si>
    <t>1. Người đứng đầu tổ chức, Thủ trưởng cơ quan có thẩm quyền quyết định về quản lý đất đai mà có hành vi vi phạm pháp luật về đất đai.</t>
  </si>
  <si>
    <t>2. Cán bộ, công chức thuộc cơ quan quản lý đất đai các cấp và cán bộ địa chính xã, phường, thị trấn có hành vi vi phạm các quy định về trình tự, thủ tục hành chính trong quản lý đất đai.</t>
  </si>
  <si>
    <t>3. Người đứng đầu tổ chức, cán bộ, công chức, viên chức, nhân viên của tổ chức được Nhà nước giao đất để quản lý thuộc các trường hợp quy định tại Khoản 1 Điều 8 của Luật Đất đai mà có hành vi vi phạm pháp luật về đất đai đối với đất được giao để quản lý.</t>
  </si>
  <si>
    <t>1. Vi phạm quy định về hồ sơ và mốc địa giới hành chính bao gồm các hành vi sau:</t>
  </si>
  <si>
    <t>a) Làm sai lệch sơ đồ vị trí, bảng tọa độ, biên bản bàn giao mốc địa giới hành chính;</t>
  </si>
  <si>
    <t>b) Cắm mốc địa giới hành chính sai vị trí trên thực địa.</t>
  </si>
  <si>
    <t>2. Vi phạm quy định về quy hoạch, kế hoạch sử dụng đất bao gồm các hành vi sau:</t>
  </si>
  <si>
    <t>a) Không tổ chức lập, điều chỉnh quy hoạch, kế hoạch sử dụng đất kịp thời theo quy định;</t>
  </si>
  <si>
    <t>b) Không thực hiện đúng quy định về tổ chức lấy ý kiến nhân dân trong quá trình lập quy hoạch, kế hoạch sử dụng đất;</t>
  </si>
  <si>
    <t>c) Không công bố quy hoạch, kế hoạch sử dụng đất; không công bố việc điều chỉnh hoặc hủy bỏ việc thu hồi hoặc chuyển mục đích đối với phần diện tích đất ghi trong kế hoạch sử dụng đất mà sau 03 năm chưa có quyết định thu hồi đất hoặc chưa được phép chuyển mục đích sử dụng đất; không báo cáo thực hiện quy hoạch, kế hoạch sử dụng đất.</t>
  </si>
  <si>
    <t>3. Vi phạm quy định về giao đất, cho thuê đất, chuyển mục đích sử dụng đất bao gồm các hành vi sau:</t>
  </si>
  <si>
    <t>a) Giao đất, giao lại đất, cho thuê đất không đúng vị trí và diện tích đất trên thực địa;</t>
  </si>
  <si>
    <t>b) Giao đất, giao lại đất, cho thuê đất, cho phép chuyển mục đích sử dụng đất không đúng thẩm quyền, không đúng đối tượng, không phù hợp với kế hoạch sử dụng đất hàng năm cấp huyện đã được cơ quan nhà nước có thẩm quyền phê duyệt;</t>
  </si>
  <si>
    <t>c) Giao lại đất, cho thuê đất trong khu công nghệ cao, khu kinh tế, cảng hàng không, sân bay dân dụng không phù hợp với quy hoạch xây dựng đã được cơ quan nhà nước có thẩm quyền phê duyệt.</t>
  </si>
  <si>
    <t>4. Vi phạm quy định về thu hồi đất, bồi thường, hỗ trợ, tái định cư bao gồm các hành vi sau:</t>
  </si>
  <si>
    <t>a) Không thông báo trước cho người có đất bị thu hồi theo quy định tại Điều 67 của Luật Đất đai; không công khai phương án bồi thường, hỗ trợ, tái định cư;</t>
  </si>
  <si>
    <t>b) Không thực hiện đúng quy định về tổ chức lấy ý kiến đối với phương án bồi thường, hỗ trợ, tái định cư;</t>
  </si>
  <si>
    <t>c) Thực hiện bồi thường, hỗ trợ, tái định cư không đúng đối tượng, diện tích, mức bồi thường, hỗ trợ, tái định cư cho người có đất thu hồi; làm sai lệch hồ sơ thu hồi đất; xác định sai vị trí và diện tích đất bị thu hồi trên thực địa;</t>
  </si>
  <si>
    <t>d) Thu hồi đất không đúng thẩm quyền; không đúng đối tượng; không đúng với quy hoạch sử dụng đất, kế hoạch sử dụng đất đã được cơ quan nhà nước có thẩm quyền phê duyệt.</t>
  </si>
  <si>
    <t>5. Vi phạm quy định về trưng dụng đất bao gồm các hành vi sau:</t>
  </si>
  <si>
    <t>a) Thực hiện bồi thường không đúng đối tượng, diện tích, mức bồi thường, thời hạn bồi thường cho người có đất bị trưng dụng;</t>
  </si>
  <si>
    <t>b) Trưng dụng đất không đúng các trường hợp quy định tại Khoản 1 Điều 72 của Luật Đất đai.</t>
  </si>
  <si>
    <t>6. Vi phạm quy định về quản lý đất do được Nhà nước giao để quản lý bao gồm các hành vi sau:</t>
  </si>
  <si>
    <t>a) Để xảy ra tình trạng người được pháp luật cho phép sử dụng đất tạm thời mà sử dụng đất sai mục đích;</t>
  </si>
  <si>
    <t>b) Sử dụng đất sai mục đích;</t>
  </si>
  <si>
    <t>c) Để đất bị lấn, bị chiếm, bị thất thoát.</t>
  </si>
  <si>
    <t>7. Vi phạm quy định về thực hiện trình tự, thủ tục hành chính trong quản lý và sử dụng đất bao gồm các hành vi sau:</t>
  </si>
  <si>
    <t>a) Không nhận hồ sơ đã hợp lệ, đầy đủ, không hướng dẫn cụ thể khi tiếp nhận hồ sơ, gây phiền hà đối với người nộp hồ sơ, nhận hồ sơ mà không ghi vào sổ theo dõi;</t>
  </si>
  <si>
    <t>b) Tự đặt ra các thủ tục hành chính ngoài quy định chung, gây phiền hà đối với người xin làm các thủ tục hành chính;</t>
  </si>
  <si>
    <t>c) Giải quyết thủ tục hành chính không đúng trình tự quy định, trì hoãn việc giao các loại giấy tờ đã được cơ quan có thẩm quyền ký cho người xin làm thủ tục hành chính;</t>
  </si>
  <si>
    <t>d) Giải quyết thủ tục hành chính chậm so với thời hạn quy định;</t>
  </si>
  <si>
    <t>đ) Từ chối thực hiện hoặc không thực hiện thủ tục hành chính mà theo quy định của pháp luật về đất đai đã đủ điều kiện để thực hiện;</t>
  </si>
  <si>
    <t>e) Thực hiện thủ tục hành chính không đúng thẩm quyền;</t>
  </si>
  <si>
    <t>g) Quyết định, ghi ý kiến hoặc xác nhận vào hồ sơ không đúng quy định gây thiệt hại hoặc tạo điều kiện cho người xin làm thủ tục hành chính gây thiệt hại cho Nhà nước, tổ chức và công dân;</t>
  </si>
  <si>
    <t>h) Làm mất, làm hư hại, làm sai lệch nội dung hồ sơ.</t>
  </si>
  <si>
    <t>Các quy định về nguyên tắc xử lý kỷ luật, thời hiệu, thời hạn xử lý kỷ luật, áp dụng hình thức kỷ luật, thẩm quyền xử lý kỷ luật, trình tự, thủ tục xem xét xử lý kỷ luật, các quy định khác liên quan đến xử lý kỷ luật cán bộ, công chức, viên chức được thực hiện theo quy định của pháp luật về cán bộ, công chức, viên chức.</t>
  </si>
  <si>
    <t>ĐIỀU KHOẢN THI HÀNH</t>
  </si>
  <si>
    <t>Ủy ban nhân dân cấp tỉnh chịu trách nhiệm rà soát các trường hợp đang thực hiện thủ tục thu hồi đất trước ngày 01 tháng 7 năm 2014 để xử lý theo quy định sau đây:</t>
  </si>
  <si>
    <t>1. Trường hợp đã có văn bản chấp thuận chủ trương đầu tư, giới thiệu địa điểm hoặc thông báo thu hồi đất gửi đến từng người có đất thu hồi hoặc văn bản cho phép chủ đầu tư thỏa thuận với người sử dụng đất thuộc phạm vi dự án từ trước ngày 01 tháng 7 năm 2014 nhưng chưa có quyết định thu hồi đất thì xử lý như sau:</t>
  </si>
  <si>
    <t>a) Ủy ban nhân dân cấp tỉnh cho phép tiếp tục thực hiện dự án và áp dụng hình thức thu hồi đất hoặc chủ đầu tư nhận chuyển nhượng, thuê quyền sử dụng đất, nhận góp vốn bằng quyền sử dụng đất theo quy định của Luật Đất đai, nếu phù hợp với kế hoạch sử dụng đất hàng năm cấp huyện đã được cơ quan nhà nước có thẩm quyền phê duyệt;</t>
  </si>
  <si>
    <t>b) Ủy ban nhân dân cấp tỉnh có văn bản chỉ đạo các tổ chức, cá nhân liên quan phải dừng thực hiện dự án nếu không phù hợp với kế hoạch sử dụng đất hàng năm cấp huyện đã được cơ quan nhà nước có thẩm quyền phê duyệt;</t>
  </si>
  <si>
    <t>c) Trường hợp thực hiện dự án sản xuất, kinh doanh thuộc diện Nhà nước thu hồi đất nhưng cho phép chủ đầu tư thỏa thuận với người sử dụng đất thuộc phạm vi dự án mà đến ngày 01 tháng 7 năm 2014 còn diện tích đất không thỏa thuận được thì Ủy ban nhân dân cấp tỉnh quyết định thu hồi phần diện tích đất mà chủ đầu tư và người sử dụng đất không đạt được thỏa thuận để thực hiện dự án đầu tư.</t>
  </si>
  <si>
    <t>2. Trường hợp đã có quyết định cưỡng chế thực hiện quyết định thu hồi đất trước ngày 01 tháng 7 năm 2014 mà chưa tổ chức thực hiện cưỡng chế thì việc cưỡng chế thu hồi đất phải thực hiện theo quy định của Luật Đất đai.</t>
  </si>
  <si>
    <t>Ủy ban nhân dân cấp tỉnh có trách nhiệm rà soát các trường hợp đã được Nhà nước giao đất, cho thuê đất để thực hiện dự án đầu tư trước ngày 01 tháng 7 năm 2014 mà không đưa đất vào sử dụng hoặc chậm đưa đất vào sử dụng theo quy định tại Điểm i Khoản 1 Điều 64 của Luật Đất đaivà xử lý theo quy định sau đây:</t>
  </si>
  <si>
    <t>1. Trường hợp đã có văn bản của cơ quan có thẩm quyền về hành vi vi phạm này trước ngày 01 tháng 7 năm 2014 nhưng chưa có quyết định thu hồi đất thì Ủy ban nhân dân cấp có thẩm quyền xử lý theo quy định tại Điểm i Khoản 1 Điều 64 của Luật Đất đai; thời gian gia hạn được tính từ ngày 01 tháng 7 năm 2014.</t>
  </si>
  <si>
    <t>2. Trường hợp đã có quyết định thu hồi đất trước ngày 01 tháng 7 năm 2014 thì thực hiện thu hồi đất theo quyết định thu hồi đất đã ban hành và xử lý tiền sử dụng đất, tiền thuê đất, tài sản đã đầu tư trên đất thu hồi theo quy định của Luật Đất đai năm 2003 và các văn bản hướng dẫn thi hành.</t>
  </si>
  <si>
    <t>Cơ quan nhà nước có thẩm quyền giao đất, cho thuê đất quy định tại Điều 59 của Luật Đất đai là cơ quan có thẩm quyền quyết định điều chỉnh đối với trường hợp người sử dụng đất đã có quyết định giao đất, cho thuê đất trước ngày 01 tháng 7 năm 2014.</t>
  </si>
  <si>
    <t>1. Nghị định này có hiệu lực thi hành kể từ ngày 01 tháng 7 năm 2014.</t>
  </si>
  <si>
    <t>2. Nghị định này thay thế các Nghị định sau:</t>
  </si>
  <si>
    <t>a) Nghị định số 181/2004/NĐ-CP ngày 29 tháng 10 năm 2004 của Chính phủ về thi hành Luật Đất đai;</t>
  </si>
  <si>
    <t>c) Nghị định số 84/2007/NĐ-CP ngày 25 tháng 5 năm 2007 của Chính phủ quy định bổ sung về việc cấp Giấy chứng nhận quyền sử dụng đất, thu hồi đất, thực hiện quyền sử dụng đất, trình tự, thủ tục bồi thường, hỗ trợ, tái định cư khi Nhà nước thu hồi đất và giải quyết khiếu nại về đất đai;</t>
  </si>
  <si>
    <t>d) Nghị định số 69/2009/NĐ-CP ngày 13 tháng 8 năm 2009 của Chính phủ quy định bổ sung về quy hoạch sử dụng đất, giá đất, thu hồi đất, bồi thường, hỗ trợ và tái định cư;</t>
  </si>
  <si>
    <t>đ) Nghị định số 88/2009/NĐ-CP ngày 19 tháng 10 năm 2009 của Chính phủ về Giấy chứng nhận quyền sử dụng đất, quyền sở hữu nhà ở và tài sản khác gắn liền với đất.</t>
  </si>
  <si>
    <t>3. Các Bộ, cơ quan ngang Bộ, cơ quan thuộc Chính phủ, Ủy ban nhân dân cấp tỉnh có trách nhiệm rà soát các văn bản quy phạm pháp luật do mình ban hành trái với quy định của Luật Đất đai, của Nghị định này để sửa đổi, bổ sung hoặc hủy bỏ.</t>
  </si>
  <si>
    <t>1. Bộ Tài nguyên và Môi trường, Bộ Tư pháp, Bộ Xây dựng, Bộ Tài chính, Bộ Giao thông vận tải, Bộ Nội vụ và các Bộ, ngành khác, Ủy ban nhân dân cấp tỉnh có trách nhiệm hướng dẫn thi hành các Điều, Khoản được giao trong Nghị định này.</t>
  </si>
  <si>
    <t>2. Các Bộ trưởng, Thủ trưởng cơ quan ngang Bộ, Thủ trưởng cơ quan thuộc Chính phủ, Chủ tịch Ủy ban nhân dân các cấp và tổ chức, cá nhân khác có liên quan chịu trách nhiệm thi hành Nghị định này./.</t>
  </si>
  <si>
    <t>Chương I</t>
  </si>
  <si>
    <t>QUY ĐỊNH CHUNG</t>
  </si>
  <si>
    <t>Thông tư này quy định về Giấy chứng nhận quyền sử dụng đất, quyền sở hữu nhà ở và tài sản khác gắn liền với đất (sau đây gọi là Giấy chứng nhận).</t>
  </si>
  <si>
    <t>1. Cơ quan quản lý nhà nước; cơ quan chuyên môn về tài nguyên và môi trường, nhà ở và công trình xây dựng, nông nghiệp và phát triển nông thôn, tài chính các cấp và các cơ quan khác có liên quan; công chức địa chính ở xã, phường, thị trấn.</t>
  </si>
  <si>
    <t>2. Người sử dụng đất; chủ sở hữu nhà ở, tài sản khác gắn liền với đất; tổ chức và cá nhân khác có liên quan.</t>
  </si>
  <si>
    <t>Chương II</t>
  </si>
  <si>
    <t xml:space="preserve">MẪU GIẤY CHỨNG NHẬN VÀ IN ẤN, PHÁT HÀNH </t>
  </si>
  <si>
    <t>QUẢN LÝ PHÔI GIẤY CHỨNG NHẬN</t>
  </si>
  <si>
    <t>1. Giấy chứng nhận do Bộ Tài nguyên và Môi trường phát hành theo một mẫu thống nhất và được áp dụng trong phạm vi cả nước đối với mọi loại đất, nhà ở và tài sản khác gắn liền với đất. Giấy chứng nhận gồm một tờ có 04 trang, in nền hoa văn trống đồng màu hồng cánh sen (được gọi là phôi Giấy chứng nhận) và Trang bổ sung nền trắng; mỗi trang có kích thước 190mm x 265mm; bao gồm các nội dung theo quy định như sau:</t>
  </si>
  <si>
    <t xml:space="preserve">a) Trang 1 gồm Quốc hiệu, Quốc huy và dòng chữ “Giấy chứng nhận quyền sử dụng đất, quyền sở hữu nhà ở và tài sản khác gắn liền với đất” in màu đỏ; mục “I. Tên người sử dụng đất, chủ sở hữu nhà ở và tài sản khác gắn liền với đất” và số phát hành Giấy chứng nhận (số seri) gồm 02 chữ cái tiếng Việt và 06 chữ số, được in màu đen; dấu nổi của Bộ Tài nguyên và Môi trường; </t>
  </si>
  <si>
    <t>b) Trang 2 in chữ màu đen gồm mục “II. Thửa đất, nhà ở và tài sản khác gắn liền với đất”, trong đó có các thông tin về thửa đất, nhà ở, công trình xây dựng khác, rừng sản xuất là rừng trồng, cây lâu năm và ghi chú; ngày tháng năm ký Giấy chứng nhận và cơ quan ký cấp Giấy chứng nhận; số vào sổ cấp Giấy chứng nhận;</t>
  </si>
  <si>
    <t xml:space="preserve">c) Trang 3 in chữ màu đen gồm mục “III. Sơ đồ thửa đất, nhà ở và tài sản khác gắn liền với đất” và mục “IV. Những thay đổi sau khi cấp Giấy chứng nhận”; </t>
  </si>
  <si>
    <t>d) Trang 4 in chữ màu đen gồm nội dung tiếp theo của mục “IV. Những thay đổi sau khi cấp Giấy chứng nhận”; nội dung lưu ý đối với người được cấp Giấy chứng nhận; mã vạch;</t>
  </si>
  <si>
    <t>đ) Trang bổ sung Giấy chứng nhận in chữ màu đen gồm dòng chữ “Trang bổ sung Giấy chứng nhận”; số hiệu thửa đất; số phát hành Giấy chứng nhận; số vào sổ cấp Giấy chứng nhận và mục “IV. Những thay đổi sau khi cấp Giấy chứng nhận” như trang 4 của Giấy chứng nhận;</t>
  </si>
  <si>
    <t>e) Nội dung của Giấy chứng nhận quy định tại các Điểm a, b, c, d và đ Khoản này do Văn phòng đăng ký đất đai hoặc Chi nhánh Văn phòng đăng ký đất đai hoặc Văn phòng đăng ký quyền sử dụng đất (đối với nơi chưa thành lập Văn phòng đăng ký đất đai) tự in, viết khi chuẩn bị hồ sơ trình cơ quan có thẩm quyền cấp Giấy chứng nhận hoặc xác nhận thay đổi vào Giấy chứng nhận đã cấp.</t>
  </si>
  <si>
    <t>2. Nội dung và hình thức cụ thể của Giấy chứng nhận quy định tại các Điểm a, b, c, d và đ Khoản 1 Điều này được thể hiện theo Mẫu ban hành kèm theo Thông tư này.</t>
  </si>
  <si>
    <t>1. Tổng cục Quản lý đất đai có trách nhiệm:</t>
  </si>
  <si>
    <t xml:space="preserve">a) Tổ chức việc in ấn, phát hành phôi Giấy chứng nhận cho Văn phòng đăng ký đất đai hoặc Văn phòng đăng ký quyền sử dụng đất các cấp sử dụng; </t>
  </si>
  <si>
    <t>b) Lập và quản lý sổ theo dõi phát hành phôi Giấy chứng nhận;</t>
  </si>
  <si>
    <t>c) Kiểm tra, hướng dẫn việc quản lý, sử dụng phôi Giấy chứng nhận ở các địa phương.</t>
  </si>
  <si>
    <t>2. Sở Tài nguyên và Môi trường có trách nhiệm:</t>
  </si>
  <si>
    <t>a) Lập kế hoạch sử dụng phôi Giấy chứng nhận của địa phương gửi về Tổng cục Quản lý đất đai trước ngày 31 tháng 10 hàng năm;</t>
  </si>
  <si>
    <t>b) Kiểm tra, hướng dẫn việc quản lý, sử dụng phôi Giấy chứng nhận ở địa phương;</t>
  </si>
  <si>
    <t>c) Tổ chức tiêu huỷ phôi Giấy chứng nhận, Giấy chứng nhận đã in hoặc viết bị hư hỏng theo quy định của pháp luật về lưu trữ;</t>
  </si>
  <si>
    <t>d) Báo cáo định kỳ tình hình tiếp nhận, quản lý, sử dụng phôi Giấy chứng nhận của địa phương về Tổng cục Quản lý đất đai trước ngày 25 tháng 12 hàng năm.</t>
  </si>
  <si>
    <t>3. Phòng Tài nguyên và Môi trường ở nơi chưa thành lập Văn phòng đăng ký đất đai có trách nhiệm:</t>
  </si>
  <si>
    <t>a) Lập kế hoạch về sử dụng phôi Giấy chứng nhận của địa phương gửi về Sở Tài nguyên và Môi trường trước ngày 20 tháng 10 hàng năm;</t>
  </si>
  <si>
    <t>b) Kiểm tra việc quản lý, sử dụng phôi Giấy chứng nhận đối với Văn phòng đăng ký quyền sử dụng đất cấp huyện.</t>
  </si>
  <si>
    <t>4. Văn phòng đăng ký đất đai hoặc Văn phòng đăng ký quyền sử dụng đất các cấp có trách nhiệm:</t>
  </si>
  <si>
    <t>a) Báo cáo cơ quan tài nguyên và môi trường về nhu cầu sử dụng phôi Giấy chứng nhận trước ngày 15 tháng 10 hàng năm;</t>
  </si>
  <si>
    <t xml:space="preserve">b) Tiếp nhận, quản lý, lập sổ theo dõi nhận, cấp phát và sử dụng phôi Giấy chứng nhận đã phát hành về địa phương; </t>
  </si>
  <si>
    <t>c) Kiểm tra thường xuyên việc quản lý, sử dụng phôi Giấy chứng nhận trong đơn vị để bảo đảm sự thống nhất giữa sổ theo dõi và phôi Giấy chứng nhận thực tế đang quản lý, đã sử dụng;</t>
  </si>
  <si>
    <t>d) Tập hợp, quản lý các phôi Giấy chứng nhận, Giấy chứng nhận đã in hoặc viết bị hư hỏng để tiêu hủy;</t>
  </si>
  <si>
    <t>đ) Báo cáo tình hình tiếp nhận, quản lý, sử dụng phôi Giấy chứng nhận về Sở Tài nguyên và Môi trường định kỳ 06 tháng trước ngày 20 tháng 6, định kỳ hàng năm trước ngày 20 tháng 12 hàng năm.</t>
  </si>
  <si>
    <t>5. Nội dung và hình thức Sổ theo dõi phát hành phôi Giấy chứng nhận; Sổ theo dõi nhận, cấp phát và sử dụng phôi Giấy chứng nhận; Báo cáo tình hình tiếp nhận, quản lý, sử dụng phôi Giấy chứng nhận theo mẫu tại Phụ lục số 01 ban hành kèm theo Thông tư này.</t>
  </si>
  <si>
    <t>Chương III</t>
  </si>
  <si>
    <t>THỂ HIỆN NỘI DUNG TRÊN GIẤY CHỨNG NHẬN</t>
  </si>
  <si>
    <t xml:space="preserve">1. Ghi thông tin về người sử dụng đất, chủ sở hữu tài sản gắn liền với đất được cấp Giấy chứng nhận theo quy định sau: </t>
  </si>
  <si>
    <t>a) Cá nhân trong nước thì ghi “Ông” (hoặc “Bà”), sau đó ghi họ tên, năm sinh, tên và số giấy tờ nhân thân (nếu có), địa chỉ thường trú. Giấy tờ nhân thân là Giấy chứng minh nhân dân thì ghi “CMND số:…”; trường hợp Giấy chứng minh quân đội nhân dân thì ghi “CMQĐ số:…”; trường hợp chưa có Giấy chứng minh nhân dân thì ghi “Giấy khai sinh số…”;</t>
  </si>
  <si>
    <t>b) Người Việt Nam định cư ở nước ngoài được sở hữu nhà ở tại Việt Nam, cá nhân nước ngoài được sở hữu nhà ở theo quy định thì ghi “Ông” (hoặc “Bà”), sau đó ghi họ tên, năm sinh, quốc tịch, giấy tờ nhân thân ghi “Hộ chiếu số:…, nơi cấp:…, năm cấp:…”; địa chỉ đăng ký thường trú của người đó ở Việt Nam (nếu có);</t>
  </si>
  <si>
    <t>c) Hộ gia đình sử dụng đất thì ghi “Hộ ông” (hoặc “Hộ bà”), sau đó ghi họ tên, năm sinh, tên và số của giấy tờ nhân thân của chủ hộ gia đình như quy định tại Điểm a Khoản này; địa chỉ thường trú của hộ gia đình. Trường hợp chủ hộ gia đình không có quyền sử dụng đất chung của hộ gia đình thì ghi người đại diện là thành viên khác của hộ gia đình có chung quyền sử dụng đất của hộ gia đình.</t>
  </si>
  <si>
    <t>Trường hợp chủ hộ gia đình hay người đại diện khác của hộ gia đình có vợ hoặc chồng cùng có quyền sử dụng đất chung của hộ gia đình thì ghi cả họ tên, năm sinh của người vợ hoặc chồng đó;</t>
  </si>
  <si>
    <t>d) Trường hợp quyền sử dụng đất, tài sản gắn liền với đất là tài sản chung của hai vợ chồng thì ghi họ tên, năm sinh, tên và số giấy tờ nhân thân, địa chỉ thường trú của cả vợ và chồng như quy định tại Điểm a và Điểm b Khoản này;</t>
  </si>
  <si>
    <t>đ) Tổ chức trong nước thì ghi tên tổ chức; tên giấy tờ, số và ngày ký, cơ quan ký giấy tờ pháp nhân (là giấy tờ về việc thành lập, công nhận tổ chức hoặc giấy chứng nhận hoặc giấy phép về đầu tư, kinh doanh theo quy định của pháp luật); địa chỉ trụ sở chính của tổ chức;</t>
  </si>
  <si>
    <t>e) Người Việt Nam định cư ở nước ngoài, doanh nghiệp có vốn đầu tư nước ngoài thực hiện dự án đầu tư tại Việt Nam thì ghi tên tổ chức kinh tế là pháp nhân thực hiện dự án đầu tư; tên giấy tờ, số và ngày ký, cơ quan ký giấy tờ pháp nhân (là giấy tờ về việc thành lập hoặc giấy chứng nhận, giấy phép về đầu tư, kinh doanh theo quy định của pháp luật); địa chỉ trụ sở chính của tổ chức tại Việt Nam;</t>
  </si>
  <si>
    <t>g) Tổ chức nước ngoài có chức năng ngoại giao thì ghi tên tổ chức, địa chỉ trụ sở chính của tổ chức;</t>
  </si>
  <si>
    <t>h) Cơ sở tôn giáo thì ghi tên của cơ sở tôn giáo và địa chỉ nơi có cơ sở tôn giáo;</t>
  </si>
  <si>
    <t>i) Cộng đồng dân cư thì ghi tên của cộng đồng dân cư (do cộng đồng dân cư xác định, được Ủy ban nhân dân cấp xã xác nhận) và địa chỉ nơi sinh hoạt chung của cộng đồng dân cư.</t>
  </si>
  <si>
    <t xml:space="preserve">2. Trường hợp người sử dụng đất không đồng thời là chủ sở hữu tài sản gắn liền với đất thì Giấy chứng nhận được cấp riêng cho người sử dụng đất và cấp riêng cho chủ sở hữu tài sản gắn liền với đất; thông tin về người được cấp Giấy chứng nhận được ghi theo quy định như sau: </t>
  </si>
  <si>
    <t>a) Giấy chứng nhận cấp cho người sử dụng đất chỉ ghi thông tin về người sử dụng đất theo quy định tại Khoản 1 Điều này;</t>
  </si>
  <si>
    <t xml:space="preserve">3. Trường hợp thửa đất có nhiều tổ chức, hộ gia đình, cá nhân cùng sử dụng đất, cùng sở hữu tài sản gắn liền với đất, trừ trường hợp quy định tại Khoản 4 Điều này thì Giấy chứng nhận được cấp cho từng tổ chức, hộ gia đình, cá nhân sau khi đã xác định được quyền sử dụng đất, quyền sở hữu tài sản gắn liền với đất của từng người. </t>
  </si>
  <si>
    <t xml:space="preserve">5. Trường hợp cấp Giấy chứng nhận cho chủ sở hữu căn hộ chung cư thì Giấy chứng nhận cấp cho chủ sở hữu căn hộ ghi tên chủ sở hữu theo quy định tại Khoản 1 Điều này. </t>
  </si>
  <si>
    <t>1. Thửa đất số: ghi số hiệu của thửa đất trên bản đồ địa chính theo quy định về thành lập bản đồ địa chính của Bộ Tài nguyên và Môi trường.</t>
  </si>
  <si>
    <t>Trường hợp sử dụng bản trích đo địa chính (đối với nơi chưa có bản đồ địa chính) để cấp Giấy chứng nhận thì ghi số hiệu thửa đất trên bản trích đo; trường hợp trích đo địa chính một thửa đất thì số hiệu thửa đất được ghi “01”.</t>
  </si>
  <si>
    <t>2. Tờ bản đồ số: ghi số thứ tự tờ bản đồ địa chính có thửa đất cấp Giấy chứng nhận trong phạm vi mỗi đơn vị hành chính cấp xã. Trường hợp sử dụng bản trích đo địa chính để cấp Giấy chứng nhận thì ghi số hiệu tờ trích đo thửa đất.</t>
  </si>
  <si>
    <t>3. Địa chỉ thửa đất: ghi tên khu vực (xứ đồng, điểm dân cư,...); số nhà, tên đường phố (nếu có), tên đơn vị hành chính cấp xã, cấp huyện, cấp tỉnh nơi có thửa đất.</t>
  </si>
  <si>
    <t>Trường hợp thửa đất có nhà chung cư thì Giấy chứng nhận cấp cho chủ sở hữu căn hộ chung cư chỉ ghi diện tích đất thuộc quyền sử dụng chung của các chủ căn hộ theo quy định tại Điều 49 của Nghị định số 43/2014/NĐ-CP ngày 15 tháng 5 năm 2014 của Chính phủ quy định chi tiết thi hành một số điều của Luật Đất đai (sau đây gọi là Nghị định số 43/2014/NĐ-CP).</t>
  </si>
  <si>
    <t>5. Hình thức sử dụng được ghi như sau:</t>
  </si>
  <si>
    <t>a) Trường hợp toàn bộ diện tích thửa đất thuộc quyền sử dụng của một người sử dụng đất (một cá nhân hoặc một hộ gia đình, hai vợ chồng, một cộng đồng dân cư, một tổ chức trong nước, một cơ sở tôn giáo, một cá nhân nước ngoài, một người Việt Nam định cư ở nước ngoài,…) thì ghi “Sử dụng riêng” vào mục hình thức sử dụng;</t>
  </si>
  <si>
    <t>b) Trường hợp toàn bộ diện tích thửa đất thuộc quyền sử dụng của nhiều người sử dụng đất thì ghi “Sử dụng chung” vào mục hình thức sử dụng;</t>
  </si>
  <si>
    <t xml:space="preserve">6. Mục đích sử dụng đất được ghi theo quy định sau: </t>
  </si>
  <si>
    <t xml:space="preserve">a) Mục đích sử dụng đất ghi thống nhất với sổ địa chính bằng tên gọi cụ thể với các loại đất như sau: </t>
  </si>
  <si>
    <t>- Nhóm đất nông nghiệp gồm: “Đất chuyên trồng lúa nước”, “Đất trồng lúa nước còn lại”, “Đất trồng lúa nương”, “Đất trồng cây hàng năm khác”, “Đất trồng cây lâu năm”, “Đất rừng sản xuất”, “Đất rừng phòng hộ”, “Đất rừng đặc dụng”, “Đất nuôi trồng thuỷ sản”, “Đất làm muối”, “Đất nông nghiệp khác”;</t>
  </si>
  <si>
    <t>- Nhóm đất phi nông nghiệp gồm: “Đất ở tại nông thôn”, “Đất ở tại đô thị”, “Đất xây dựng trụ sở cơ quan”, “Đất quốc phòng”, “Đất an ninh”, “Đất xây dựng trụ sở của tổ chức sự nghiệp”, “Đất xây dựng cơ sở văn hóa”, “Đất xây dựng cơ sở dịch vụ xã hội”, “Đất xây dựng cơ sở y tế”, “Đất xây dựng cơ sở giáo dục và đào tạo”, “Đất xây dựng cơ sở thể dục thể thao”, “Đất xây dựng cơ sở khoa học và công nghệ”, “Đất xây dựng cơ sở ngoại giao”, “Đất xây dựng công trình sự nghiệp khác”, “Đất khu công nghiệp”, “Đất cụm công nghiệp”, “Đất khu chế xuất”, “Đất thương mại, dịch vụ”, “Đất cơ sở sản xuất phi nông nghiệp”, “Đất sử dụng cho hoạt động khoáng sản”, “Đất sản xuất vật liệu xây dựng, làm đồ gốm”, “Đất giao thông”, “Đất thủy lợi”, “Đất có di tích lịch sử - văn hóa”, “Đất có danh lam thắng cảnh”, “Đất sinh hoạt cộng đồng”, “Đất khu vui chơi, giải trí công cộng”, “Đất công trình năng lượng”, “Đất công trình bưu chính, viễn thông”, “Đất chợ”, “Đất bãi thải, xử lý chất thải”, “Đất công trình công cộng khác”, “Đất cơ sở tôn giáo”, “Đất cơ sở tín ngưỡng”, “Đất làm nghĩa trang, nghĩa địa” hoặc “Đất làm nghĩa trang, nghĩa địa, nhà hỏa táng” hoặc “Đất làm nhà hỏa táng” hoặc “Đất làm nhà tang lễ”, “Đất có mặt nước chuyên dùng”, “Đất phi nông nghiệp khác”;</t>
  </si>
  <si>
    <t>b) Thửa đất được Nhà nước giao, cho thuê, công nhận quyền sử dụng đất cho một người sử dụng đất vào nhiều mục đích quy định tại Điểm a Khoản này thì phải ghi đầy đủ các mục đích đó.</t>
  </si>
  <si>
    <t>Trường hợp thửa đất sử dụng vào nhiều mục đích mà trong đó đã xác định mục đích chính, mục đích phụ thì tiếp sau mục đích chính phải ghi “(là chính)”;</t>
  </si>
  <si>
    <t>d) Trường hợp thửa đất ở có vườn, ao mà một phần diện tích được công nhận là đất ở và phần còn lại được công nhận sử dụng vào mục đích thuộc nhóm đất nông nghiệp thì lần lượt ghi “Đất ở” và diện tích được công nhận là đất ở kèm theo, tiếp theo ghi lần lượt từng mục đích sử dụng đất cụ thể thuộc nhóm đất nông nghiệp và diện tích kèm theo;</t>
  </si>
  <si>
    <t>7. Thời hạn sử dụng đất được ghi theo quy định như sau:</t>
  </si>
  <si>
    <t>a) Trường hợp được Nhà nước giao đất, cho thuê đất thì ghi thời hạn theo quyết định giao đất, cho thuê đất; trường hợp được Nhà nước công nhận quyền sử dụng đất thì ghi thời hạn sử dụng được công nhận theo quy định của pháp luật về đất đai;</t>
  </si>
  <si>
    <t>c) Trường hợp thời hạn sử dụng đất là ổn định lâu dài thì ghi “Lâu dài”;</t>
  </si>
  <si>
    <t>8. Nguồn gốc sử dụng được ghi theo quy định như sau:</t>
  </si>
  <si>
    <t>a) Trường hợp được Nhà nước giao đất không thu tiền sử dụng đất thì ghi “Nhà nước giao đất không thu tiền sử dụng đất”;</t>
  </si>
  <si>
    <t xml:space="preserve">b) Trường hợp được Nhà nước giao đất có thu tiền sử dụng đất (kể cả trường hợp giao đất thông qua đấu giá quyền sử dụng đất; mua căn hộ chung cư và trường hợp được Ban quản lý khu công nghệ cao, khu kinh tế giao lại đất và trường hợp được miễn, giảm nghĩa vụ tài chính) thì ghi “Nhà nước giao đất có thu tiền sử dụng đất”; </t>
  </si>
  <si>
    <t xml:space="preserve">c) Trường hợp được Nhà nước cho thuê đất trả tiền một lần cho cả thời gian thuê (kể cả trường hợp thuê đất thông qua đấu giá quyền sử dụng đất, trường hợp được Ban quản lý khu công nghệ cao, khu kinh tế cho thuê đất và trường hợp công nhận quyền sử dụng đất theo hình thức thuê đất trả tiền thuê một lần và trường hợp được miễn, giảm nghĩa vụ tài chính) thì ghi “Nhà nước cho thuê đất trả tiền một lần”; </t>
  </si>
  <si>
    <t xml:space="preserve">d) Trường hợp được Nhà nước cho thuê đất trả tiền hàng năm (kể cả trường hợp thuê đất thông qua đấu giá quyền sử dụng đất, trường hợp được Ban quản lý khu công nghệ cao, khu kinh tế cho thuê đất và trường hợp công nhận quyền sử dụng đất theo hình thức thuê đất trả tiền thuê hàng năm và trường hợp được miễn, giảm nghĩa vụ tài chính) thì ghi “Nhà nước cho thuê đất trả tiền hàng năm”; </t>
  </si>
  <si>
    <t xml:space="preserve">đ) Trường hợp được Nhà nước công nhận quyền sử dụng đất mà phải nộp tiền sử dụng đất, kể cả hộ gia đình, cá nhân sử dụng đất vào mục đích phi nông nghiệp thuộc chế độ giao đất có thu tiền sử dụng đất theo quy định của pháp luật về đất đai nhưng không phải nộp tiền hoặc được miễn, giảm nghĩa vụ tài chính thì ghi “Công nhận QSDĐ như giao đất có thu tiền sử dụng đất”; </t>
  </si>
  <si>
    <t>e) Trường hợp được Nhà nước công nhận quyền sử dụng đất thuộc chế độ giao đất không thu tiền thì ghi “Công nhận QSDĐ như giao đất không thu tiền sử dụng đất”;</t>
  </si>
  <si>
    <t>g) Trường hợp cấp Giấy chứng nhận do tách thửa, hợp thửa hoặc cấp lại, cấp đổi Giấy chứng nhận mà không thay đổi mục đích sử dụng đất thì ghi nguồn gốc sử dụng đất như trên Giấy chứng nhận đã cấp lần đầu và được thể hiện theo quy định tại Thông tư này.</t>
  </si>
  <si>
    <t>Trường hợp Giấy chứng nhận đã cấp chưa ghi nguồn gốc sử dụng đất thì căn cứ vào hồ sơ cấp Giấy chứng nhận đã được xét duyệt trước đây và quy định của pháp luật đất đai tại thời điểm cấp Giấy chứng nhận để xác định và thể hiện nguồn gốc sử dụng đất theo quy định tại Thông tư này;</t>
  </si>
  <si>
    <t>Trường hợp nhận chuyển nhượng quyền sử dụng đất để sử dụng vào mục đích khác mà phải làm thủ tục chuyển mục đích sử dụng đất thì ghi nguồn gốc sử dụng đất theo hình thức quy định tại các Điểm a, b, c và d Khoản này phù hợp với hình thức thực hiện nghĩa vụ tài chính với Nhà nước sau khi được chuyển mục đích sử dụng đất;</t>
  </si>
  <si>
    <t>i) Trường hợp chuyển mục đích sử dụng đất mà phải cấp Giấy chứng nhận thì ghi như quy định đối với trường hợp Nhà nước giao đất có thu tiền sử dụng đất (nếu người sử dụng đất nộp tiền sử dụng đất cho việc chuyển mục đích); ghi theo quy định đối với trường hợp Nhà nước cho thuê đất (nếu người sử dụng đất chuyển sang thuê đất hoặc tiếp tục thuê đất như trước khi chuyển mục đích); ghi như trước khi chuyển mục đích sử dụng đất đối với trường hợp được Nhà nước công nhận quyền sử dụng đất mà không phải nộp tiền chuyển mục đích và không phải chuyển sang thuê đất;</t>
  </si>
  <si>
    <t>k) Trường hợp thuê đất, thuê lại đất của doanh nghiệp đầu tư hạ tầng trong khu công nghiệp, cụm công nghiệp, khu chế xuất, khu công nghệ cao và khu kinh tế theo hình thức trả tiền một lần thì ghi “Thuê đất trả tiền một lần của doanh nghiệp đầu tư hạ tầng khu công nghiệp (hoặc cụm công nghiệp, khu chế xuất,…)”.</t>
  </si>
  <si>
    <t xml:space="preserve">Trường hợp thuê đất, thuê lại đất của doanh nghiệp đầu tư hạ tầng trong khu công nghiệp, cụm công nghiệp, khu chế xuất, khu công nghệ cao và khu kinh tế theo hình thức trả tiền hàng năm thì ghi “Thuê đất trả tiền hàng năm của doanh nghiệp đầu tư hạ tầng khu công nghiệp (hoặc cụm công nghiệp, khu chế xuất,…)”; </t>
  </si>
  <si>
    <t>l) Trường hợp thửa đất gồm nhiều phần diện tích có nguồn gốc sử dụng đất khác nhau thì lần lượt ghi từng loại nguồn gốc và diện tích có nguồn gốc đó kèm theo;</t>
  </si>
  <si>
    <t>m) Trường hợp được miễn, giảm nghĩa vụ tài chính theo quy định của pháp luật thì ghi miễn, giảm vào Giấy chứng nhận theo quy định tại Điều 13 của Thông tư này.</t>
  </si>
  <si>
    <t>9. Trường hợp người sử dụng đất sử dụng nhiều thửa đất nông nghiệp mà có nhu cầu cấp chung một Giấy chứng nhận thì thể hiện theo quy định như sau:</t>
  </si>
  <si>
    <t>a) Địa chỉ sử dụng đất: thể hiện thông tin địa chỉ chung của các thửa đất, bao gồm tên xứ đồng (nếu có) và tên đơn vị hành chính cấp xã, huyện, tỉnh;</t>
  </si>
  <si>
    <t>b) Các thông tin về thửa đất số, tờ bản đồ số, diện tích, hình thức sử dụng, mục đích sử dụng, thời hạn sử dụng, nguồn gốc sử dụng đất được thể hiện theo quy định tại các Khoản 1, 2, 4, 5, 6, 7 và 8 Điều này vào bảng dưới đây:</t>
  </si>
  <si>
    <t xml:space="preserve">c) Trường hợp người sử dụng đất sử dụng nhiều thửa đất nông nghiệp mà không thể hiện hết trên trang 2 của Giấy chứng nhận thì cấp Giấy chứng nhận khác cho các thửa đất còn lại theo quy định tại Điểm a và Điểm b Khoản này. </t>
  </si>
  <si>
    <t xml:space="preserve">1. Tài sản gắn liền với đất thể hiện trên Giấy chứng nhận là tài sản đã hình thành trên thực tế tại thời điểm cấp Giấy chứng nhận và thuộc quyền sở hữu của người đề nghị được cấp Giấy chứng nhận, trừ trường hợp quy định tại Điều 35 của Nghị định số 43/2014/NĐ-CP. </t>
  </si>
  <si>
    <t>2. Trường hợp tài sản là nhà ở riêng lẻ thì thể hiện các nội dung theo quy định như sau:</t>
  </si>
  <si>
    <t>b) Diện tích xây dựng: ghi diện tích mặt bằng chiếm đất của nhà ở tại vị trí tiếp xúc với mặt đất theo mép ngoài tường bao của nhà, bằng số Ả Rập, theo đơn vị mét vuông, được làm tròn số đến một chữ số thập phân;</t>
  </si>
  <si>
    <t>c) Diện tích sàn: ghi bằng số Ả Rập theo đơn vị mét vuông, được làm tròn số đến một chữ số thập phân. Đối với nhà ở một tầng thì ghi diện tích mặt bằng sàn xây dựng của nhà đó. Đối với nhà ở nhiều tầng thì ghi tổng diện tích mặt bằng sàn xây dựng của các tầng;</t>
  </si>
  <si>
    <t>đ) Cấp (hạng) nhà ở: xác định và ghi theo quy định phân cấp nhà ở của của pháp luật về nhà ở, pháp luật về xây dựng;</t>
  </si>
  <si>
    <t xml:space="preserve">e) Thời hạn được sở hữu ghi đối với các trường hợp như sau: </t>
  </si>
  <si>
    <t>- Trường hợp mua nhà ở có thời hạn theo quy định của pháp luật về nhà ở thì ghi ngày tháng năm hết hạn được sở hữu theo hợp đồng mua bán hoặc theo quy định của pháp luật về nhà ở;</t>
  </si>
  <si>
    <t>- Trường hợp được sở hữu nhà ở trên đất thuê, mượn của người sử dụng đất khác thì ghi ngày tháng năm kết thúc thời hạn thuê, mượn;</t>
  </si>
  <si>
    <t>- Các trường hợp còn lại không xác định thời hạn và ghi bằng dấu “-/-”.</t>
  </si>
  <si>
    <t>3. Trường hợp tài sản là căn hộ chung cư thì thể hiện các nội dung theo quy định như sau:</t>
  </si>
  <si>
    <t>a) Loại nhà ở: ghi “Căn hộ chung cư số…”;</t>
  </si>
  <si>
    <t>b) Tên nhà chung cư: ghi tên hoặc số hiệu của nhà chung cư, nhà hỗn hợp theo dự án đầu tư hoặc thiết kế, quy hoạch được cơ quan có thẩm quyền phê duyệt;</t>
  </si>
  <si>
    <t>c) Diện tích sàn: ghi diện tích sàn sử dụng của căn hộ theo hợp đồng mua bán căn hộ;</t>
  </si>
  <si>
    <t xml:space="preserve">đ) Thời hạn được sở hữu ghi đối với các trường hợp như sau: </t>
  </si>
  <si>
    <t>- Trường hợp mua căn hộ chung cư có thời hạn theo quy định của pháp luật về nhà ở thì ghi ngày tháng năm hết hạn được sở hữu theo hợp đồng mua bán hoặc theo quy định của pháp luật về nhà ở;</t>
  </si>
  <si>
    <t>- Các trường hợp còn lại không xác định thời hạn và ghi bằng dấu “-/-”;</t>
  </si>
  <si>
    <t>e) Hạng mục được sở hữu chung ngoài căn hộ: ghi tên từng hạng mục ngoài căn hộ chung cư và diện tích kèm theo (nếu có) mà chủ sở hữu căn hộ có quyền sở hữu chung với các chủ căn hộ khác theo hợp đồng mua, bán căn hộ đã ký.</t>
  </si>
  <si>
    <t>4. Trường hợp tài sản là công trình xây dựng khác thì thể hiện các nội dung theo quy định như sau:</t>
  </si>
  <si>
    <t>a) Loại công trình: ghi tên công trình theo dự án đầu tư hoặc quy hoạch xây dựng chi tiết được duyệt hoặc giấy phép đầu tư hoặc giấy phép xây dựng của cấp có thẩm quyền;</t>
  </si>
  <si>
    <t>b) Thông tin chi tiết về công trình được thể hiện dưới dạng bảng sau:</t>
  </si>
  <si>
    <t>Trong đó:</t>
  </si>
  <si>
    <t>- Hạng mục công trình: ghi theo tên các hạng mục chính trong quyết định phê duyệt dự án, phê duyệt quy hoạch xây dựng chi tiết, giấy phép xây dựng hoặc quyết định đầu tư hoặc giấy phép đầu tư của cấp có thẩm quyền;</t>
  </si>
  <si>
    <t>- Diện tích sàn (hoặc công suất) được ghi theo quy định như sau:</t>
  </si>
  <si>
    <t>+ Đối với công trình dạng nhà thì ghi như quy định đối với nhà ở tại Điểm c Khoản 2 Điều này;</t>
  </si>
  <si>
    <t>- Hình thức sở hữu: ghi “Sở hữu riêng” đối với hạng mục công trình thuộc sở hữu của một chủ; ghi “Sở hữu chung” đối với trường hợp hạng mục công trình thuộc sở hữu chung của nhiều chủ; trường hợp hạng mục công trình có phần sở hữu riêng và có phần sở hữu chung thì ghi lần lượt “Sở hữu riêng”, “Sở hữu chung” ở các dòng dưới kế tiếp; đồng thời ghi diện tích thuộc sở hữu riêng và diện tích thuộc sở hữu chung vào các dòng tương ứng ở các cột “Diện tích xây dựng”, “Diện tích sàn hoặc công suất”;</t>
  </si>
  <si>
    <t>- Cấp công trình xây dựng: ghi theo quy định của pháp luật về quản lý chất lượng công trình xây dựng;</t>
  </si>
  <si>
    <t>- Thời hạn được sở hữu công trình được ghi theo quy định như sau:</t>
  </si>
  <si>
    <t>+ Trường hợp chủ sở hữu công trình trên đất thuê, mượn của người sử dụng đất khác thì ghi ngày tháng năm kết thúc thời hạn thuê, mượn;</t>
  </si>
  <si>
    <t>+ Trường hợp mua bán công trình có thời hạn thì ghi ngày tháng năm kết thúc theo hợp đồng mua bán công trình;</t>
  </si>
  <si>
    <t>+ Các trường hợp còn lại không xác định thời hạn và ghi bằng dấu “-/-”;</t>
  </si>
  <si>
    <t>c) Công trình xây dựng gắn liền với đất quy định tại Khoản này phải là loại công trình thuộc hệ thống phân loại công trình xây dựng theo quy định của pháp luật về xây dựng.</t>
  </si>
  <si>
    <t>5. Trường hợp tài sản là rừng sản xuất là rừng trồng thì thể hiện các nội dung theo quy định như sau:</t>
  </si>
  <si>
    <t>a) Loại rừng: ghi loại cây rừng chủ yếu được trồng;</t>
  </si>
  <si>
    <t>b) Diện tích: ghi diện tích có rừng thuộc quyền sở hữu của người được cấp Giấy chứng nhận bằng số Ả Rập theo đơn vị mét vuông;</t>
  </si>
  <si>
    <t>c) Nguồn gốc tạo lập thể hiện như sau:</t>
  </si>
  <si>
    <t>- Trường hợp rừng được nhà nước giao có thu tiền thì ghi “Được Nhà nước giao có thu tiền”;</t>
  </si>
  <si>
    <t>- Trường hợp rừng được Nhà nước giao cho hộ gia đình, cá nhân, cộng đồng dân cư không thu tiền thì ghi “Được Nhà nước giao không thu tiền”;</t>
  </si>
  <si>
    <t>- Trường hợp rừng do người đề nghị cấp Giấy chứng nhận tự trồng bằng nguồn vốn không có nguồn gốc từ ngân sách nhà nước thì ghi “Rừng tự trồng”;</t>
  </si>
  <si>
    <t>- Trường hợp rừng có nhiều nguồn gốc đối với từng phần diện tích khác nhau thì lần lượt thể hiện từng loại nguồn gốc và diện tích rừng theo từng nguồn gốc kèm theo;</t>
  </si>
  <si>
    <t>đ) Thời hạn sở hữu: thể hiện đối với trường hợp mua bán rừng có thời hạn hoặc chủ sở hữu rừng trồng trên đất thuê, mượn của người sử dụng đất khác; thông tin thể hiện là ngày tháng năm kết thúc thời hạn mua bán, thuê, mượn. Các trường hợp còn lại không xác định thời hạn và ghi bằng dấu “-/-”.</t>
  </si>
  <si>
    <t>6. Trường hợp tài sản là cây lâu năm thì thể hiện các nội dung theo quy định như sau:</t>
  </si>
  <si>
    <t>a) Loại cây: ghi loại cây lâu năm được trồng; trường hợp trồng hỗn hợp nhiều loại cây lâu năm thì ghi lần lượt các loại cây lâu năm chủ yếu được trồng;</t>
  </si>
  <si>
    <t>b) Diện tích: ghi diện tích trồng cây lâu năm thuộc quyền sở hữu của người được cấp Giấy chứng nhận bằng số Ả Rập theo đơn vị mét vuông;</t>
  </si>
  <si>
    <t>d) Thời hạn sở hữu: thể hiện đối với trường hợp mua bán cây trồng lâu năm có thời hạn hoặc chủ sở hữu trồng cây lâu năm trên đất thuê, mượn của người sử dụng đất khác; thông tin thể hiện là ngày tháng năm kết thúc thời hạn mua bán, thuê, mượn. Các trường hợp còn lại không xác định thời hạn và ghi bằng dấu “-/-”.</t>
  </si>
  <si>
    <t xml:space="preserve">7. Trường hợp nhà chung cư thuộc quyền sở hữu của một chủ thì cấp một Giấy chứng nhận cho toàn bộ nhà chung cư và thể hiện như quy định tại Khoản 2 Điều này, trong đó loại nhà ở được ghi “Nhà chung cư”. </t>
  </si>
  <si>
    <t xml:space="preserve">Trường hợp nhà chung cư có mục đích hỗn hợp, trong đó một phần là các căn hộ để ở và một phần dành cho mục đích thương mại, dịch vụ, văn phòng làm việc thuộc quyền sở hữu của một chủ thì cấp một Giấy chứng nhận cho toàn bộ nhà hỗn hợp và thể hiện như quy định tại Khoản 4 Điều này. </t>
  </si>
  <si>
    <t>Trường hợp một phần nhà chung cư (một số căn hộ, văn phòng làm việc, cơ sở thương mại, dịch vụ) thuộc quyền sở hữu của một chủ thì thể hiện loại tài sản là “Nhà hỗn hợp”; tiếp theo thể hiện tên nhà chung cư và các thông tin chi tiết về từng căn hộ, cơ sở thương mại, dịch vụ, văn phòng làm việc vào bảng dưới đây:</t>
  </si>
  <si>
    <t>8. Trường hợp thửa đất có cả nhà ở, công trình xây dựng, vườn cây lâu năm của cùng một chủ sở hữu, trong đó nhà ở, công trình xây dựng gồm nhiều hạng mục khác nhau thì thể hiện các nội dung cụ thể đối với từng tài sản theo quy định tại các Khoản 2, 4 và 6 Điều này vào bảng sau:</t>
  </si>
  <si>
    <t>Trường hợp tài sản là cây lâu năm thì tại các cột “Diện tích sàn hoặc công suất”, “Cấp, hạng” ghi bằng dấu “-/-”.</t>
  </si>
  <si>
    <t>9. Trường hợp tại thời điểm cấp Giấy chứng nhận mà thửa đất không có tài sản gắn liền với đất hoặc có tài sản gắn liền với đất nhưng người sử dụng đất (đồng thời là chủ sở hữu tài sản) chưa có nhu cầu chứng nhận quyền sở hữu tài sản hoặc có tài sản gắn liền với đất thuộc quyền sở hữu của người khác hoặc có đề nghị chứng nhận quyền sở hữu tài sản nhưng không đủ điều kiện chứng nhận thì tại điểm ghi về tài sản gắn liền với đất trên trang 2 của Giấy chứng nhận được thể hiện bằng dấu “-/-”. Ví dụ:</t>
  </si>
  <si>
    <t>4. Rừng sản xuất là rừng trồng:</t>
  </si>
  <si>
    <t>1. Trường hợp người có quyền sử dụng riêng đối với một phần diện tích thửa đất, sở hữu riêng một phần tài sản gắn liền với đất và có quyền sử dụng chung đối với một phần diện tích khác của thửa đất, sở hữu chung đối với một phần tài sản khác thì Giấy chứng nhận cấp cho người đó được ghi như sau:</t>
  </si>
  <si>
    <t xml:space="preserve">a) Thông tin về người được cấp Giấy chứng nhận được ghi trên trang 1 của Giấy chứng nhận theo quy định tại Khoản 1 Điều 5 của Thông tư này; </t>
  </si>
  <si>
    <t>b) Thông tin về thửa đất, tài sản gắn liền với đất được ghi trên trang 2 của Giấy chứng nhận theo quy định tại Điều 6 và các Khoản 1, 2, 3, 4, 5, 6 Điều 7 của Thông tư này, trong đó:</t>
  </si>
  <si>
    <t>- Diện tích đất sử dụng: ghi tổng diện tích đất mà người được cấp Giấy chứng nhận có quyền sử dụng riêng và sử dụng chung với người khác. Hình thức sử dụng đất ghi diện tích đất sử dụng riêng vào mục sử dụng riêng và ghi diện tích đất sử dụng chung vào mục sử dụng chung;</t>
  </si>
  <si>
    <t>- Diện tích của tài sản (gồm diện tích xây dựng, diện tích sàn): ghi tổng diện tích tài sản mà người được cấp Giấy chứng nhận có quyền sở hữu riêng và sở hữu chung với người khác. Hình thức sở hữu tài sản ghi từng hình thức và diện tích sở hữu riêng, sở hữu chung theo quy định tại Điểm d Khoản 2, Điểm d Khoản 3, Điểm b Khoản 4, Điểm d Khoản 5 và Điểm c Khoản 6 Điều 7 của Thông tư này.</t>
  </si>
  <si>
    <t>Trường hợp tài sản gắn liền với đất gồm nhiều loại hoặc nhiều hạng mục khác nhau, trong đó có phần thuộc sở hữu riêng và có phần thuộc sở hữu chung thì lập bảng như quy định tại Khoản 8 Điều 7 của Thông tư này để liệt kê thông tin về từng tài sản hoặc từng hạng mục tài sản theo như ví dụ dưới đây:</t>
  </si>
  <si>
    <t>2. Trường hợp người có quyền sử dụng chung đối với một phần diện tích của thửa đất, sở hữu chung đối với một phần tài sản gắn liền với đất mà không có quyền sử dụng đất riêng, quyền sở hữu tài sản riêng thì Giấy chứng nhận cấp cho người đó được ghi như quy định tại Điều 5, Điều 6 và các Khoản 1, 2, 3, 4, 5, 6 Điều 7 của Thông tư này và quy định sau đây:</t>
  </si>
  <si>
    <t>a) Diện tích đất sử dụng: chỉ ghi phần diện tích đất mà người được cấp Giấy chứng nhận có quyền sử dụng chung với người khác theo hình thức sử dụng chung;</t>
  </si>
  <si>
    <t>b) Diện tích của tài sản (gồm diện tích xây dựng, diện tích sàn): chỉ ghi phần diện tích tài sản mà người được cấp Giấy chứng nhận có quyền sở hữu chung với người khác theo hình thức sở hữu chung.</t>
  </si>
  <si>
    <t>1. Trường hợp tài sản gắn liền với đất nằm chung trên nhiều thửa đất thuộc quyền sử dụng đất của nhiều người mà những người sử dụng đất đồng thời là chủ sở hữu chung đối với tài sản gắn liền với các thửa đất đó thì Giấy chứng nhận được cấp cho từng người sử dụng đất và được ghi như sau:</t>
  </si>
  <si>
    <t xml:space="preserve">a) Thông tin về người được cấp Giấy chứng nhận được ghi theo quy định tại Khoản 1 Điều 5 của Thông tư này; </t>
  </si>
  <si>
    <t>b) Thông tin về thửa đất của người được cấp Giấy chứng nhận được ghi theo quy định tại Điều 6 của Thông tư này;</t>
  </si>
  <si>
    <t>c) Thông tin về toàn bộ tài sản nằm chung trên các thửa đất liền kề mà người được cấp Giấy chứng nhận có quyền sở hữu chung với người khác được ghi theo quy định tại các Khoản 1, 2, 3, 4, 5, 6 và 7 Điều 7 của Thông tư này; trong đó diện tích tài sản gắn liền với đất ghi theo hình thức sở hữu chung.</t>
  </si>
  <si>
    <t>2. Trường hợp tài sản gắn liền với đất nằm chung trên nhiều thửa đất thuộc quyền sử dụng đất của nhiều người khác nhau nhưng tài sản nằm chung trên các thửa đất đó thuộc quyền sở hữu của người khác thì được ghi như sau:</t>
  </si>
  <si>
    <t>a) Giấy chứng nhận cấp cho người sử dụng đất ghi thông tin về người sử dụng đất và thông tin về thửa đất của người đó theo quy định tại Khoản 1 Điều 5 và Điều 6 của Thông tư này; thông tin về tài sản gắn liền với đất được ghi bằng dấu “-/-”;</t>
  </si>
  <si>
    <t>b) Giấy chứng nhận cấp cho chủ sở hữu tài sản ghi thông tin về chủ sở hữu tài sản theo quy định tại Điểm b Khoản 2 Điều 5 của Thông tư này.</t>
  </si>
  <si>
    <t>Thông tin về các thửa đất đã thuê (hoặc mượn,…) được ghi theo quy định sau:</t>
  </si>
  <si>
    <t>- Địa chỉ sử dụng đất: thể hiện thông tin địa chỉ chung của các thửa đất, bao gồm tên đơn vị hành chính cấp xã, huyện, tỉnh;</t>
  </si>
  <si>
    <t>- Các thông tin về thửa đất số, tờ bản đồ số, diện tích, mục đích sử dụng, thời hạn sử dụng, nguồn gốc sử dụng đất được thể hiện theo quy định tại Điều 6 của Thông tư này vào bảng dưới đây:</t>
  </si>
  <si>
    <t>Thông tin về toàn bộ tài sản nằm chung trên các thửa đất liền kề thuộc quyền sở hữu của người được cấp Giấy chứng nhận ghi theo quy định tại các Khoản 1, 2, 3, 4, 5, 6 và 7 Điều 7 của Thông tư này.</t>
  </si>
  <si>
    <t>1. Trường hợp khu đất thuộc phạm vi nhiều đơn vị hành chính cấp xã thì từng phần diện tích thuộc phạm vi từng đơn vị hành chính cấp xã được xác định là một thửa đất để ghi vào Giấy chứng nhận.</t>
  </si>
  <si>
    <t>2. Trường hợp khu đất thuộc thẩm quyền cấp Giấy chứng nhận của một cơ quan thì cấp một Giấy chứng nhận thể hiện tất cả các thửa đất quy định tại Khoản 1 Điều này như sau:</t>
  </si>
  <si>
    <t>a) Thông tin từng thửa đất được ghi theo quy định tại Điều 6 của Thông tư này vào bảng sau:</t>
  </si>
  <si>
    <t>b) Thông tin tài sản gắn liền với đất được thể hiện theo quy định tại Điều 7 của Thông tư này vào bảng sau:</t>
  </si>
  <si>
    <t>Trong đó, tại cột “Loại tài sản” cần ghi chú thêm địa chỉ nơi có tài sản “(Thuộc xã….)”; trường hợp hạng mục tài sản nằm trên nhiều đơn vị hành chính cấp xã thì phải xác định và thể hiện riêng từng phần diện tích của tài sản trên từng đơn vị hành chính cấp xã.</t>
  </si>
  <si>
    <t>3. Trường hợp khu đất nằm trên nhiều đơn vị hành chính cấp xã thuộc thẩm quyền cấp Giấy chứng nhận của các cơ quan khác nhau thì từng thửa đất được ghi vào Giấy chứng nhận riêng và thể hiện thông tin về thửa đất, tài sản gắn liền với đất theo quy định tại Điều 6 và Điều 7 của Thông tư này.</t>
  </si>
  <si>
    <t>1. Trường hợp trong quyết định giao đất, cho thuê đất, chuyển mục đích sử dụng đất, gia hạn sử dụng đất, hợp đồng hoặc văn bản nhận chuyển quyền sử dụng đất và các giấy tờ khác về quyền sử dụng đất theo quy định của pháp luật về đất đai; giấy tờ về quyền sở hữu tài sản gắn liền với đất quy định tại các điều 31, 32, 33 và 34 của Nghị định số 43/2014/NĐ-CP có nội dung hạn chế về quyền sử dụng đất, quyền sở hữu tài sản gắn liền với đất thì ghi nội dung hạn chế theo giấy tờ đó.</t>
  </si>
  <si>
    <t>3. Trường hợp chưa có bản đồ địa chính thì ghi “Số hiệu và diện tích thửa đất chưa được xác định theo bản đồ địa chính”.</t>
  </si>
  <si>
    <t>4. Các nội dung ghi chú trong các trường hợp khác được ghi theo quy định tại Khoản 3 Điều 5, Điểm c Khoản 6 Điều 6, Điểm c Khoản 1 Điều 8, Điểm c Khoản 1 Điều 9 và Điều 13 của Thông tư này.</t>
  </si>
  <si>
    <t>1. Sơ đồ thửa đất được thể hiện theo quy định như sau:</t>
  </si>
  <si>
    <t>a) Sơ đồ thửa đất thể hiện các thông tin gồm:</t>
  </si>
  <si>
    <t>- Hình thể thửa đất, chiều dài các cạnh thửa;</t>
  </si>
  <si>
    <t xml:space="preserve">- Số hiệu thửa hoặc tên công trình giáp ranh, chỉ dẫn hướng Bắc - Nam; </t>
  </si>
  <si>
    <t>- Chỉ giới, mốc giới quy hoạch sử dụng đất, chỉ giới, mốc giới hành lang bảo vệ an toàn công trình trên thửa đất cấp Giấy chứng nhận được thể hiện bằng đường nét đứt xen nét chấm kèm theo ghi chú loại chỉ giới, mốc giới;</t>
  </si>
  <si>
    <t xml:space="preserve">- Trường hợp thửa đất hợp nhất từ nhiều thửa khác có nguồn gốc, thời hạn sử dụng đất khác nhau hoặc có phần đất sử dụng riêng của một người và phần đất sử dụng chung của nhiều người thì thể hiện ranh giới giữa các phần đất bằng đường nét đứt xen nét chấm, kèm theo ghi chú thích theo mục đích của đường ranh giới đó. </t>
  </si>
  <si>
    <t>Trường hợp đất có nhà chung cư mà diện tích đất sử dụng chung của các chủ căn hộ là một phần diện tích của thửa đất thì phải thể hiện phạm vi ranh giới phần đất sử dụng chung đó;</t>
  </si>
  <si>
    <t>b) Những trường hợp không thể hiện sơ đồ gồm:</t>
  </si>
  <si>
    <t>- Cấp một Giấy chứng nhận chung cho nhiều thửa đất nông nghiệp;</t>
  </si>
  <si>
    <t>2. Sơ đồ nhà ở và tài sản khác gắn liền với đất được thể hiện theo quy định sau:</t>
  </si>
  <si>
    <t>a) Sơ đồ nhà ở, tài sản khác gắn liền với đất được thể hiện bằng đường nét đứt liên tục trên sơ đồ thửa đất tại vị trí tương ứng với thực địa; trường hợp đường ranh giới nhà ở, tài sản khác gắn liền với đất trùng với ranh giới thửa đất thì thể hiện theo ranh giới thửa đất;</t>
  </si>
  <si>
    <t xml:space="preserve">b) Sơ đồ nhà ở (trừ căn hộ chung cư), công trình xây dựng thể hiện phạm vi ranh giới xây dựng (là phạm vi chiếm đất tại vị trí tiếp xúc với mặt đất theo mép ngoài tường bao) của nhà ở, công trình xây dựng;  </t>
  </si>
  <si>
    <t xml:space="preserve">c) Trường hợp căn hộ chung cư thì thể hiện sơ đồ mặt bằng của tầng nhà chung cư có căn hộ; trong đó thể hiện vị trí, hình dáng mặt bằng theo tường bao ngoài của căn hộ (không thể hiện từng phòng trong căn hộ), ký hiệu (mũi tên) cửa ra vào căn hộ, kích thước các cạnh của căn hộ; </t>
  </si>
  <si>
    <t>d) Trường hợp chứng nhận bổ sung, thay đổi tài sản gắn liền với đất vào Giấy chứng nhận thì thể hiện bổ sung hoặc chỉnh lý sơ đồ tài sản cho phù hợp và đóng dấu xác nhận của Văn phòng đăng ký đất đai, Chi nhánh Văn phòng đăng ký đất đai hoặc Văn phòng đăng ký quyền sử dụng đất. Trường hợp chứng nhận bổ sung, thay đổi tài sản gắn liền với đất mà không thể bổ sung, chỉnh lý sơ đồ tài sản trên trang 3 của Giấy chứng nhận thì thể hiện vào Trang bổ sung Giấy chứng nhận hoặc cấp Giấy chứng nhận mới nếu người sử dụng đất, chủ sở hữu tài sản có nhu cầu.</t>
  </si>
  <si>
    <t>3. Kích thước của sơ đồ thể hiện trên Giấy chứng nhận được thực hiện căn cứ vào kích thước, diện tích của từng thửa đất, tài sản gắn liền với đất cụ thể để thể hiện cho phù hợp.</t>
  </si>
  <si>
    <t>Trường hợp thửa đất, tài sản gắn liền với đất có diện tích lớn hoặc hình dạng phức tạp, có nhiều hạng mục công trình mà một phần trang 3 không thể hiện hết sơ đồ thì sử dụng toàn bộ trang 3 để thể hiện cho phù hợp.</t>
  </si>
  <si>
    <t>Hình thức, nội dung của sơ đồ thửa đất, tài sản gắn liền với đất được hướng dẫn cụ thể tại Phụ lục số 02 ban hành kèm theo Thông tư này.</t>
  </si>
  <si>
    <t>1. Việc ghi nợ, được miễn, được giảm nghĩa vụ tài chính được thể hiện tại điểm Ghi chú trên trang 2 của Giấy chứng nhận; việc chứng nhận xoá nợ nghĩa vụ tài chính được thể hiện tại mục “IV. Những thay đổi sau khi cấp Giấy chứng nhận” của Giấy chứng nhận.</t>
  </si>
  <si>
    <t>Trường hợp việc ghi nợ, được miễn, được giảm nghĩa vụ tài chính không thể hiện được tại điểm Ghi chú thì thể hiện tại mục “IV. Những thay đổi sau khi cấp Giấy chứng nhận” của Giấy chứng nhận; Văn phòng đăng ký đất đai hoặc Chi nhánh Văn phòng đăng ký đất đai hoặc Văn phòng đăng ký quyền sử dụng đất ghi ngày tháng năm, ký tên, đóng dấu và ghi họ tên và chức vụ của người ký vào cột “Xác nhận của cơ quan có thẩm quyền”.</t>
  </si>
  <si>
    <t>2. Nội dung ghi nợ, xoá nợ, được miễn, được giảm nghĩa vụ tài chính được thể hiện như sau:</t>
  </si>
  <si>
    <t>1. Thể hiện nội dung phần ký Giấy chứng nhận như sau:</t>
  </si>
  <si>
    <t>a) Ghi địa danh nơi cấp Giấy chứng nhận và ngày tháng năm ký Giấy chứng nhận;</t>
  </si>
  <si>
    <t xml:space="preserve">b) Trường hợp cơ quan cấp Giấy chứng nhận là Uỷ ban nhân dân cấp tỉnh, cấp huyện thì ghi như sau:   </t>
  </si>
  <si>
    <t xml:space="preserve">            CHỦ TỊCH </t>
  </si>
  <si>
    <t>Chữ ký, đóng dấu của Ủy ban nhân dân và họ tên người ký;</t>
  </si>
  <si>
    <t>c) Trường hợp Sở Tài nguyên và Môi trường được Uỷ ban nhân dân cấp tỉnh uỷ quyền ký cấp Giấy chứng nhận thì ghi như sau:</t>
  </si>
  <si>
    <t xml:space="preserve">          TUQ. CHỦ TỊCH</t>
  </si>
  <si>
    <t>GIÁM ĐỐC SỞ TÀI NGUYÊN VÀ MÔI TRƯỜNG</t>
  </si>
  <si>
    <t>Chữ ký, đóng dấu của Sở Tài nguyên và Môi trường và họ tên người ký;</t>
  </si>
  <si>
    <t>d) Trường hợp Sở Tài nguyên và Môi trường ký cấp Giấy chứng nhận theo thẩm quyền thì ghi như sau:</t>
  </si>
  <si>
    <t xml:space="preserve">                GIÁM ĐỐC</t>
  </si>
  <si>
    <t>Chữ ký, đóng dấu của Sở Tài nguyên và Môi trường và họ tên người ký.</t>
  </si>
  <si>
    <t>2. Số vào sổ cấp Giấy chứng nhận được ghi bằng chữ và số (là số thứ tự vào sổ cấp Giấy chứng nhận) theo quy định như sau:</t>
  </si>
  <si>
    <t>a) Đối với Giấy chứng nhận do Uỷ ban nhân dân cấp huyện cấp thì ghi chữ “CH”, tiếp theo ghi số thứ tự vào sổ cấp Giấy chứng nhận, gồm 5 chữ số và được ghi tiếp theo số thứ tự Giấy chứng nhận đã cấp theo Thông tư số 17/2009/TT-BTNMT ngày 21 tháng 10 năm 2009 của Bộ trưởng Bộ Tài nguyên và Môi trường quy định về Giấy chứng nhận quyền sử dụng đất, quyền sở hữu nhà ở và tài sản khác gắn liền với đất (sau đây gọi là Thông tư số 17/2009/TT-BTNMT);</t>
  </si>
  <si>
    <t xml:space="preserve">b) Đối với Giấy chứng nhận do Uỷ ban nhân dân cấp tỉnh hoặc Sở Tài nguyên và Môi trường cấp thì ghi chữ “CT”, tiếp theo ghi số thứ tự vào sổ cấp Giấy chứng nhận gồm 5 chữ số được lập theo từng đơn vị hành chính cấp tỉnh và được ghi tiếp theo số thứ tự Giấy chứng nhận đã cấp theo Thông tư số 17/2009/TT-BTNMT. </t>
  </si>
  <si>
    <t>Trường hợp Sở Tài nguyên và Môi trường cấp Giấy chứng nhận cho hộ gia đình, cá nhân, cộng đồng dân cư, người Việt Nam định cư ở nước ngoài được sở hữu nhà ở tại Việt Nam thì ghi chữ “CS”, tiếp theo ghi số thứ tự vào sổ cấp Giấy chứng nhận gồm 5 chữ số được lập theo đơn vị hành chính cấp xã cùng với hệ thống số thứ tự vào sổ cấp Giấy chứng nhận cho các trường hợp do Uỷ ban nhân dân cấp huyện cấp quy định tại Điểm a Khoản này.</t>
  </si>
  <si>
    <t>1. Mã vạch được in tại cuối trang 4 khi cấp Giấy chứng nhận.</t>
  </si>
  <si>
    <t>2. Mã vạch được dùng để quản lý, tra cứu thông tin về Giấy chứng nhận và hồ sơ cấp Giấy chứng nhận; nội dung mã vạch thể hiện dãy số nguyên dương, có cấu trúc dưới dạng MV = MX.MN.ST, trong đó:</t>
  </si>
  <si>
    <t>a) MX là mã đơn vị hành chính cấp xã nơi có thửa đất, được thể hiện theo quyết định của Thủ tướng Chính phủ về danh mục và mã số các đơn vị hành chính Việt Nam; trường hợp cấp Giấy chứng nhận cho khu đất nằm trên nhiều đơn vị hành chính cấp xã thì ghi theo mã của xã có phần diện tích lớn nhất.</t>
  </si>
  <si>
    <t>Trường hợp cấp Giấy chứng nhận thuộc thẩm quyền của Ủy ban nhân dân cấp tỉnh thì ghi thêm mã của tỉnh, thành phố trực thuộc Trung ương theo quy định vào trước mã của xã, phường, thị trấn nơi có đất;</t>
  </si>
  <si>
    <t>b) MN là mã của năm cấp Giấy chứng nhận, gồm hai chữ số sau cùng của năm ký cấp Giấy chứng nhận;</t>
  </si>
  <si>
    <t>c) ST là số thứ tự lưu trữ của hồ sơ thủ tục đăng ký đất đai tương ứng với Giấy chứng nhận được cấp lần đầu theo quy định về hồ sơ địa chính của Bộ Tài nguyên và Môi trường.</t>
  </si>
  <si>
    <t>Trường hợp một hồ sơ đăng ký mà ghi vào một Giấy chứng nhận không hết, phải ghi vào nhiều Giấy chứng nhận để cấp theo quy định tại Điểm c Khoản 9 Điều 6 và Khoản 8 Điều 7 của Thông tư này thì các Giấy chứng nhận này được ghi chung một số thứ tự lưu trữ của hồ sơ thủ tục đăng ký đất đai đó.</t>
  </si>
  <si>
    <t>1. Kiểu, cỡ chữ thể hiện trên Giấy chứng nhận thực hiện như sau:</t>
  </si>
  <si>
    <t>a) Số hiệu, tên các mục và điểm được in theo kiểu chữ ‘Times New Roman, Bold’, cỡ chữ ‘13’; riêng các điểm được in kiểu chữ và số nghiêng;</t>
  </si>
  <si>
    <t>b) Nội dung thông tin của các mục I, II, III, IV trên Giấy chứng nhận in theo kiểu chữ ‘Times New Roman, Regular’, cỡ chữ tối thiểu là ‘12’; riêng tên người sử dụng đất, chủ sở hữu tài sản gắn liền với đất tại mục I được in kiểu chữ ‘Bold’, cỡ chữ tối thiểu 13.</t>
  </si>
  <si>
    <t>2. Màu của các chữ và số thể hiện trên Giấy chứng nhận là màu đen.</t>
  </si>
  <si>
    <t>Chương IV</t>
  </si>
  <si>
    <t>XÁC NHẬN THAY ĐỔI VÀO GIẤY CHỨNG NHẬN</t>
  </si>
  <si>
    <t>VÀ SAO, QUÉT GIẤY CHỨNG NHẬN</t>
  </si>
  <si>
    <t>1. Các trường hợp xác nhận thay đổi vào Giấy chứng nhận đã cấp để trao cho người sử dụng đất, chủ sở hữu tài sản gắn liền với đất khi đăng ký biến động đất đai, tài sản gắn liền với đất bao gồm:</t>
  </si>
  <si>
    <t>a) Nhận quyền sử dụng toàn bộ diện tích đất, quyền sở hữu toàn bộ tài sản gắn liền với đất đã cấp Giấy chứng nhận trong các trường hợp chuyển đổi, chuyển nhượng, thừa kế, tặng cho, góp vốn; hoà giải thành về tranh chấp đất đai được Uỷ ban nhân dân cấp có thẩm quyền công nhận; thoả thuận trong hợp đồng thế chấp để xử lý nợ; quyết định hành chính của cơ quan nhà nước có thẩm quyền về giải quyết tranh chấp đất đai, khiếu nại, tố cáo về đất đai, quyết định hoặc bản án của Toà án nhân dân, quyết định thi hành án của cơ quan thi hành án đã được thi hành; văn bản công nhận kết quả trúng đấu giá quyền sử dụng đất phù hợp với quy định của pháp luật;</t>
  </si>
  <si>
    <t>b) Chuyển quyền sử dụng một phần diện tích thửa đất, một phần tài sản gắn liền với đất đã cấp Giấy chứng nhận cho người khác trong các trường hợp quy định tại Điểm a Khoản này hoặc chuyển quyền sử dụng một hoặc một số thửa đất trong các thửa đất cấp chung một Giấy chứng nhận thì bên chuyển quyền được xác nhận vào Giấy chứng nhận đã cấp;</t>
  </si>
  <si>
    <t>c) Chuyển quyền sử dụng đất, quyền sở hữu nhà ở và tài sản khác gắn liền với đất của vợ hoặc của chồng thành quyền sử dụng đất chung, quyền sở hữu tài sản chung của vợ và chồng;</t>
  </si>
  <si>
    <t xml:space="preserve">d) Đăng ký thế chấp, xóa đăng ký thế chấp, đăng ký thay đổi nội dung thế chấp bằng quyền sử dụng đất, tài sản gắn liền với đất đã hình thành hoặc hình thành trong tương lai; </t>
  </si>
  <si>
    <t xml:space="preserve">đ) Nhà đầu tư được Nhà nước giao đất, cho thuê đất để đầu tư xây dựng kinh doanh kết cấu hạ tầng trong khu công nghiệp, cụm công nghiệp, khu chế xuất, khu kinh tế, khu công nghệ cao thực hiện đăng ký cho thuê, thuê lại đất; xóa đăng ký cho thuê, cho thuê lại đất; </t>
  </si>
  <si>
    <t>e) Hộ gia đình, cá nhân thành lập doanh nghiệp tư nhân hoặc ngược lại; chuyển đổi công ty; chia, tách, sáp nhập, hợp nhất doanh nghiệp không thuộc trường hợp chuyển nhượng quyền sử dụng đất, quyền sở hữu tài sản gắn liền với đất;</t>
  </si>
  <si>
    <t>g) Người sử dụng đất, chủ sở hữu tài sản gắn liền với đất được phép đổi tên, thay đổi thông tin về pháp nhân, nhân thân, địa chỉ;</t>
  </si>
  <si>
    <t xml:space="preserve">h) Giảm diện tích thửa đất do sạt lở tự nhiên; </t>
  </si>
  <si>
    <t>i) Thay đổi về hạn chế quyền của người sử dụng đất, chủ sở hữu tài sản gắn liền với đất;</t>
  </si>
  <si>
    <t>k) Thay đổi về nghĩa vụ tài chính đã ghi trên Giấy chứng nhận;</t>
  </si>
  <si>
    <t>l) Thay đổi về tài sản gắn liền với đất đã ghi trên Giấy chứng nhận; chứng nhận bổ sung tài sản gắn liền với đất vào Giấy chứng nhận đã cấp;</t>
  </si>
  <si>
    <t>m) Thay đổi thông tin về số hiệu thửa; diện tích thửa do đo đạc; tên đơn vị hành chính nơi có thửa đất;</t>
  </si>
  <si>
    <t>n) Chuyển mục đích sử dụng đất;</t>
  </si>
  <si>
    <t>o) Thay đổi thời hạn sử dụng đất;</t>
  </si>
  <si>
    <t>p) Chuyển từ hình thức Nhà nước cho thuê đất thu tiền thuê đất hàng năm sang hình thức thuê đất thu tiền một lần cho cả thời gian thuê; từ hình thức Nhà nước giao đất không thu tiền sử dụng đất sang hình thức thuê đất; từ thuê đất sang giao đất có thu tiền sử dụng đất theo quy định của pháp luật về đất đai;</t>
  </si>
  <si>
    <t>q) Xác lập hoặc thay đổi, chấm dứt quyền sử dụng hạn chế thửa đất liền kề;</t>
  </si>
  <si>
    <t>r) Nhà nước thu hồi một phần diện tích của thửa đất đã được cấp Giấy chứng nhận;</t>
  </si>
  <si>
    <t>s) Đính chính nội dung trên Giấy chứng nhận đã cấp do có sai sót trong quá trình viết hoặc in;</t>
  </si>
  <si>
    <t>t) Giấy chứng nhận đã cấp chung cho nhiều thửa đất có thửa đất được tách ra để cấp riêng một Giấy chứng nhận.</t>
  </si>
  <si>
    <t>2. Các trường hợp đăng ký biến động được cấp Giấy chứng nhận quyền sử dụng đất, quyền sở hữu nhà ở và tài sản khác gắn liền với đất bao gồm:</t>
  </si>
  <si>
    <t xml:space="preserve">a) Hợp nhiều thửa đất thành một thửa đất mới; tách một thửa đất thành nhiều thửa đất mới phù hợp với quy định của pháp luật; </t>
  </si>
  <si>
    <t>b) Chuyển mục đích sử dụng một phần thửa đất được cơ quan có thẩm quyền cho phép;</t>
  </si>
  <si>
    <t xml:space="preserve">c) Người thuê, thuê lại quyền sử dụng đất của nhà đầu tư được Nhà nước giao đất, cho thuê đất để đầu tư xây dựng kinh doanh kết cấu hạ tầng trong khu công nghiệp, cụm công nghiệp, khu chế xuất, khu kinh tế, khu công nghệ cao; </t>
  </si>
  <si>
    <t>d) Trường hợp nhận chuyển quyền sử dụng một phần diện tích đất, tài sản gắn liền với đất trên Giấy chứng nhận đã cấp dưới các hình thức quy định tại Điểm a Khoản này;</t>
  </si>
  <si>
    <t>đ) Thoả thuận hợp nhất hoặc phân chia quyền sử dụng đất, tài sản gắn liền với đất của hộ gia đình, của vợ và chồng hoặc của nhóm người cùng sở hữu, sử dụng;</t>
  </si>
  <si>
    <t>e) Chứng nhận bổ sung quyền sở hữu tài sản gắn liền với đất trên thửa đất đã được cấp Giấy chứng nhận;</t>
  </si>
  <si>
    <t>g) Thay đổi toàn bộ các thông tin thửa đất do đo đạc lập bản đồ địa chính;</t>
  </si>
  <si>
    <t>h) Giấy chứng nhận đã cấp bị hư hỏng hoặc bị mất;</t>
  </si>
  <si>
    <t>i) Các trường hợp đăng ký biến động về quyền sử dụng đất, quyền sở hữu tài sản gắn liền với đất mà trên trang 4 của Giấy chứng nhận đã cấp không còn dòng trống để xác nhận thay đổi;</t>
  </si>
  <si>
    <t>k) Các trường hợp đăng ký biến động về quyền sử dụng đất, quyền sở hữu tài sản gắn liền với đất quy định tại các điểm a, b, e, g, h, l, m, n và r Khoản 1 Điều này mà người sử dụng đất, chủ sở hữu tài sản gắn liền với đất có nhu cầu cấp mới Giấy chứng nhận.</t>
  </si>
  <si>
    <t>(Chỉnh lý trang 4)</t>
  </si>
  <si>
    <t>Nội dung xác nhận thay đổi được ghi vào cột “Nội dung thay đổi và cơ sở pháp lý” trên Giấy chứng nhận trong các trường hợp như sau:</t>
  </si>
  <si>
    <t>1. Trường hợp chuyển quyền sử dụng đất, quyền sở hữu tài sản gắn liền với đất được ghi theo quy định như sau:</t>
  </si>
  <si>
    <t xml:space="preserve">b) Trường hợp chuyển quyền sử dụng một phần diện tích thửa đất, một phần tài sản gắn liền với đất trong các trường hợp quy định tại Điểm b Khoản 1 Điều 17 của Thông tư này thì trên Giấy chứng nhận của bên chuyển quyền lần lượt ghi: hình thức (hoặc lý do) chuyển quyền; loại tài sản chuyển quyền; tên và địa chỉ của bên nhận chuyển quyền; diện tích chuyển quyền và số hiệu thửa đất sau khi chia tách để chuyển quyền; mã hồ sơ thủ tục đăng ký; diện tích và số hiệu thửa đất sau khi chia tách còn lại không chuyển quyền. </t>
  </si>
  <si>
    <t>c) Trường hợp Giấy chứng nhận đã cấp cho nhiều thửa đất mà người sử dụng đất chuyển quyền sử dụng một hoặc một số thửa đất thì trên Giấy chứng nhận của bên chuyển quyền lần lượt ghi: hình thức (hoặc lý do) chuyển quyền; số hiệu thửa đất chuyển quyền; tên và địa chỉ của bên nhận chuyển quyền; mã hồ sơ thủ tục đăng ký.</t>
  </si>
  <si>
    <t xml:space="preserve">2. Trường hợp chủ đầu tư xây dựng nhà chung cư để bán hoặc bán kết hợp với cho thuê đã được cấp Giấy chứng nhận về quyền sử dụng đất thì khi làm thủ tục chuyển quyền cho người mua căn hộ đầu tiên, Giấy chứng nhận đã cấp cho chủ đầu tư được ghi “Thửa đất chuyển sang hình thức sử dụng chung”; trường hợp khu đất làm nhà chung cư có một phần diện tích thuộc quyền sử dụng chung của người mua căn hộ và một phần thuộc quyền sử dụng của chủ đầu tư theo quy định của pháp luật thì phải đo đạc tách thành các thửa đất riêng để cấp Giấy chứng nhận.   </t>
  </si>
  <si>
    <t xml:space="preserve">5. Trường hợp đăng ký thế chấp, xóa đăng ký thế chấp, đăng ký thay đổi nội dung thế chấp bằng quyền sử dụng đất, tài sản gắn liền với đất thì ghi như sau:  </t>
  </si>
  <si>
    <t>Trường hợp chuyển mục đích sử dụng một phần thửa đất thì thực hiện tách thửa và cấp Giấy chứng nhận mới cho từng thửa đất mới sau chia tách.</t>
  </si>
  <si>
    <t>Trường hợp đất nông nghiệp của hộ gia đình, cá nhân trực tiếp sản xuất nông nghiệp, lâm nghiệp, nuôi trồng thủy sản và làm muối được tiếp tục sử dụng đất thì ghi “Tiếp tục sử dụng đất đến ngày …/…/…”.</t>
  </si>
  <si>
    <t>13. Trường hợp xác lập hoặc thay đổi, chấm dứt quyền sử dụng hạn chế thửa đất liền kề thì thể hiện như sau:</t>
  </si>
  <si>
    <t>15. Trường hợp thay đổi, bổ sung về tài sản gắn liền với đất thì thể hiện như sau:</t>
  </si>
  <si>
    <t>18. Trường hợp thu hồi đất hoặc chuyển quyền sử dụng đất, quyền sở hữu tài sản gắn liền với đất hoặc cấp đổi Giấy chứng nhận hoặc các lý do khác mà thu hồi Giấy chứng nhận đã cấp thì trước khi đưa vào lưu trữ phải ghi lý do thu hồi và đóng dấu xác nhận của Văn phòng đăng ký đất đai, Chi nhánh Văn phòng đăng ký đất đai hoặc Văn phòng đăng ký quyền sử dụng đất tại trang 1 của Giấy chứng nhận.</t>
  </si>
  <si>
    <t>1. Cơ quan thực hiện việc xác nhận thay đổi vào Giấy chứng nhận đã cấp theo quy định như sau:</t>
  </si>
  <si>
    <t>a) Trường hợp thay đổi quy định tại Khoản 1 Điều 17 của Thông tư này và không thuộc trường hợp quy định tại Điểm b Khoản này do Văn phòng đăng ký đất đai, Chi nhánh Văn phòng đăng ký đất đai xác nhận theo thẩm quyền do Ủy ban nhân dân cấp tỉnh quyết định.</t>
  </si>
  <si>
    <t>Đối với nơi chưa thành lập Văn phòng đăng ký đất đai thì Văn phòng đăng ký quyền sử dụng đất tiếp tục thực hiện việc xác nhận vào Giấy chứng nhận đã cấp theo chức năng, nhiệm vụ đã được giao trước ngày Thông tư này có hiệu lực thi hành.</t>
  </si>
  <si>
    <t>b) Trường hợp đính chính nội dung sai sót và trường hợp chứng nhận bổ sung quyền sở hữu tài sản gắn liền với đất vào Giấy chứng nhận đã cấp do cơ quan có thẩm quyền cấp Giấy chứng nhận theo quy định tại Điều 105 của Luật Đất đai và Điều 37 của Nghị định số 43/2014/NĐ-CP thực hiện.</t>
  </si>
  <si>
    <t>2. Cơ quan quy định tại Khoản 1 Điều này ghi ngày tháng năm; ký tên, đóng dấu và ghi họ tên và chức vụ người ký vào cột “Xác nhận của cơ quan có thẩm quyền”.</t>
  </si>
  <si>
    <t>1. Trang 3 và trang 4 của Giấy chứng nhận được sử dụng để xác nhận thay đổi trong các trường hợp quy định tại Khoản 1 Điều 17 của Thông tư này, trừ các trường hợp quy định tại Khoản 2 Điều này.</t>
  </si>
  <si>
    <t xml:space="preserve">2. Trang bổ sung Giấy chứng nhận quy định tại Điểm đ Khoản 1 Điều 3 của Thông tư này được sử dụng để xác nhận thay đổi trong các trường hợp sau đây: </t>
  </si>
  <si>
    <t>a) Đăng ký thế chấp, thay đổi nội dung đã đăng ký hoặc xóa đăng ký thế chấp bằng quyền sử dụng đất, quyền sở hữu tài sản gắn liền với đất;</t>
  </si>
  <si>
    <t>b) Cho thuê, cho thuê lại đất hoặc xóa cho thuê, cho thuê lại đất của doanh nghiệp đầu tư hạ tầng trong khu công nghiệp, cụm công nghiệp, khu chế xuất, khu công nghệ cao, khu kinh tế;</t>
  </si>
  <si>
    <t>c) Chuyển quyền sử dụng đất, quyền sở hữu căn hộ chung cư đối với trường hợp doanh nghiệp đầu tư xây dựng nhà ở để bán hoặc bán kết hợp cho thuê đã được cấp Giấy chứng nhận chung cho các căn hộ chung cư khi chưa bán;</t>
  </si>
  <si>
    <t xml:space="preserve">d) Thể hiện sơ đồ tài sản gắn liền với đất trong trường hợp quy định tại Điểm d Khoản 2 Điều 12 của Thông tư này. </t>
  </si>
  <si>
    <t>3. Khi sử dụng Trang bổ sung Giấy chứng nhận phải ghi số thứ tự Trang bổ sung và đóng dấu giáp lai với trang 4 của Giấy chứng nhận (dấu của cơ quan có thẩm quyền xác nhận quy định tại Điều 19 của Thông tư này); ghi chú: “Kèm theo Giấy chứng nhận này có Trang bổ sung số: 01,…” vào cuối trang 4 của Giấy chứng nhận; ghi vào cột ghi chú của Sổ cấp Giấy chứng nhận số Trang bổ sung đã cấp.</t>
  </si>
  <si>
    <t>Giấy chứng nhận quyền sử dụng đất, Giấy chứng nhận quyền sở hữu nhà ở và quyền sử dụng đất ở, Giấy chứng nhận quyền sở hữu nhà ở, Giấy chứng nhận quyền sở hữu công trình xây dựng đã cấp trước ngày 10 tháng 12 năm 2009 (ngày Nghị định số 88/2009/NĐ-CP ngày 19 tháng 10 năm 2009 của Chính phủ về cấp Giấy chứng nhận quyền sử dụng đất, quyền sở hữu nhà ở và tài sản gắn liền với đất có hiệu lực thi hành) mà có thay đổi trong các trường hợp quy định tại Khoản 1 Điều 17 của Thông tư này thì thực hiện xác nhận thay đổi vào Giấy chứng nhận đã cấp theo quy định tại Điều 18, Điều 19 và Điều 20 của Thông tư này.</t>
  </si>
  <si>
    <t>Trước khi trao Giấy chứng nhận cho người được cấp, Văn phòng đăng ký đất đai, Chi nhánh Văn phòng đăng ký đất đai hoặc Văn phòng đăng ký quyền sử dụng đất thực hiện sao, quét Giấy chứng nhận theo quy định như sau:</t>
  </si>
  <si>
    <t>1. Giấy chứng nhận đã ký cấp hoặc đã xác nhận thay đổi được quét để lưu trong cơ sở dữ liệu đất đai.</t>
  </si>
  <si>
    <t>2. Địa phương chưa xây dựng cơ sở dữ liệu đất đai thì phải sao một bản (theo hình thức sao y bản chính, đóng dấu của Văn phòng đăng ký đất đai hoặc Chi nhánh Văn phòng đăng ký đất đai hoặc Văn phòng đăng ký quyền sử dụng đất để lưu trong hồ sơ địa chính.</t>
  </si>
  <si>
    <t xml:space="preserve">3. Trường hợp Giấy chứng nhận có nội dung chứng nhận hoặc xác nhận thay đổi quyền sở hữu nhà ở, công trình xây dựng, rừng sản xuất là rừng trồng mà địa phương chưa xây dựng xong cơ sở dữ liệu đất đai kết nối với các cơ quan quản lý nhà nước về xây dựng, nhà ở, nông nghiệp của địa phương thì sao thêm một bản theo quy định tại Khoản 2 Điều này gửi cho cơ quan quản lý nhà nước đối với loại tài sản đã được cấp Giấy chứng nhận để quản lý. </t>
  </si>
  <si>
    <t>1. Văn phòng đăng ký đất đai, Văn phòng đăng ký quyền sử dụng đất có trách nhiệm lập danh sách người Việt Nam định cư ở nước ngoài, cá nhân nước ngoài mua nhà ở gắn liền với quyền sử dụng đất ở đã được cấp Giấy chứng nhận theo Phụ lục số 01 kèm theo Thông tư này gửi về Bộ Xây dựng và Bộ Tài nguyên và Môi trường trong thời gian 05 ngày làm việc kể từ ngày trao Giấy chứng nhận cho người được cấp.</t>
  </si>
  <si>
    <t>2. Tổng cục Quản lý đất đai có trách nhiệm tổng hợp, thông báo công khai danh sách người Việt Nam định cư ở nước ngoài, tổ chức và cá nhân nước ngoài được sở hữu nhà ở tại Việt Nam trên trang thông tin điện tử của Bộ Tài nguyên và Môi trường.</t>
  </si>
  <si>
    <t>3. Văn phòng đăng ký đất đai và các Chi nhánh trực thuộc, Văn phòng đăng ký quyền sử dụng đất và các cơ quan khác có liên quan khi làm thủ tục công chứng, chứng thực hợp đồng hoặc văn bản chuyển quyền sở hữu nhà ở và cấp Giấy chứng nhận cho bên nhận quyền sở hữu nhà ở là người Việt Nam định cư ở nước ngoài, cá nhân nước ngoài thuộc đối tượng được sở hữu một nhà ở tại Việt Nam thì phải tra cứu thông tin về tình hình sở hữu nhà ở của các đối tượng này trên trang thông tin điện tử của Bộ Tài nguyên và Môi trường.</t>
  </si>
  <si>
    <t>1. Thông tư này có hiệu lực thi hành kể từ ngày 05 tháng 7 năm 2014.</t>
  </si>
  <si>
    <t>2. Thông tư này thay thế các Thông tư: Thông tư số 17/2009/TT-BTNMT; Thông tư số 20/2010/TT-BTNMT ngày 22 tháng 10 năm 2010 của Bộ trưởng Bộ Tài nguyên và Môi trường quy định bổ sung về Giấy chứng nhận quyền sử dụng đất, quyền sở hữu nhà ở và tài sản khác gắn liền với đất; Thông tư số 16/2011/TT-BTNMT ngày 20 tháng 5 năm 2011 của Bộ trưởng Bộ Tài nguyên và Môi trường quy định sửa đổi, bổ sung một số nội dung liên quan đến thủ tục hành chính về lĩnh vực đất đai.</t>
  </si>
  <si>
    <t>3. Phôi Giấy chứng nhận đã phát hành theo quy định tại Thông tư số 17/2009/TT-BTNMT được tiếp tục sử dụng để thể hiện nội dung theo quy định của Thông tư này.</t>
  </si>
  <si>
    <t>4. Trường hợp đã nộp đủ hồ sơ đăng ký đất đai, tài sản gắn liền với đất, cấp Giấy chứng nhận hợp lệ trước ngày Thông tư này có hiệu lực thi hành và đã in, viết Giấy chứng nhận theo quy định tại Thông tư số 17/2009/TT-BTNMT thì phải hoàn thành việc ký cấp Giấy chứng nhận đã in, viết xong trước ngày 15 tháng 7 năm 2014; trường hợp chưa in, viết Giấy chứng nhận thì phải thực hiện theo quy định tại Thông tư này.</t>
  </si>
  <si>
    <t>5. Việc cấp Giấy chứng nhận đối với trường hợp được giao đất không đúng thẩm quyền quy định tại Điều 23 của Nghị định số 43/2014/NĐ-CP được xem xét, quyết định đối với từng trường hợp cụ thể sau khi đã làm rõ và xử lý trách nhiệm đối với người giao đất không đúng thẩm quyền theo quy định của pháp luật. Chỉ cấp Giấy chứng nhận đối với trường hợp đã sử dụng đất ổn định, không tranh chấp, phù hợp với quy hoạch sử dụng đất, quy hoạch chi tiết xây dựng đô thị hoặc quy hoạch xây dựng điểm dân cư nông thôn, quy hoạch xây dựng nông thôn mới đã được cơ quan nhà nước có thẩm quyền phê duyệt và phải thực hiện nghĩa vụ tài chính theo quy định của pháp luật; trường hợp giao đất làm nhà ở thì chỉ cấp Giấy chứng nhận đối với hộ gia đình, cá nhân đã làm nhà ở và không có chỗ ở nào khác.</t>
  </si>
  <si>
    <t>1. Tổng cục Quản lý đất đai có trách nhiệm kiểm tra việc thực hiện Thông tư này.</t>
  </si>
  <si>
    <t>2. Uỷ ban nhân dân tỉnh, thành phố trực thuộc Trung ương có trách nhiệm phổ biến, chỉ đạo, thực hiện Thông tư này.</t>
  </si>
  <si>
    <t>3. Sở Tài nguyên và Môi trường có trách nhiệm triển khai việc thực hiện Thông tư này ở địa phương.</t>
  </si>
  <si>
    <t>Trong quá trình thực hiện, nếu có khó khăn, vướng mắc, đề nghị các cơ quan, tổ chức, cá nhân phản ánh về Bộ Tài nguyên và Môi trường để xem xét quyết định./.</t>
  </si>
  <si>
    <t>Điều 1 ND43 Phạm vi điều chỉnh</t>
  </si>
  <si>
    <t>Điều 2 ND43 Đối tượng áp dụng</t>
  </si>
  <si>
    <t>Điều 3 ND43 Xác định loại đất</t>
  </si>
  <si>
    <t>Chương 2 ND43</t>
  </si>
  <si>
    <t>Điều 4 ND43 Cơ quan quản lý đất đai</t>
  </si>
  <si>
    <t>Điều 5 ND43 Thực hiện dịch vụ trong lĩnh vực đất đai</t>
  </si>
  <si>
    <t>Điều 6 ND43 Quỹ phát triển đất</t>
  </si>
  <si>
    <t>Chương 3 ND43</t>
  </si>
  <si>
    <t>Điều 7 ND43 Lập, điều chỉnh quy hoạch, kế hoạch sử dụng đất</t>
  </si>
  <si>
    <t>Điều 8 ND43 Lấy ý kiến về quy hoạch, kế hoạch sử dụng đất</t>
  </si>
  <si>
    <t>Điều 9 ND43 Trình tự, thủ tục thẩm định, phê duyệt quy hoạch, kế hoạch sử dụng đất</t>
  </si>
  <si>
    <t>Điều 10 ND43 Điều kiện của tổ chức thực hiện hoạt động tư vấn lập quy hoạch, kế hoạch sử dụng đất</t>
  </si>
  <si>
    <t>Điều 11 ND43 Thực hiện quy hoạch, kế hoạch sử dụng đất</t>
  </si>
  <si>
    <t>Điều 12 ND43 Giải quyết một số nội dung phát sinh về quy hoạch, kế hoạch sử dụng đất sau ngày 01 tháng 7 năm 2014</t>
  </si>
  <si>
    <t>Chương 4 ND43</t>
  </si>
  <si>
    <t>Điều 13 ND43 Lấy ý kiến các Bộ đối với dự án sử dụng đất tại đảo và xã, phường, thị trấn biên giới, ven biển</t>
  </si>
  <si>
    <t>Điều 14 ND43 Quy định chi tiết về điều kiện đối với người được Nhà nước giao đất, cho thuê đất, cho phép chuyển mục đích sử dụng đất để thực hiện dự án đầu tư</t>
  </si>
  <si>
    <t>Điều 15 ND43 Các trường hợp bất khả kháng ảnh hưởng đến tiến độ sử dụng đất của dự án đầu tư và thời điểm để tính gia hạn 24 tháng đối với trường hợp không đưa đất vào sử dụng hoặc chậm tiến độ sử dụng đất</t>
  </si>
  <si>
    <t>Điều 16 ND43 Sử dụng đất vào mục đích sản xuất, kinh doanh thông qua hình thức mua tài sản gắn liền với đất, nhận chuyển nhượng, thuê quyền sử dụng đất, nhận góp vốn bằng quyền sử dụng đất</t>
  </si>
  <si>
    <t>Điều 17 ND43 Thông báo thu hồi đất, thành phần Ban thực hiện cưỡng chế thu hồi đất, kinh phí cưỡng chế thu hồi đất, giải quyết khiếu kiện phát sinh từ việc cưỡng chế thu hồi đất</t>
  </si>
  <si>
    <t>Chương 5 ND43</t>
  </si>
  <si>
    <t>Điều 18 ND43 Giấy tờ khác về quyền sử dụng đất quy định tại Điểm g Khoản 1 Điều 100 của Luật Đất đai</t>
  </si>
  <si>
    <t>Điều 19 ND43 Các trường hợp không cấp Giấy chứng nhận quyền sử dụng đất, quyền sở hữu nhà ở và tài sản khác gắn liền với đất</t>
  </si>
  <si>
    <t>Điều 20 ND43 Cấp Giấy chứng nhận quyền sử dụng đất, quyền sở hữu nhà ở và tài sản khác gắn liền với đất cho hộ gia đình, cá nhân đang sử dụng đất mà không có giấy tờ về quyền sử dụng đất và không vi phạm pháp luật đất đai</t>
  </si>
  <si>
    <t>Điều 21 ND43 Căn cứ xác định việc sử dụng đất ổn định</t>
  </si>
  <si>
    <t>Điều 22 ND43 Việc xử lý, cấp Giấy chứng nhận quyền sử dụng đất, quyền sở hữu nhà ở và tài sản khác gắn liền với đất đối với hộ gia đình, cá nhân sử dụng đất có vi phạm pháp luật đất đai trước ngày 01 tháng 7 năm 2014</t>
  </si>
  <si>
    <t>Điều 23 ND43 Việc cấp Giấy chứng nhận quyền sử dụng đất, quyền sở hữu nhà ở và tài sản khác gắn liền với đất cho hộ gia đình, cá nhân đã được giao không đúng thẩm quyền</t>
  </si>
  <si>
    <t>Điều 24 ND43 Xác định diện tích đất ở khi cấp Giấy chứng nhận quyền sử dụng đất, quyền sở hữu nhà ở và tài sản khác gắn liền với đất cho hộ gia đình, cá nhân sử dụng đất có vườn, ao gắn liền với nhà ở</t>
  </si>
  <si>
    <t>Điều 25 ND43 Cấp Giấy chứng nhận quyền sử dụng đất, quyền sở hữu nhà ở và tài sản khác gắn liền với đất cho tổ chức trong nước đang sử dụng đất không thuộc trường hợp quy định tại Điều 46 của Nghị định này</t>
  </si>
  <si>
    <t>Điều 26 ND43 Việc cấp Giấy chứng nhận quyền sử dụng đất, quyền sở hữu nhà ở và tài sản khác gắn liền với đất đối với đất xây dựng khu đô thị, khu dân cư nông thôn, khu sản xuất kinh doanh có nhiều mục đích sử dụng đất khác nhau</t>
  </si>
  <si>
    <t>Điều 27 ND43 Cấp Giấy chứng nhận quyền sử dụng đất, quyền sở hữu nhà ở và tài sản khác gắn liền với đất đối với đất có di tích lịch sử - văn hóa, danh lam thắng cảnh</t>
  </si>
  <si>
    <t>Điều 28 ND43 Cấp Giấy chứng nhận quyền sử dụng đất, quyền sở hữu nhà ở và tài sản khác gắn liền với đất đối với đất do cơ sở tôn giáo đang sử dụng</t>
  </si>
  <si>
    <t>Điều 29 ND43 Cấp Giấy chứng nhận quyền sử dụng đất, quyền sở hữu nhà ở và tài sản khác gắn liền với đất đối với trường hợp thửa đất có diện tích nhỏ hơn diện tích tối thiểu</t>
  </si>
  <si>
    <t>Điều 30 ND43 Cấp Giấy chứng nhận quyền sử dụng đất, quyền sở hữu nhà ở và tài sản khác gắn liền với đất đối với trường hợp khu đất của một người sử dụng nằm trên nhiều đơn vị hành chính</t>
  </si>
  <si>
    <t>Điều 31 ND43 Chứng nhận quyền sở hữu nhà ở</t>
  </si>
  <si>
    <t>Điều 32 ND43 Chứng nhận quyền sở hữu công trình xây dựng không phải là nhà ở</t>
  </si>
  <si>
    <t>Điều 33 ND43 Chứng nhận quyền sở hữu rừng sản xuất là rừng trồng</t>
  </si>
  <si>
    <t>Điều 34 ND43 Chứng nhận quyền sở hữu cây lâu năm</t>
  </si>
  <si>
    <t>Điều 35 ND43 Tài sản gắn liền với đất không được chứng nhận quyền sở hữu khi cấp Giấy chứng nhận quyền sử dụng đất, quyền sở hữu nhà ở và tài sản khác gắn liền với đất</t>
  </si>
  <si>
    <t>Điều 36 ND43 Cấp Giấy chứng nhận quyền sử dụng đất, quyền sở hữu nhà ở và tài sản khác gắn liền với đất đối với trường hợp Nhà nước đã có quyết định quản lý đối với đất đai, tài sản gắn liền với đất nhưng chưa thực hiện</t>
  </si>
  <si>
    <t>Điều 37 ND43 Cơ quan cấp Giấy chứng nhận quyền sử dụng đất, quyền sở hữu nhà ở và tài sản khác gắn liền với đất khi người sử dụng đất thực hiện các quyền của người sử dụng đất, chủ sở hữu tài sản gắn liền với đất, cấp đổi, cấp lại Giấy chứng nhận</t>
  </si>
  <si>
    <t>Chương 6 ND43</t>
  </si>
  <si>
    <t>Điều 38 ND43 Việc sử dụng đất của tổ chức kinh tế được Nhà nước giao đất để tạo vốn xây dựng cơ sở hạ tầng theo dự án, đất có nguồn gốc trúng đấu giá quyền sử dụng đất trước ngày 01 tháng 7 năm 2004</t>
  </si>
  <si>
    <t>Điều 39 ND43 Quy định về chuyển nhượng vốn đầu tư là giá trị quyền sử dụng đất</t>
  </si>
  <si>
    <t>Điều 40 ND43 Quy định về điều kiện chuyển nhượng, tặng cho quyền sử dụng đất của hộ gia đình, cá nhân đồng bào dân tộc thiểu số sử dụng đất do được Nhà nước giao đất theo chính sách hỗ trợ</t>
  </si>
  <si>
    <t>Điều 41 ND43 Điều kiện chuyển nhượng quyền sử dụng đất trong dự án đầu tư xây dựng kinh doanh nhà ở để bán hoặc để bán kết hợp cho thuê</t>
  </si>
  <si>
    <t>Điều 42 ND43 Điều kiện chuyển nhượng quyền sử dụng đất gắn với việc chuyển nhượng một phần hoặc toàn bộ dự án đầu tư xây dựng kinh doanh nhà ở</t>
  </si>
  <si>
    <t>Điều 43 ND43 Xử lý quyền sử dụng đất của doanh nghiệp nhà nước khi cổ phần hóa</t>
  </si>
  <si>
    <t>Điều 44 ND43 Hạn mức nhận chuyển quyền sử dụng đất nông nghiệp của hộ gia đình, cá nhân</t>
  </si>
  <si>
    <t>Điều 45 ND43 Đất trồng lúa</t>
  </si>
  <si>
    <t>Điều 46 ND43 Quản lý, sử dụng đất của các công ty nông, lâm nghiệp sau khi được sắp xếp, đổi mới và phát triển, nâng cao hiệu quả hoạt động</t>
  </si>
  <si>
    <t>Điều 47 ND43 Đất có mặt nước nội địa thuộc địa phận nhiều tỉnh, thành phố trực thuộc Trung ương</t>
  </si>
  <si>
    <t>Điều 48 ND43 Đất bãi bồi ven sông, ven biển</t>
  </si>
  <si>
    <t>Điều 49 ND43 Chế độ sử dụng đất xây dựng nhà chung cư</t>
  </si>
  <si>
    <t>Điều 50 ND43 Đất sử dụng vào mục đích quốc phòng, an ninh</t>
  </si>
  <si>
    <t>Điều 51 ND43 Đất khu công nghiệp, khu chế xuất, cụm công nghiệp</t>
  </si>
  <si>
    <t>Điều 52 ND43 Đất sử dụng cho khu công nghệ cao</t>
  </si>
  <si>
    <t>Điều 53 ND43 Đất sử dụng cho khu kinh tế</t>
  </si>
  <si>
    <t>Điều 54 ND43 Đất để thực hiện dự án xây dựng - chuyển giao (BT) và dự án xây dựng - kinh doanh - chuyển giao (BOT)</t>
  </si>
  <si>
    <t>Điều 55 ND43 Đất cảng hàng không, sân bay dân dụng</t>
  </si>
  <si>
    <t>Điều 56 ND43 Đất xây dựng công trình công cộng có hành lang bảo vệ an toàn</t>
  </si>
  <si>
    <t>Điều 57 ND43 Sử dụng đất để xây dựng công trình ngầm</t>
  </si>
  <si>
    <t>Điều 58 ND43 Quản lý đất chưa sử dụng</t>
  </si>
  <si>
    <t>Điều 59 ND43 Biện pháp đưa đất chưa sử dụng vào sử dụng theo kế hoạch sử dụng đất đã được phê duyệt</t>
  </si>
  <si>
    <t>Chương 7 ND43</t>
  </si>
  <si>
    <t>Điều 60 ND43 Nộp hồ sơ và trả kết quả thực hiện thủ tục hành chính về đất đai</t>
  </si>
  <si>
    <t>Điều 61 ND43 Thời gian thực hiện thủ tục hành chính về đất đai</t>
  </si>
  <si>
    <t>Điều 62 ND43 Trách nhiệm quy định hồ sơ, thời gian thực hiện và trình tự, thủ tục hành chính về đất đai</t>
  </si>
  <si>
    <t>Điều 63 ND43 Việc xác định nghĩa vụ tài chính của người sử dụng đất trong thực hiện thủ tục hành chính về quản lý và sử dụng đất đai</t>
  </si>
  <si>
    <t>Điều 64 ND43 Hợp đồng, văn bản giao dịch về quyền sử dụng đất, quyền sở hữu tài sản gắn liền với đất</t>
  </si>
  <si>
    <t>Điều 65 ND43 Trình tự, thủ tục thu hồi đất do chấm dứt việc sử dụng đất theo pháp luật, tự nguyện trả lại đất, có nguy cơ đe dọa tính mạng con người</t>
  </si>
  <si>
    <t>Điều 66 ND43 Trình tự, thủ tục thu hồi đất do vi phạm pháp luật</t>
  </si>
  <si>
    <t>Điều 67 ND43 Quy định chi tiết về trình tự, thủ tục trưng dụng đất</t>
  </si>
  <si>
    <t>Điều 68 ND43 Trình tự, thủ tục giao đất, cho thuê đất, cho phép chuyển mục đích sử dụng đất trồng lúa, đất rừng phòng hộ, đất rừng đặc dụng vào mục đích khác</t>
  </si>
  <si>
    <t>Điều 69 ND43 Trình tự, thủ tục cho phép chuyển mục đích sử dụng đất</t>
  </si>
  <si>
    <t>Điều 70 ND43 Trình tự, thủ tục đăng ký đất đai, tài sản gắn liền với đất, cấp Giấy chứng nhận quyền sử dụng đất, quyền sở hữu nhà ở và tài sản khác gắn liền với đất lần đầu và đăng ký bổ sung đối với tài sản gắn liền với đất</t>
  </si>
  <si>
    <t>Điều 71 ND43 Trình tự, thủ tục đăng ký đất đai đối với trường hợp được Nhà nước giao đất để quản lý</t>
  </si>
  <si>
    <t>Điều 72 ND43 Trình tự, thủ tục đăng ký, cấp Giấy chứng nhận quyền sử dụng đất, quyền sở hữu nhà ở và tài sản khác gắn liền với đất cho người nhận chuyển nhượng quyền sử dụng đất, mua nhà ở, công trình xây dựng trong các dự án phát triển nhà ở</t>
  </si>
  <si>
    <t>Điều 73 ND43 Trình tự, thủ tục đăng ký xác lập hoặc thay đổi, chấm dứt quyền sử dụng hạn chế thửa đất liền kề</t>
  </si>
  <si>
    <t>Điều 74 ND43 Trình tự, thủ tục gia hạn sử dụng đất; xác nhận tiếp tục sử dụng đất nông nghiệp của hộ gia đình, cá nhân khi hết hạn sử dụng đất</t>
  </si>
  <si>
    <t>Điều 75 ND43 Trình tự, thủ tục thực hiện tách thửa hoặc hợp thửa đất</t>
  </si>
  <si>
    <t>Điều 76 ND43 Cấp đổi Giấy chứng nhận, Giấy chứng nhận quyền sở hữu nhà ở, Giấy chứng nhận quyền sở hữu công trình xây dựng</t>
  </si>
  <si>
    <t>Điều 77 ND43 Cấp lại Giấy chứng nhận, Giấy chứng nhận quyền sở hữu nhà ở, Giấy chứng nhận quyền sở hữu công trình xây dựng do bị mất</t>
  </si>
  <si>
    <t>Điều 78 ND43 Trình tự, thủ tục chuyển đổi quyền sử dụng đất nông nghiệp của hộ gia đình, cá nhân để thực hiện “dồn điền đổi thửa”</t>
  </si>
  <si>
    <t>Điều 79 ND43 Trình tự, thủ tục chuyển đổi, chuyển nhượng, cho thuê, cho thuê lại, thừa kế, tặng cho, góp vốn bằng quyền sử dụng đất, quyền sở hữu tài sản gắn liền với đất; chuyển quyền sử dụng đất, quyền sở hữu tài sản gắn liền với đất của vợ hoặc chồng thành của chung vợ và chồng</t>
  </si>
  <si>
    <t>Điều 80 ND43 Trình tự, thủ tục xóa đăng ký cho thuê, cho thuê lại, góp vốn quyền sử dụng đất, quyền sở hữu tài sản gắn liền với đất</t>
  </si>
  <si>
    <t>Điều 81 ND43 Trình tự, thủ tục đăng ký, xóa đăng ký thế chấp bằng quyền sử dụng đất và xử lý quyền sử dụng đất đã thế chấp, để thu hồi nợ</t>
  </si>
  <si>
    <t>Điều 82 ND43 Thủ tục đăng ký, cấp Giấy chứng nhận quyền sử dụng đất, quyền sở hữu nhà ở và tài sản khác gắn liền với đất đối với trường hợp đã chuyển quyền sử dụng đất nhưng chưa thực hiện thủ tục chuyển quyền theo quy định</t>
  </si>
  <si>
    <t>Điều 83 ND43 Thủ tục đăng ký biến động đối với trường hợp thành lập doanh nghiệp tư nhân, chuyển nhượng dự án đầu tư, chuyển đổi công ty; chia, tách, hợp nhất, sáp nhập doanh nghiệp</t>
  </si>
  <si>
    <t>Điều 84 ND43 Trình tự, thủ tục đăng ký biến động đất đai, tài sản gắn liền với đất trong các trường hợp trúng đấu giá quyền sử dụng đất; giải quyết tranh chấp, khiếu nại, tố cáo về đất đai; xử lý hợp đồng thế chấp, góp vốn; kê biên bán đấu giá quyền sử dụng đất, tài sản gắn liền với đất để thi hành án; chia, tách, hợp nhất, sáp nhập tổ chức, chuyển đổi công ty; thỏa thuận hợp nhất hoặc phân chia quyền sử dụng đất, quyền sở hữu tài sản gắn liền với đất của hộ gia đình, của vợ và chồng, nhóm người sử dụng đất</t>
  </si>
  <si>
    <t>Điều 85 ND43 Trình tự, thủ tục đăng ký biến động đất đai, tài sản gắn liền với đất do thay đổi thông tin về người được cấp Giấy chứng nhận; giảm diện tích thửa đất do sạt lở tự nhiên; thay đổi về hạn chế quyền sử dụng đất; thay đổi về nghĩa vụ tài chính; thay đổi về tài sản gắn liền với đất so với nội dung đã đăng ký, cấp Giấy chứng nhận; chuyển từ hình thức thuê đất trả tiền hàng năm sang thuê đất trả tiền một lần cho cả thời gian thuê hoặc từ giao đất không thu tiền sử dụng đất sang hình thức thuê đất hoặc từ thuê đất sang giao đất có thu tiền sử dụng đất</t>
  </si>
  <si>
    <t>Điều 86 ND43 Thủ tục đính chính Giấy chứng nhận, Giấy chứng nhận quyền sở hữu nhà ở, Giấy chứng nhận quyền sở hữu công trình xây dựng đã cấp</t>
  </si>
  <si>
    <t>Điều 87 ND43 Thủ tục thu hồi Giấy chứng nhận, Giấy chứng nhận quyền sở hữu nhà ở, Giấy chứng nhận quyền sở hữu công trình xây dựng đã cấp</t>
  </si>
  <si>
    <t>Điều 88 ND43 Thủ tục hòa giải tranh chấp đất đai</t>
  </si>
  <si>
    <t>Điều 89 ND43 Thủ tục giải quyết tranh chấp đất đai thuộc thẩm quyền của Chủ tịch Ủy ban nhân dân cấp huyện, cấp tỉnh</t>
  </si>
  <si>
    <t>Điều 90 ND43 Thủ tục giải quyết tranh chấp đất đai thuộc thẩm quyền của Bộ trưởng Bộ Tài nguyên và Môi trường</t>
  </si>
  <si>
    <t>Điều 91 ND43 Căn cứ để giải quyết tranh chấp đất đai trong trường hợp các bên tranh chấp không có giấy tờ về quyền sử dụng đất; cưỡng chế thi hành quyết định giải quyết tranh chấp đất đai, quyết định công nhận hòa giải thành</t>
  </si>
  <si>
    <t>Chương 8 ND43</t>
  </si>
  <si>
    <t>Điều 92 ND43 Chức năng của hệ thống theo dõi và đánh giá</t>
  </si>
  <si>
    <t>Điều 93 ND43 Nguyên tắc thiết kế, vận hành hệ thống theo dõi và đánh giá</t>
  </si>
  <si>
    <t>Điều 94 ND43 Cung cấp và phản ánh thông tin về quản lý và sử dụng đất đai</t>
  </si>
  <si>
    <t>Điều 95 ND43 Trách nhiệm xây dựng và vận hành hệ thống theo dõi và đánh giá</t>
  </si>
  <si>
    <t>Chương 9 ND43</t>
  </si>
  <si>
    <t>Điều 96 ND43 Đối tượng bị xử lý vi phạm</t>
  </si>
  <si>
    <t>Điều 97 ND43 Hành vi vi phạm pháp luật về đất đai khi thi hành công vụ trong lĩnh vực đất đai</t>
  </si>
  <si>
    <t>Điều 98 ND43 Áp dụng các quy định của pháp luật về cán bộ, công chức, viên chức để xử lý vi phạm pháp luật về đất đai đối với người có hành vi vi phạm pháp luật về đất đai khi thi hành công vụ trong lĩnh vực đất đai</t>
  </si>
  <si>
    <t>Chương 10 ND43</t>
  </si>
  <si>
    <t>Điều 99 ND43 Xử lý các trường hợp đang thực hiện thủ tục thu hồi đất trước ngày 01 tháng 7 năm 2014</t>
  </si>
  <si>
    <t>Điều 100 ND43 Xử lý các trường hợp đất được Nhà nước giao, cho thuê trước ngày 01 tháng 7 năm 2014 mà không sử dụng đất hoặc tiến độ sử dụng đất chậm</t>
  </si>
  <si>
    <t>Điều 101 ND43 Thẩm quyền điều chỉnh quyết định giao đất, cho thuê đất đối với đất đã giao, đã cho thuê trước ngày Luật Đất đai có hiệu lực thi hành</t>
  </si>
  <si>
    <t>Điều 102 ND43 Hiệu lực thi hành</t>
  </si>
  <si>
    <t>Điều 103 ND43 Trách nhiệm của các Bộ, cơ quan ngang Bộ, cơ quan thuộc Chính phủ và Ủy ban nhân dân các cấp, người sử dụng đất</t>
  </si>
  <si>
    <t>Chương II TT23</t>
  </si>
  <si>
    <t>Chương III TT23</t>
  </si>
  <si>
    <t>Điều 10 TT23   Thể hiện trên Giấy chứng nhận đối với trường hợp khu đất của một người sử dụng vào một mục đích nằm trên nhiều đơn vị hành chính</t>
  </si>
  <si>
    <t>Điều 11 TT23   Thể hiện nội dung tại điểm Ghi chú trên Giấy chứng nhận</t>
  </si>
  <si>
    <t xml:space="preserve">Điều 12 TT23   Sơ đồ thửa đất, nhà ở và tài sản khác gắn liền với đất trên Giấy chứng nhận </t>
  </si>
  <si>
    <t>Chương IV TT23</t>
  </si>
  <si>
    <t>Chương V TT23</t>
  </si>
  <si>
    <t xml:space="preserve">Điều 1 TT23 Phạm vi điều chỉnh </t>
  </si>
  <si>
    <t>Điều 2 TT23 Đối tượng áp dụng</t>
  </si>
  <si>
    <t>Điều 3 TT23 Mẫu Giấy chứng nhận</t>
  </si>
  <si>
    <t>Điều 4 TT23 In ấn, phát hành và quản lý việc sử dụng phôi Giấy chứng nhận</t>
  </si>
  <si>
    <t xml:space="preserve">Điều 5 TT23 Thể hiện thông tin về người sử dụng đất, chủ sở hữu tài sản gắn liền với đất tại trang 1 của Giấy chứng nhận </t>
  </si>
  <si>
    <t>Điều 6 TT23 Thể hiện thông tin về thửa đất tại trang 2 của Giấy chứng nhận</t>
  </si>
  <si>
    <t xml:space="preserve">Điều 7 TT23 Thể hiện thông tin về nhà ở và tài sản khác gắn liền với đất tại trang 2 của Giấy chứng nhận </t>
  </si>
  <si>
    <t>Điều 8 TT23 Thể hiện nội dung Giấy chứng nhận trong trường hợp thửa đất có phần diện tích đất, tài sản gắn liền với đất của chung nhiều người và có phần diện tích đất, tài sản gắn liền với đất của riêng từng người mà không tách thành thửa đất riêng</t>
  </si>
  <si>
    <t xml:space="preserve">Điều 9 TT23 Thể hiện nội dung Giấy chứng nhận trong trường hợp tài sản gắn liền với đất nằm chung trên nhiều thửa đất của nhiều người sử dụng </t>
  </si>
  <si>
    <t xml:space="preserve">Điều 13 TT23  Thể hiện nội dung ghi nợ, miễn, giảm nghĩa vụ tài chính </t>
  </si>
  <si>
    <t>Điều 14 TT23            Phần ký Giấy chứng nhận và ghi số vào sổ cấp Giấy chứng nhận</t>
  </si>
  <si>
    <t xml:space="preserve">Điều 15 TT23  Mã vạch của Giấy chứng nhận </t>
  </si>
  <si>
    <t>Điều 16 TT23  Mẫu và cỡ chữ thể hiện trên Giấy chứng nhận</t>
  </si>
  <si>
    <t xml:space="preserve">Điều 17 TT23  Các trường hợp xác nhận thay đổi vào Giấy chứng nhận đã cấp khi đăng ký biến động đất đai, tài sản gắn liền với đất </t>
  </si>
  <si>
    <t xml:space="preserve">Điều 18 TT23  Nội dung xác nhận thay đổi vào cấp Giấy chứng nhận đã cấp </t>
  </si>
  <si>
    <t>Điều 19 TT23  Cơ quan thực hiện việc xác nhận thay đổi vào Giấy chứng nhận đã cấp</t>
  </si>
  <si>
    <t>Điều 20 TT23  Trang Giấy chứng nhận thể hiện nội dung xác nhận thay đổi</t>
  </si>
  <si>
    <t>Điều 21 TT23  Xác nhận thay đổi đối với các loại Giấy chứng nhận đã cấp theo mẫu cũ</t>
  </si>
  <si>
    <t>Điều 22 TT23  Sao, quét Giấy chứng nhận để lưu</t>
  </si>
  <si>
    <t>Điều 23 TT23  Việc công khai trường hợp người Việt Nam định cư ở nước ngoài và cá nhân nước ngoài được sở hữu một nhà ở tại Việt Nam</t>
  </si>
  <si>
    <t>Điều 24 TT23  Hiệu lực thi hành và điều khoản chuyển tiếp</t>
  </si>
  <si>
    <t xml:space="preserve">Điều 25 TT23Trách nhiệm thực hiện </t>
  </si>
  <si>
    <t>Quyết định này quy định hạn mức giao đất ở, đất trống, đồi núi trọc, đất có mặt nước thuộc nhóm đất chưa sử dụng cho mỗi hộ gia đình, cá nhân; công nhận quyền sử dụng đất ở đối với thửa đất có vườn, ao; diện tích tối thiểu của thửa đất mới hình thành và các trường hợp không được tách thửa trên địa bàn tỉnh Quảng Trị.</t>
  </si>
  <si>
    <t>1. Cơ quan nhà nước có thẩm quyền thực hiện quản lý nhà nước về đất đai; các cơ quan nhà nước, Mặt trận Tổ quốc Việt Nam và các tổ chức chính trị xã hội là thành viên của Mặt trận có trách nhiệm theo dõi, giám sát công tác quản lý nhà nước về đất đai.</t>
  </si>
  <si>
    <t>2. Công dân, người sử dụng đất theo quy định của pháp luật về đất đai.</t>
  </si>
  <si>
    <t>1. Hạn mức giao đất ở cho mỗi hộ gia đình, cá nhân</t>
  </si>
  <si>
    <t>a) Đối với khu vực nông thôn theo quy định tại Điều 143 Luật Đất đai 2013:</t>
  </si>
  <si>
    <t>b) Đối với khu vực đô thị theo quy định tại Điều 144 Luật Đất đai 2013:</t>
  </si>
  <si>
    <t>- Khu vực thành phố, thị xã:</t>
  </si>
  <si>
    <t>- Khu vực thị trấn:</t>
  </si>
  <si>
    <t>2. Hạn mức công nhận quyền sử dụng đất ở cho mỗi hộ gia đình, cá nhân theo quy định tại Khoản 4, Điều 103, Luật Đất đai 2013.</t>
  </si>
  <si>
    <t>a) Đối với khu vực nông thôn:</t>
  </si>
  <si>
    <t>b) Đối với khu vực đô thị:</t>
  </si>
  <si>
    <t>+ Các khu vực còn lại: 400 m2.</t>
  </si>
  <si>
    <t>4. Đối với các trường hợp bán đấu giá quyền sử dụng đất gắn liền với tài sản trên đất theo phê duyệt của cấp có thẩm quyền thì không áp dụng hạn mức quy định tại Khoản 1, 2, 3 Điều này.</t>
  </si>
  <si>
    <t>1. Đất trống, đồi núi trọc</t>
  </si>
  <si>
    <t>- Các xã đồng bằng và ven biển không quá: 20 ha;</t>
  </si>
  <si>
    <t>- Các xã trung du, miền núi không quá: 30 ha.</t>
  </si>
  <si>
    <t>- Khu vực thành phố, thị xã không quá: 02 ha;</t>
  </si>
  <si>
    <t>- Khu vực thị trấn không quá: 03 ha.</t>
  </si>
  <si>
    <t>2. Đất có mặt nước</t>
  </si>
  <si>
    <t>- Đất có mặt nước nội địa không quá 05 ha;</t>
  </si>
  <si>
    <t>- Đất có mặt nước ven biển không quá 10 ha.</t>
  </si>
  <si>
    <t>- Đất có mặt nước nội địa không quá 03 ha;</t>
  </si>
  <si>
    <t>- Đất có mặt nước ven biển không quá 05 ha.</t>
  </si>
  <si>
    <t>1. Diện tích tối thiểu thửa đất mới hình thành</t>
  </si>
  <si>
    <t>Thửa đất mới hình thành hoặc thửa đất còn lại, sau khi tách thửa (đã trừ hành lang bảo vệ các công trình công cộng) phải phù hợp với quy hoạch về mục đích sử dụng đất và phải đảm bảo mức tối thiểu sau đây:</t>
  </si>
  <si>
    <t>a) Đối với đất ở:</t>
  </si>
  <si>
    <t>b) Đối với đất sản xuất kinh doanh phi nông nghiệp:</t>
  </si>
  <si>
    <t>- Đối với tổ chức thì căn cứ theo dự án đầu tư đã được cơ quan Nhà nước có thẩm quyền phê duyệt hoặc dự án sản xuất kinh doanh được chấp thuận.</t>
  </si>
  <si>
    <t>c) Trong trường hợp thửa đất có hình dạng đặc thù, nếu trong phạm vi thửa đất đó khi dựng một hình đại diện có 4 cạnh mà thỏa mãn điều kiện về diện tích, kích thước cạnh tối thiểu tại Điểm a, b, Khoản 1 Điều này thì được lập thành thửa mới.</t>
  </si>
  <si>
    <t>d) Các loại đất còn lại: Căn cứ vào quy hoạch, kế hoạch sử dụng đất đã được cơ quan Nhà nước có thẩm quyền phê duyệt và xét nhu cầu của người sử dụng đất theo quy định của pháp luật.</t>
  </si>
  <si>
    <t>2. Không áp dụng quy định diện tích tối thiểu của thửa đất mới hình thành trong các trường hợp sau đây:</t>
  </si>
  <si>
    <t>- Trường hợp chuyển nhượng toàn bộ thửa đất, mà thửa đất đó đã được đã được cấp Giấy chứng nhận quyền sử dụng đất;</t>
  </si>
  <si>
    <t>- Diện tích đất còn lại do Nhà nước thu hồi đất, trưng dụng đất theo quy định của pháp luật về đất đai;</t>
  </si>
  <si>
    <t>- Đất trong trường hợp được tặng, cho nhà tình thương, nhà tình nghĩa và diện tích còn lại sau khi hiến tặng cho Nhà nước;</t>
  </si>
  <si>
    <t>- Các trường hợp bán nhà thuộc sở hữu Nhà nước theo Nghị định số 61/CP ngày 05/7/1994 của Chính phủ;</t>
  </si>
  <si>
    <t>- Thửa đất đang sử dụng hình thành từ trước ngày 14 tháng 3 năm 2005 (ngày UBND tỉnh Quảng Trị ban hành Quyết định số 417/QĐ-UBND về việc quy định hạn mức giao đất ở cho mỗi hộ gia đình, cá nhân trên địa bàn tỉnh Quảng Trị);</t>
  </si>
  <si>
    <t>- Trường hợp xin tách thửa đất có diện tích nhỏ hơn diện tích tối thiểu để đồng thời hợp thửa đất đó với thửa đất liền kề có cùng mục đích sử dụng để tạo thành thửa đất mới có diện tích bằng hoặc lớn hơn diện tích tối thiểu quy định tại Khoản 1 Điều này.</t>
  </si>
  <si>
    <t>3. Không được tách thửa trong các trường hợp sau đây:</t>
  </si>
  <si>
    <t>- Thửa đất mới hình thành hoặc thửa đất còn lại sau khi tách thửa không đáp ứng các điều kiện quy định tại Khoản 1 Điều này;</t>
  </si>
  <si>
    <t>- Các khu vực đã có quy định phải bảo vệ, bảo tồn;</t>
  </si>
  <si>
    <t>- Đất ở thuộc dự án đã được Nhà nước giao đất, cho thuê đất theo dự án xây dựng nhà ở để bán hoặc cho thuê;</t>
  </si>
  <si>
    <t>- Đất ở thuộc khu vực quy hoạch chi tiết phân lô được phê duyệt để giao đất có thu tiền sử dụng đất thông qua đấu giá hoặc không đấu giá từ sau ngày 16 tháng 01 năm 2014 (ngày Quyết định số 01/2014/QĐ-UBND ngày 06 tháng 01 năm 2014 của UBND tỉnh Quảng Trị có hiệu lực);</t>
  </si>
  <si>
    <t>- Khu vực có dự án đầu tư xây dựng đã được cơ quan nhà nước có thẩm quyền thông báo thu hồi đất.</t>
  </si>
  <si>
    <t>4. Trình tự thủ tục tách thửa thực hiện theo quy định tại Điều 75 Nghị định số 43/2014/NĐ-CPngày 15 tháng 5 năm 2014 của Chính  phủ Quy định chi tiết thi hành Luật Đất đai.</t>
  </si>
  <si>
    <t>Đối với các hồ sơ đề nghị giao đất, cấp Giấy chứng nhận quyền sử dụng đất, tách thửa đã nộp trước thời điểm Quyết định này có hiệu lực và đang được cơ quan nhà nước có thẩm quyền giải quyết thì được áp dụng theo Quyết định số 31/2014/QĐ-UBND ngày 17 tháng 7 năm 2014 của UBND tỉnh.</t>
  </si>
  <si>
    <t>Điều 7. Quyết định này có hiệu lực sau 10 ngày kể từ ngày ký và thay thế Quyết định số 31/2014/QĐ-UBND ngày 17 tháng 7 năm 2014 của UBND tỉnh Quảng Trị.</t>
  </si>
  <si>
    <t>Chánh Văn phòng UBND tỉnh, Giám đốc các Sở, Thủ trưởng các cơ quan liên quan, Chủ tịch UBND các huyện, thành phố, thị xã và các tổ chức, cá nhân trên địa bàn tỉnh chịu trách nhiệm thi hành Quyết định này.</t>
  </si>
  <si>
    <t>Thông tư này quy định các yêu cầu kỹ thuật cơ bản của việc lập, chỉnh lý, quản lý, sử dụng bản đồ địa chính và trích đo địa chính thửa đất.</t>
  </si>
  <si>
    <t>Cơ quan, tổ chức, cá nhân có liên quan đến hoạt động lập, chỉnh lý, quản lý, sử dụng bản đồ địa chính và trích đo địa chính thửa đất.</t>
  </si>
  <si>
    <t>Trong Thông tư này các từ ngữ dưới đây được hiểu như sau:</t>
  </si>
  <si>
    <t>1. GNSS (Global Navigation Satellite System): Hệ thống dẫn đường bằng vệ tinh toàn cầu.</t>
  </si>
  <si>
    <t>2. VN-2000: Hệ quy chiếu và hệ tọa độ quốc gia hiện hành của Việt Nam được thống nhất áp dụng trong cả nước theo Quyết định số 83/2000/QĐ-TTg ngày 12 tháng 7 năm 2000 của Thủ tướng Chính phủ.</t>
  </si>
  <si>
    <t>3. UTM (Universal Transverse Mercator): Lưới chiếu hình trụ ngang đồng góc.</t>
  </si>
  <si>
    <t>4. PDOP (Position Dilution of Precision): Độ suy giảm độ chính xác vị trí điểm.</t>
  </si>
  <si>
    <t>5. RINEX (Receiver INdependent EXchange format): Chuẩn dữ liệu trị đo GNSS theo khuôn dạng dữ liệu ASCII được sử dụng để thuận tiện cho việc xử lý không phụ thuộc máy thu hoặc phần mềm.</t>
  </si>
  <si>
    <t>6. Giấy chứng nhận: Giấy chứng nhận quyền sử dụng đất, quyền sở hữu nhà ở và tài sản khác gắn liền với đất; Giấy chứng nhận quyền sử dụng đất; Giấy chứng nhận quyền sở hữu nhà ở và quyền sử dụng đất ở theo quy định của pháp luật về đất đai, pháp luật về nhà ở.</t>
  </si>
  <si>
    <t>7. Giấy tờ pháp lý về quyền sử dụng đất: Giấy chứng nhận, giấy tờ quy định tại Điều 100 của Luật Đất đai, Điều 18 của Nghị định số 43/2014/NĐ-CP ngày 15 tháng 5 năm 2014 của Chính phủ quy định chi tiết thi hành một số điều của Luật Đất đai.</t>
  </si>
  <si>
    <t>8. Đơn vị hành chính cấp xã: Đơn vị hành chính xã, phường, thị trấn.</t>
  </si>
  <si>
    <t>9. Ủy ban nhân dân cấp xã: Ủy ban nhân dân xã, phường, thị trấn.</t>
  </si>
  <si>
    <t>10. Công chức địa chính cấp xã: Công chức địa chính xã, phường, thị trấn.</t>
  </si>
  <si>
    <t>LẬP BẢN ĐỒ ĐỊA CHÍNH</t>
  </si>
  <si>
    <t>1. Bản đồ địa chính được lập ở các tỷ lệ 1:200, 1:500, 1:1000, 1:2000, 1:5000 và 1:10000; trên mặt phẳng chiếu hình, ở múi chiếu 3 độ, kinh tuyến trục theo từng tỉnh, thành phố trực thuộc Trung ương, hệ quy chiếu và hệ tọa độ quốc gia VN-2000 và hệ độ cao quốc gia hiện hành.</t>
  </si>
  <si>
    <t>Kinh tuyến trục theo từng tỉnh, thành phố trực thuộc Trung ương quy định tại Phụ lục số 02 kèm theo Thông tư này.</t>
  </si>
  <si>
    <t>2. Khung trong mở rộng của mảnh bản đồ địa chính là khung trong của mảnh bản đồ địa chính được thiết lập mở rộng thêm khi cần thể hiện các yếu tố nội dung bản đồ vượt ra ngoài phạm vi thể hiện của khung trong tiêu chuẩn. Phạm vi mở rộng khung trong của mảnh bản đồ địa chính mỗi chiều là 10 xen ti mét (cm) hoặc 20 cm so với khung trong tiêu chuẩn.</t>
  </si>
  <si>
    <t>3. Lưới tọa độ vuông góc trên bản đồ địa chính được thiết lập với khoảng cách 10 cm trên mảnh bản đồ địa chính tạo thành các giao điểm, được thể hiện bằng các dấu chữ thập (+).</t>
  </si>
  <si>
    <t xml:space="preserve">4. Các thông số của file chuẩn bản đồ </t>
  </si>
  <si>
    <t>4.1. Thông số hệ quy chiếu và hệ tọa độ</t>
  </si>
  <si>
    <t>Thông số hệ quy chiếu và hệ tọa độ để lập bản đồ địa chính thực hiện theo quy định tại Thông tư số 973/2001/TT-TCĐC ngày 20 tháng 6 năm 2001 của Tổng cục Địa chính hướng dẫn áp dụng hệ quy chiếu và hệ toạ độ quốc gia VN-2000.</t>
  </si>
  <si>
    <t>4.2. Thông số đơn vị đo (Working Units) gồm:</t>
  </si>
  <si>
    <t>a) Đơn vị làm việc chính (Master Units): mét (m);</t>
  </si>
  <si>
    <t>b) Đơn vị làm việc phụ (Sub Units): mi li mét (mm);</t>
  </si>
  <si>
    <t>c) Độ phân giải (Resolution): 1000;</t>
  </si>
  <si>
    <t>d) Tọa độ điểm trung tâm làm việc (Storage Center Point/Global Origin): X: 500000 m, Y: 1000000 m.</t>
  </si>
  <si>
    <t>5. Chia mảnh, đánh số hiệu mảnh bản đồ địa chính</t>
  </si>
  <si>
    <t>5.1. Bản đồ địa chính tỷ lệ 1:10000</t>
  </si>
  <si>
    <t>Mảnh bản đồ địa chính tỷ lệ 1:10000 được xác định như sau:</t>
  </si>
  <si>
    <t>Chia mặt phẳng chiếu hình thành các ô vuông, mỗi ô vuông có kích thước thực tế là 6 x 6 ki lô mét (km) tương ứng với một mảnh bản đồ địa chính tỷ lệ 1:10000. Kích thước khung trong tiêu chuẩn của mảnh bản đồ địa chính tỷ lệ 1:10000 là 60 x 60 cm, tương ứng với diện tích là 3600 héc ta (ha) ngoài thực địa.</t>
  </si>
  <si>
    <t>Số hiệu của mảnh bản đồ địa chính tỷ lệ 1:10000 gồm 08 chữ số: 02 số đầu là 10, tiếp sau là dấu gạch nối (-), 03 số tiếp là 03 số chẵn km của toạ độ X, 03 chữ số sau là 03 số chẵn km của toạ độ Y của điểm góc trái phía trên khung trong tiêu chuẩn của mảnh bản đồ địa chính.</t>
  </si>
  <si>
    <t>5.2. Bản đồ địa chính tỷ lệ 1:5000</t>
  </si>
  <si>
    <t>Chia mảnh bản đồ địa chính tỷ lệ 1:10000 thành 04 ô vuông, mỗi ô vuông có kích thước thực tế là 3 x 3 km tương ứng với một mảnh bản đồ địa chính tỷ lệ 1:5000. Kích thước khung trong tiêu chuẩn của mảnh bản đồ địa chính tỷ lệ 1:5000 là 60 x 60 cm, tương ứng với diện tích là 900 ha ngoài thực địa.</t>
  </si>
  <si>
    <t>Số hiệu của mảnh bản đồ địa chính tỷ lệ 1:5000 gồm 06 chữ số: 03 số đầu là 03 số chẵn km của toạ độ X, 03 chữ số sau là 03 số chẵn km của toạ độ Y của điểm góc trái phía trên khung trong tiêu chuẩn của mảnh bản đồ địa chính.</t>
  </si>
  <si>
    <t>5.3. Bản đồ địa chính tỷ lệ 1:2000</t>
  </si>
  <si>
    <t>Chia mảnh bản đồ địa chính tỷ lệ 1:5000 thành 09 ô vuông, mỗi ô vuông có kích thước thực tế 1 x 1 km tương ứng với một mảnh bản đồ địa chính tỷ lệ 1:2000. Kích thước khung trong tiêu chuẩn của mảnh bản đồ địa chính tỷ lệ 1:2000 là 50 x 50 cm, tương ứng với diện tích 100 ha ngoài thực địa.</t>
  </si>
  <si>
    <t>Các ô vuông được đánh số thứ tự bằng chữ số Ả Rập từ 1 đến 9 theo nguyên tắc từ trái sang phải, từ trên xuống dưới. Số hiệu của mảnh bản đồ địa chính tỷ lệ 1:2000 bao gồm số hiệu mảnh bản đồ địa chính tỷ lệ 1:5000, gạch nối (-) và số thứ tự ô vuông.</t>
  </si>
  <si>
    <t>5.4. Bản đồ địa chính tỷ lệ 1:1000</t>
  </si>
  <si>
    <t>Chia mảnh bản đồ địa chính tỷ lệ 1:2000 thành 04 ô vuông, mỗi ô vuông có kích thước thực tế 0,5 x 0,5 km tương ứng với một mảnh bản đồ địa chính tỷ lệ 1:1000. Kích thước khung trong tiêu chuẩn của mảnh bản đồ địa chính tỷ lệ 1:1000 là 50 x 50 cm, tương ứng với diện tích 25 ha ngoài thực địa.</t>
  </si>
  <si>
    <t>Các ô vuông được đánh thứ tự bằng chữ cái a, b, c, d theo nguyên tắc từ trái sang phải, từ trên xuống dưới. Số hiệu mảnh bản đồ địa chính tỷ lệ 1:1000 bao gồm số hiệu mảnh bản đồ địa chính  tỷ lệ 1:2000, gạch nối (-) và số thứ tự ô vuông.</t>
  </si>
  <si>
    <t>5.5. Bản đồ tỷ lệ 1:500</t>
  </si>
  <si>
    <t>Chia mảnh bản đồ địa chính tỷ lệ 1:2000 thành 16 ô vuông, mỗi ô vuông có kích thước thực tế 0,25 x 0,25 km tương ứng với một mảnh bản đồ địa chính tỷ lệ 1:500. Kích thước khung trong tiêu chuẩn của mảnh bản đồ địa chính tỷ lệ 1:500 là 50 x 50 cm, tương ứng với diện tích 6,25 ha ngoài thực địa.</t>
  </si>
  <si>
    <t>Các ô vuông được đánh số thứ tự bằng chữ số Ả Rập từ 1 đến 16 theo nguyên tắc từ trái sang phải, từ trên xuống dưới. Số hiệu mảnh bản đồ địa chính tỷ lệ 1:500 bao gồm số hiệu mảnh bản đồ địa chính tỷ lệ 1:2000, gạch nối (-) và số thứ tự ô vuông trong ngoặc đơn.</t>
  </si>
  <si>
    <t>5.6. Bản đồ tỷ lệ 1:200</t>
  </si>
  <si>
    <t>Chia mảnh bản đồ địa chính 1:2000 thành 100 ô vuông, mỗi ô vuông có kích thước thực tế 0,10 x 0,10 km, tương ứng với một mảnh bản đồ địa chính tỷ lệ 1:200. Kích thước khung trong tiêu chuẩn của mảnh bản đồ địa chính tỷ lệ 1:200 là 50 x 50 cm, tương ứng với diện tích 1,00 ha ngoài thực địa.</t>
  </si>
  <si>
    <t>Các ô vuông được đánh số thứ tự bằng chữ số Ả Rập từ 1 đến 100 theo nguyên tắc từ trái sang phải, từ trên xuống dưới. Số hiệu mảnh bản đồ địa chính tỷ lệ 1:200 bao gồm số hiệu mảnh bản đồ địa chính tỷ lệ 1:2000, gạch nối (-) và số thứ tự ô vuông.</t>
  </si>
  <si>
    <t>Mẫu sơ đồ chia mảnh và đánh số hiệu mảnh bản đồ địa chính quy định tại Phụ lục số 03 kèm theo Thông tư này.</t>
  </si>
  <si>
    <t xml:space="preserve">6. Tên gọi của mảnh bản đồ địa chính </t>
  </si>
  <si>
    <t>Tên gọi của mảnh bản đồ địa chính gồm tên của đơn vị hành chính cấp tỉnh, huyện, xã đo vẽ bản đồ; mã hiệu mảnh bản đồ địa chính và số thứ tự của mảnh bản đồ địa chính trong phạm vi một đơn vị hành chính cấp xã (sau đây gọi là số thứ tự tờ bản đồ).</t>
  </si>
  <si>
    <t>Số thứ tự tờ bản đồ được đánh bằng số Ả Rập liên tục từ 01 đến hết trong phạm vi từng xã, phường, thị trấn; thứ tự đánh số theo nguyên tắc từ trái sang phải, từ trên xuống dưới, các tờ bản đồ tỷ lệ nhỏ đánh số trước, các tờ bản đồ tỷ lệ lớn đánh số sau tiếp theo số thứ tự của tờ bản đồ nhỏ.</t>
  </si>
  <si>
    <t>Trường hợp phát sinh các tờ bản đồ mới trong quá trình sử dụng thì được đánh số tiếp theo số thứ tự tờ bản đồ địa chính có số thứ tự lớn nhất trong đơn vị hành chính cấp xã đó.</t>
  </si>
  <si>
    <t>7. Tên gọi mảnh trích đo địa chính</t>
  </si>
  <si>
    <t>Tên gọi của mảnh trích đo địa chính bao gồm tên của đơn vị hành chính cấp tỉnh, huyện, xã thực hiện trích đo địa chính; hệ tọa độ thực hiện trích đo (VN-2000, tự do); khu vực thực hiện trích đo (địa chỉ thửa đất: số nhà, xứ đồng, thôn, xóm…) và số hiệu của mảnh trích đo địa chính.</t>
  </si>
  <si>
    <t>Số hiệu của mảnh trích đo địa chính gồm số thứ tự mảnh (được đánh bằng số Ả Rập liên tục từ 01 đến hết trong một năm thuộc phạm vi một đơn vị hành chính cấp xã); năm thực hiện trích đo địa chính thửa đất; ví dụ: TĐ03-2014.</t>
  </si>
  <si>
    <t>8. Mật độ điểm khống chế tọa độ</t>
  </si>
  <si>
    <t>8.1. Để đo vẽ lập bản đồ địa chính bằng phương pháp đo vẽ trực tiếp ở thực địa thì mật độ điểm khống chế tọa độ quy định như sau:</t>
  </si>
  <si>
    <t>a) Bản đồ tỷ lệ 1:5000, 1:10000: Trung bình 500 ha có một điểm khống chế tọa độ có độ chính xác tương đương điểm địa chính trở lên;</t>
  </si>
  <si>
    <t>b) Bản đồ tỷ lệ 1:500, 1:1000, 1:2000: Trung bình từ 100 ha đến 150 ha có một điểm khống chế tọa độ có độ chính xác tương đương điểm địa chính trở lên;</t>
  </si>
  <si>
    <t>c) Bản đồ địa chính tỷ lệ 1:200: Trung bình 30 ha có một điểm khống chế tọa độ có độ chính xác tương đương điểm địa chính trở lên;</t>
  </si>
  <si>
    <t>d) Trường hợp khu vực đo vẽ có dạng hình tuyến thì bình quân 1,5 km chiều dài được bố trí 01 điểm tọa độ có độ chính xác tương đương điểm địa chính trở lên.</t>
  </si>
  <si>
    <t>Trường hợp đặc biệt, khi đo vẽ lập bản đồ địa chính mà diện tích khu đo nhỏ hơn 30 ha thì điểm tọa độ có độ chính xác tương đương điểm địa chính trở lên mật độ không quá 2 điểm.</t>
  </si>
  <si>
    <t>8.2. Để đo vẽ lập bản đồ địa chính tỷ lệ 1:2000, 1:5000, 1:10000 bằng phương pháp ảnh hàng không kết hợp với đo vẽ trực tiếp ở thực địa thì trung bình 2500 ha có một điểm khống chế tọa độ có độ chính xác tương đương điểm địa chính trở lên.</t>
  </si>
  <si>
    <t>1.2. Tỷ lệ 1:500 được áp dụng đối với khu vực có M­­t ≥ 25 thuộc đất đô thị, đất khu đô thị, đất khu dân cư nông thôn có dạng đô thị; M­­t ≥ 30 thuộc đất khu dân cư  còn lại.</t>
  </si>
  <si>
    <t>1.3. Tỷ lệ 1:1000 được áp dụng đối với các trường hợp sau:</t>
  </si>
  <si>
    <t>1.4. Tỷ lệ 1:2000 được áp dụng đối với các trường hợp sau:</t>
  </si>
  <si>
    <t>1.5. Tỷ lệ 1:5000 được áp dụng đối với các trường hợp sau:</t>
  </si>
  <si>
    <t>1.6. Tỷ lệ 1:10000 được áp dụng đối với các trường hợp sau:</t>
  </si>
  <si>
    <t>b) Đất chưa sử dụng, đất có mặt nước có diện tích lớn trong trường hợp cần thiết đo vẽ để khép kín phạm vi địa giới hành chính.</t>
  </si>
  <si>
    <t>1.7. Các thửa đất nhỏ, hẹp, đơn lẻ thuộc các loại đất khác nhau phân bố xen kẽ trong các khu vực quy định tại các điểm 1.1, 1.2, 1.3 và 1.4 khoản 1 Điều này được lựa chọn đo vẽ cùng tỷ lệ với loại đất các khu vực tương ứng.</t>
  </si>
  <si>
    <t>2. Lựa chọn phương pháp đo vẽ bản đồ địa chính</t>
  </si>
  <si>
    <t>2.1. Bản đồ địa chính được lập bằng phương pháp đo vẽ trực tiếp ở thực địa bằng máy toàn đạc điện tử, phương pháp sử dụng công nghệ GNSS đo tương đối hoặc phương pháp sử dụng ảnh hàng không kết hợp với đo vẽ trực tiếp ở thực địa.</t>
  </si>
  <si>
    <t>2.2. Phương pháp lập bản đồ địa chính bằng công nghệ GNSS đo tương đối chỉ được áp dụng để lập bản đồ địa chính tỷ lệ 1:1000 ở khu vực đất nông nghiệp và bản đồ địa chính tỷ lệ 1:2000, 1:5000, 1:10000, nhưng phải quy định rõ trong thiết kế kỹ thuật - dự toán công trình.</t>
  </si>
  <si>
    <t>2.3. Phương pháp lập bản đồ địa chính sử dụng ảnh hàng không kết hợp với đo vẽ trực tiếp ở thực địa chỉ được áp dụng để lập bản đồ địa chính tỷ lệ 1:2000, 1:5000, 1:10000, nhưng phải quy định rõ trong thiết kế kỹ thuật - dự toán công trình.</t>
  </si>
  <si>
    <t>2.4. Bản đồ địa chính tỷ lệ 1:200, 1:500 chỉ được sử dụng phương pháp đo vẽ trực tiếp ở thực địa bằng máy toàn đạc điện tử, máy kinh vĩ điện tử để lập.</t>
  </si>
  <si>
    <t>1. Sai số trung phương vị trí mặt phẳng của điểm khống chế đo vẽ, điểm trạm đo so với điểm khởi tính sau bình sai không vượt quá 0,1 mm tính theo tỷ lệ bản đồ cần lập.</t>
  </si>
  <si>
    <t>2. Sai số biểu thị điểm góc khung bản đồ, giao điểm của lưới km, các điểm tọa độ quốc gia, các điểm địa chính, các điểm có toạ độ khác lên bản đồ địa chính dạng số được quy định là bằng không (không có sai số).</t>
  </si>
  <si>
    <t>3. Đối với bản đồ địa chính dạng giấy, sai số độ dài cạnh khung bản đồ không vượt quá 0,2 mm, đường chéo bản đồ không vượt quá 0,3 mm, khoảng cách giữa điểm tọa độ và điểm góc khung bản đồ (hoặc giao điểm của lưới km) không vượt quá 0,2 mm so với giá trị lý thuyết.</t>
  </si>
  <si>
    <t>4. Sai số vị trí của điểm bất kỳ trên ranh giới thửa đất biểu thị trên bản đồ địa chính dạng số so với vị trí của các điểm khống chế đo vẽ gần nhất không được vượt quá:</t>
  </si>
  <si>
    <t>a) 5 cm đối với bản đồ địa chính tỷ lệ 1:200;</t>
  </si>
  <si>
    <t>b) 7 cm đối với bản đồ địa chính tỷ lệ 1:500;</t>
  </si>
  <si>
    <t>c) 15 cm đối với bản đồ địa chính tỷ lệ 1:1000;</t>
  </si>
  <si>
    <t>d) 30 cm đối với bản đồ địa chính tỷ lệ 1:2000;</t>
  </si>
  <si>
    <t>đ) 150 cm đối với bản đồ địa chính tỷ lệ 1:5000;</t>
  </si>
  <si>
    <t>e) 300 cm đối với bản đồ địa chính tỷ lệ 1:10000.</t>
  </si>
  <si>
    <t>g) Đối với đất nông nghiệp đo vẽ bản đồ địa chính ở tỷ lệ 1:1000, 1:2000 thì sai số vị trí điểm nêu tại điểm c và d khoản 4 Điều này được phép tăng 1,5 lần.</t>
  </si>
  <si>
    <t>5. Sai số tương hỗ vị trí điểm của 2 điểm bất kỳ trên ranh giới thửa đất biểu thị trên bản đồ địa chính dạng số so với khoảng cách trên thực địa được đo trực tiếp hoặc đo gián tiếp từ cùng một trạm máy không vượt quá 0,2 mm theo tỷ lệ bản đồ cần lập, nhưng không vượt quá 4 cm trên thực địa đối với các cạnh thửa đất có chiều dài dưới 5 m.</t>
  </si>
  <si>
    <t>Đối với đất nông nghiệp đo vẽ bản đồ địa chính ở tỷ lệ 1:1000, 1:2000 thì sai số tương hỗ vị trí điểm của 2 điểm bất nêu trên được phép tăng 1,5 lần.</t>
  </si>
  <si>
    <t>6. Vị trí các điểm mốc địa giới hành chính được xác định với độ chính xác của điểm khống chế đo vẽ.</t>
  </si>
  <si>
    <t>7. Khi kiểm tra sai số phải kiểm tra đồng thời cả sai số vị trí điểm so với điểm khống chế gần nhất và sai số tương hỗ vị trí điểm. Trị tuyệt đối sai số lớn nhất khi kiểm tra không được vượt quá trị tuyệt đối sai số cho phép. Số lượng sai số kiểm tra có giá trị bằng hoặc gần bằng (từ 90% đến 100%) trị tuyệt đối sai số lớn nhất cho phép không quá 10% tổng số các trường hợp kiểm tra. Trong mọi trường hợp các sai số nêu trên không được mang tính hệ thống.</t>
  </si>
  <si>
    <t>1. Các yếu tố nội dung chính thể hiện trên bản đồ địa chính gồm:</t>
  </si>
  <si>
    <t>1.1. Khung bản đồ;</t>
  </si>
  <si>
    <t>1.2. Điểm khống chế toạ độ, độ cao Quốc gia các hạng, điểm địa chính, điểm khống chế ảnh ngoại nghiệp, điểm khống chế đo vẽ có chôn mốc ổn định;</t>
  </si>
  <si>
    <t>1.3. Mốc địa giới hành chính, đường địa giới hành chính các cấp;</t>
  </si>
  <si>
    <t>1.4. Mốc giới quy hoạch; chỉ giới hành lang bảo vệ an toàn giao thông, thuỷ lợi, đê điều, hệ thống dẫn điện và các công trình công cộng khác có hành lang bảo vệ an toàn;</t>
  </si>
  <si>
    <t>1.5. Ranh giới thửa đất, loại đất, số thứ tự thửa đất, diện tích thửa đất;</t>
  </si>
  <si>
    <t>1.6. Nhà ở và công trình xây dựng khác: chỉ thể hiện trên bản đồ các công trình xây dựng chính phù hợp với mục đích sử dụng của thửa đất, trừ các công trình xây dựng tạm thời. Các công trình ngầm khi có yêu cầu thể hiện trên bản đồ địa chính phải được nêu cụ thể trong thiết kế kỹ thuật - dự toán công trình;</t>
  </si>
  <si>
    <t>1.7. Các đối tượng chiếm đất không tạo thành thửa đất như đường giao thông, công trình thủy lợi, đê điều, sông, suối, kênh, rạch và các yếu tố chiếm đất khác theo tuyến;</t>
  </si>
  <si>
    <t>1.8. Địa vật, công trình có giá trị về lịch sử, văn hóa, xã hội và ý nghĩa định hướng cao;</t>
  </si>
  <si>
    <t>1.9. Dáng đất hoặc điểm ghi chú độ cao (khi có yêu cầu thể hiện phải được nêu cụ thể trong thiết kế kỹ thuật - dự toán công trình);</t>
  </si>
  <si>
    <t>1.10. Ghi chú thuyết minh.</t>
  </si>
  <si>
    <t>Khi ghi chú các yếu tố nội dung bản đồ địa chính phải tuân theo các quy định về ký hiệu bản đồ địa chính quy định tại mục II và điểm 12 mục III của Phụ lục số 01 kèm theo Thông tư này.</t>
  </si>
  <si>
    <t>2. Thể hiện nội dung bản đồ địa chính</t>
  </si>
  <si>
    <t>2.1. Mốc địa giới hành chính, đường địa giới hành chính các cấp:</t>
  </si>
  <si>
    <t>a) Biên giới Quốc gia và cột mốc chủ quyền Quốc gia thể hiện trên bản đồ địa chính phải phù hợp với Hiệp ước, Hiệp định đã được ký kết giữa Nhà nước Cộng hoà xã hội chủ nghĩa Việt Nam với các nước tiếp giáp; ở khu vực chưa có Hiệp ước, Hiệp định thì thể hiện theo quy định của Bộ Ngoại giao;</t>
  </si>
  <si>
    <t>b) Địa giới hành chính các cấp biểu thị trên bản đồ địa chính phải phù hợp với hồ sơ địa giới hành chính; các văn bản pháp lý có liên quan đến việc điều chỉnh địa giới hành chính các cấp;</t>
  </si>
  <si>
    <t>c) Đối với các đơn vị hành chính tiếp giáp biển thì bản đồ địa chính được đo đạc, thể hiện tới đường mép nước biển triều kiệt trung bình tối thiểu trong 05 năm. Trường hợp chưa xác định được đường mép nước biển triều kiệt thì trên bản đồ địa chính thể hiện ranh giới sử dụng đất đến tiếp giáp với mép nước biển ở thời điểm đo vẽ bản đồ địa chính;</t>
  </si>
  <si>
    <t>d) Khi phát hiện có sự mâu thuẫn giữa địa giới hành chính thể hiện trên hồ sơ địa giới hành chính và đường địa giới các cấp thực tế đang quản lý hoặc có tranh chấp về đường địa giới hành chính thì đơn vị thi công phải báo cáo bằng văn bản cho cơ quan tài nguyên và môi trường cấp huyện và cấp tỉnh để trình cơ quan có thẩm quyền giải quyết. Trên bản đồ địa chính thể hiện đường địa giới hành chính theo hồ sơ địa giới hành chính (ký hiệu bằng màu đen) và đường địa giới hành chính thực tế quản lý (ký hiệu bằng màu đỏ) và phần có tranh chấp.</t>
  </si>
  <si>
    <t>Trường hợp đường địa giới hành chính các cấp trùng nhau thì biểu thị đường địa giới hành chính cấp cao nhất;</t>
  </si>
  <si>
    <t>đ) Sau khi đo vẽ bản đồ địa chính phải lập Biên bản xác nhận thể hiện địa giới hành chính giữa các đơn vị hành chính có liên quan theo mẫu quy định tại Phụ lục số 09 kèm theo Thông tư này. Trường hợp có sự khác biệt giữa hồ sơ địa giới hành chính và thực tế quản lý thì phải lập biên bản xác nhận giữa các đơn vị hành chính có liên quan.</t>
  </si>
  <si>
    <t>2.2. Mốc giới quy hoạch; chỉ giới hành lang bảo vệ an toàn giao thông, thuỷ lợi, đê điều, hệ thống dẫn điện và các công trình công cộng khác có hành lang bảo vệ an toàn: các loại mốc giới, chỉ giới này chỉ thể hiện trong trường hợp đã cắm mốc giới trên thực địa hoặc có đầy đủ tài liệu có giá trị pháp lý đảm bảo độ chính xác vị trí điểm chi tiết của bản đồ địa chính.</t>
  </si>
  <si>
    <t>2.3. Đối tượng thửa đất</t>
  </si>
  <si>
    <t>a) Thửa đất được xác định theo phạm vi quản lý, sử dụng của một người sử dụng đất hoặc của một nhóm người cùng sử dụng đất hoặc của một người được nhà nước giao quản lý đất; có cùng mục đích sử dụng theo quy định của pháp luật về đất đai;</t>
  </si>
  <si>
    <t>b) Đỉnh thửa đất là các điểm gấp khúc trên đường ranh giới thửa đất; đối với các đoạn cong trên đường ranh giới, đỉnh thửa đất trên thực địa được xác định đảm bảo khoảng cách từ cạnh nối hai điểm chi tiết liên tiếp đến đỉnh cong tương ứng không lớn hơn 0,2 mm theo tỷ lệ bản đồ cần lập;</t>
  </si>
  <si>
    <t>c) Cạnh thửa đất trên bản đồ được xác định bằng đoạn thẳng nối giữa hai đỉnh liên tiếp của thửa đất;</t>
  </si>
  <si>
    <t>d) Ranh giới thửa đất là đường gấp khúc tạo bởi các cạnh thửa nối liền, bao khép kín phần diện tích thuộc thửa đất đó;</t>
  </si>
  <si>
    <t>đ) Trường hợp đất có vườn, ao gắn liền với nhà ở thì ranh giới thửa đất được xác định là đường bao của toàn bộ diện tích đất có vườn, ao gắn liền với nhà ở đó;</t>
  </si>
  <si>
    <t>e) Đối với ruộng bậc thang thì ranh giới thửa đất được xác định là đường bao ngoài cùng, bao gồm các bậc thang liền kề có cùng mục đích sử dụng đất, thuộc phạm vi sử dụng của một người sử dụng đất hoặc một nhóm người cùng sử dụng đất (không phân biệt theo các đường bờ chia cắt bậc thang bên trong khu đất tại thực địa);</t>
  </si>
  <si>
    <t>g) Trường hợp ranh giới thửa đất nông nghiệp, đất chưa sử dụng là bờ thửa, đường rãnh nước dùng chung không thuộc thửa đất có độ rộng dưới 0,5m thì ranh giới thửa đất được xác định theo đường tâm của đường bờ thửa, đường rãnh nước. Trường hợp độ rộng đường bờ thửa, đường rãnh nước bằng hoặc lớn hơn 0,5m thì ranh giới thửa đất được xác định theo mép của đường bờ thửa, đường rãnh nước.</t>
  </si>
  <si>
    <t>2.4. Loại đất</t>
  </si>
  <si>
    <t>a) Loại đất thể hiện trên bản đồ địa chính bằng ký hiệu quy định tại điểm 13 mục III của Phụ lục số 01 kèm theo Thông tư này.</t>
  </si>
  <si>
    <t>b) Loại đất thể hiện trên bản đồ địa chính phải đúng theo hiện trạng sử dụng đất. Trường hợp có quyết định giao đất, cho thuê đất, chuyển mục đích sử dụng đất vào mục đích khác với hiện trạng mà việc đưa đất vào sử dụng theo quyết định đó còn trong thời hạn quy định tại điểm h và i khoản 1 Điều 64 của Luật Đất đai thì thể hiện loại đất trên bản đồ địa chính theo quyết định giao đất, cho thuê đất, chuyển mục đích sử dụng đất đó.</t>
  </si>
  <si>
    <t>Trường hợp loại đất hiện trạng khác với loại đất ghi trên giấy tờ pháp lý về quyền sử dụng đất và đã quá thời hạn đưa đất vào sử dụng quy định tại điểm h và i khoản 1 Điều 64 của Luật Đất đai thì ngoài việc thể hiện loại đất theo hiện trạng còn phải thể hiện thêm loại đất theo giấy tờ đó trên một lớp (level) khác; đơn vị đo đạc có trách nhiệm tổng hợp và báo cáo cơ quan tài nguyên và môi trường cấp có thẩm quyền cấp Giấy chứng nhận về những trường hợp thửa đất có loại đất theo hiện trạng khác với loại đất trên giấy tờ tại thời điểm đo đạc.</t>
  </si>
  <si>
    <t>2.5. Các đối tượng nhân tạo, tự nhiên có trên đất</t>
  </si>
  <si>
    <t>a) Ranh giới chiếm đất của nhà ở và các công trình xây dựng trên mặt đất được xác định theo mép ngoài cùng của tường bao nơi tiếp giáp với mặt đất, mép ngoài cùng của hình chiếu thẳng đứng lên mặt đất của các kết cấu xây dựng trên cột, các kết cấu không tiếp giáp mặt đất vượt ra ngoài phạm vi của tường bao tiếp giáp mặt đất (không bao gồm phần ban công, các chi tiết phụ trên tường nhà, mái che).</t>
  </si>
  <si>
    <t>Ranh giới chiếm đất của các công trình ngầm được xác định theo mép ngoài cùng của hình chiếu thẳng đứng lên mặt đất của công trình đó.</t>
  </si>
  <si>
    <t>b) Hệ thống giao thông biểu thị phạm vi chiếm đất của đường sắt, đường bộ (kể cả đường trong trong khu dân cư, đường trong khu vực đất nông nghiệp, lâm nghiệp phục vụ mục đích công cộng) và các công trình có liên quan đến đường giao thông như cầu, cống, hè phố, lề đường, chỉ giới đường, phần đắp cao, xẻ sâu.</t>
  </si>
  <si>
    <t>c) Hệ thống thuỷ văn biểu thị phạm vi chiếm đất của sông, ngòi, suối, kênh, mương, máng và hệ thống rãnh nước. Đối với hệ thống thuỷ văn tự nhiên phải thể hiện đường bờ ổn định và đường mép nước ở thời điểm đo vẽ hoặc thời điểm điều vẽ ảnh. Đối với hệ thống thuỷ văn nhân tạo thì thể hiện ranh giới theo phạm vi chiếm đất của công trình.</t>
  </si>
  <si>
    <t>1. Lưới địa chính được xây dựng trên cơ sở lưới tọa độ và độ cao Quốc gia để tăng dày mật độ điểm khống chế, làm cơ sở phát triển lưới khống chế đo vẽ và đo vẽ chi tiết.</t>
  </si>
  <si>
    <t>2. Lưới địa chính được thiết kế trên bản đồ địa hình tỷ lệ lớn hoặc bản đồ địa chính. Khi thiết kế lưới phải đảm bảo các điểm được phân bố đều trên khu đo, trong đó ưu tiên tăng dày cho khu vực bị che khuất nhiều, địa hình phức tạp; các điểm khống chế tọa độ từ địa chính cấp II (trước đây) trở lên, điểm độ cao Quốc gia từ hạng IV trở lên đã có trong khu đo phải được đưa vào lưới mới thiết kế.</t>
  </si>
  <si>
    <t>3. Lưới địa chính phải được đo nối tọa độ với ít nhất 03 điểm khống chế tọa độ có độ chính xác tương đương điểm tọa độ Quốc gia hạng III trở lên, trường hợp đặc biệt được phép đo nối với 02 điểm nhưng phải quy định cụ thể trong thiết kế kỹ thuật - dự toán công trình.</t>
  </si>
  <si>
    <t>Trường hợp lập lưới địa chính bằng công nghệ GNSS phải đo nối độ cao với ít nhất 02 điểm khống chế độ cao có độ chính xác tương đương điểm độ cao Quốc gia hạng IV trở lên.</t>
  </si>
  <si>
    <t>4. Khi lập lưới địa chính bằng công nghệ GNSS phải xác định đồng thời tọa độ và độ cao. Trường hợp lập lưới địa chính bằng phương pháp khác thì không xác định độ cao điểm địa chính.</t>
  </si>
  <si>
    <t>5. Điểm tọa độ địa chính phải được chọn ở các vị trí có nền đất vững chắc, ổn định, quang đãng, nằm ngoài chỉ giới quy hoạch công trình; đảm bảo khả năng tồn tại lâu dài trên thực địa; thuận lợi cho việc đo ngắm và phát triển lưới cấp thấp.</t>
  </si>
  <si>
    <t>6. Khi lập lưới bằng công nghệ GNSS thì các điểm phải đảm bảo có góc mở lên bầu trời lớn hơn 120 độ; ở xa các trạm thu phát sóng tối thiểu 500m; xa các trạm biến thế, đường dây điện cao thế, trạm điện cao áp tối thiểu 50m.</t>
  </si>
  <si>
    <t>7. Dấu mốc được làm bằng sứ hoặc kim loại không gỉ, có vạch khắc chữ thập ở tâm mốc. Trên mặt mốc ghi số hiệu điểm (số hiệu điểm được ghi chìm so với mặt mốc, chữ viết và số quay về hướng Bắc).</t>
  </si>
  <si>
    <t>8. Mốc phải được xây tường vây để bảo vệ; trên mặt tường vây ghi các thông tin về cơ quan quản lý mốc, số hiệu điểm, thời gian (tháng, năm) chôn mốc ở 2 cạnh Bắc, Nam. Thông tin về cơ quan quản lý mốc và số hiệu điểm địa chính ghi ở cạnh phía Bắc của tường vây, thông tin về thời gian chôn mốc ghi ở cạnh phía Đông của tường vây. Chữ viết và số ghi trên mặt mốc và tường vây quay về hướng Bắc.</t>
  </si>
  <si>
    <t>9. Mốc và tường vây phải được làm bằng bê tông đạt mác 200 (theo tiêu chuẩn Việt Nam TCVN 4453-1995) trở lên. Quy cách mốc, tường vây điểm địa chính quy định tại Phụ lục số 06 kèm theo Thông tư này.</t>
  </si>
  <si>
    <t>10. Trường hợp sử dụng lại các mốc địa chính cấp I, II phải ghi số hiệu của điểm cũ trên mặt tường vây, số hiệu mới của điểm đó trong lưới mới được ghi trong hồ sơ kỹ thuật của lưới mới kèm với ghi chú về số hiệu cũ.</t>
  </si>
  <si>
    <t>11. Ở những khu vực không ổn định, khu vực có nền đất yếu không thể chôn mốc bê tông thì được phép cắm mốc địa chính bằng cọc gỗ nhưng phải quy định cụ thể trong thiết kế kỹ thuật - dự toán công trình.</t>
  </si>
  <si>
    <t>12. Số hiệu mốc được đánh liên tục theo tên khu đo từ 01 đến hết theo nguyên tắc từ trái qua phải, từ trên xuống dưới theo đường lưới tọa độ ô vuông trên bản đồ thiết kế lưới khu đo. Số hiệu điểm địa chính không được trùng tên nhau trong phạm vi một khu đo, các khu đo không được trùng tên nhau trong phạm vi một tỉnh, thành phố trực thuộc Trung ương.</t>
  </si>
  <si>
    <t>13. Trước khi chôn, gắn mốc, đơn vị thi công phải lập Biên bản thỏa thuận sử dụng đất để chôn mốc, xây tường vây bảo vệ mốc địa chính với người sử dụng đất theo mẫu quy định tại Phụ lục số 04 kèm theo Thông tư này. Trường hợp chôn, gắn mốc ở khu vực không có người sử dụng đất phải thông báo về việc chôn mốc, xây tường vây bảo vệ mốc địa chính bằng văn bản cho Ủy ban nhân dân cấp xã nơi chôn mốc theo mẫu quy định tại Phụ lục số 05 kèm theo Thông tư này. Khi hoàn thành việc chôn mốc tại thực địa phải lập Ghi chú điểm tọa độ địa chính theo mẫu quy định tại Phụ lục số 07 kèm theo Thông tư này. Sau khi hoàn thành công trình phải lập Biên bản bàn giao mốc địa chính cho Ủy ban nhân dân cấp xã nơi chôn mốc theo mẫu quy định tại Phụ lục số 08 kèm theo Thông tư này để quản lý và bảo vệ.</t>
  </si>
  <si>
    <t>14. Tất cả các thiết bị trước khi sử dụng để đo đạc lưới địa chính phải được kiểm tra theo quy định cho từng loại thiết bị. Tài liệu kiểm tra phải lưu kèm theo kết quả đo đạc lưới địa chính.</t>
  </si>
  <si>
    <t>15. Khi tính toán và trong kết quả cuối cùng giá trị góc lấy chẵn đến giây, giá trị tọa độ và độ cao lấy chẵn đến mm.</t>
  </si>
  <si>
    <t>16. Lưới địa chính được xây dựng chủ yếu bằng công nghệ GNSS hoặc phương pháp đường chuyền, phương pháp lưới đa giác.</t>
  </si>
  <si>
    <t>17. Khi lập lưới khống chế đo vẽ hoặc đo vẽ chi tiết bằng công nghệ GNSS thì không lập lưới địa chính. Trường hợp khu đo không đủ mật độ điểm tọa độ Quốc gia, điểm địa chính cơ sở làm điểm gốc để phát triển lưới khống chế đo vẽ hoặc đo vẽ chi tiết thì được bổ sung điểm địa chính nhưng phải trình bày rõ trong thiết kế kỹ thuật - dự toán công trình.</t>
  </si>
  <si>
    <t>18. Yêu cầu kỹ thuật cơ bản của lưới địa chính</t>
  </si>
  <si>
    <t>18.1. Chỉ tiêu kỹ thuật cơ bản chung của lưới địa chính quy định như sau:</t>
  </si>
  <si>
    <t>18.2. Yêu cầu kỹ thuật cơ bản khi lập lưới địa chính bằng công nghệ GNSS và thành quả đo đạc, tính toán, bình sai</t>
  </si>
  <si>
    <t>a) Chỉ tiêu kỹ thuật cơ bản của lưới địa chính khi lập bằng công nghệ GNSS quy định như sau:</t>
  </si>
  <si>
    <t>Bảng 02</t>
  </si>
  <si>
    <t>Các giá trị dX, dY, dZ là các giá trị nhận được từ việc giải các cạnh (baselines) tham gia vào vòng khép, n là số cạnh khép hình.</t>
  </si>
  <si>
    <t>b) Phải sử dụng ăng ten, máy thu tín hiệu vệ tinh và phần mềm đi kèm theo máy thu, do nhà sản xuất cung cấp và tuân thủ các yêu cầu quy định tại Thông tư này để thu tín hiệu, tính toán xác định tọa độ và độ cao.</t>
  </si>
  <si>
    <t>Trước khi sử dụng phải kiểm tra hoạt động của máy thu và các thiết bị kèm theo, khi hoạt động bình thường mới được đưa vào sử dụng. Đối với máy thu đang sử dụng cần kiểm tra sự hoạt động của các phím chức năng, kiểm tra sự ổn định của quá trình thu tín hiệu thông qua việc đo thử, kiểm tra việc truyền dữ liệu từ máy thu sang máy tính. Đối với các máy mới, trước khi sử dụng phải tiến hành đo thử nghiệm trên bãi chuẩn (đối với loại máy thu 1 tần số) hoặc trên các điểm cấp 0 (đối với loại máy thu 2 tần số) và so sánh kết quả đo với số liệu đã có.</t>
  </si>
  <si>
    <t>c) Trước khi đo phải lập lịch đo. Khi lập lịch đo được phép sử dụng lịch vệ tinh quảng bá không có nhiễu cố ý SA (Selective Availabitily) để lập nhưng  lịch đó không được cũ quá 01 tháng tính đến thời điểm lập lịch đo. Các tham số cần khai báo vào phần mềm lập lịch đo gồm ngày lập lịch đo; vị trí địa lý khu đo (tọa độ địa lý xác định trên bản đồ, lấy theo trung tâm khu đo, giá trị B, L xác định đến phút); số vệ tinh tối thiểu cần quan sát là 4; PDOP lớn nhất cho phép quan sát là 4; khoảng thời gian tối thiểu của ca đo là 60 phút; góc ngưỡng 15 độ.</t>
  </si>
  <si>
    <t>d) Trong quá trình đo lưới tọa độ ở thực địa điểm đánh dấu trên ăng ten phải được đặt quay về hướng Bắc với sai lệch không quá 10 độ; chiều cao ăng ten được tính trung bình từ 03 lần đo độc lập vào các thời điểm bắt đầu đo, giữa khi đo và trước khi tắt máy thu, đọc số đến mm, giữa các lần đo không lệch quá 2 mm.</t>
  </si>
  <si>
    <t>đ) Khi sử dụng các máy thu tín hiệu vệ tinh nhiều chủng loại, nhiều hãng sản xuất khác nhau để lập cùng một lưới phải chuyển file dữ liệu đo ở từng máy sang dạng RINEX.</t>
  </si>
  <si>
    <t>e) Sử dụng các phần mềm (modul) phù hợp với loại máy thu tín hiệu vệ tinh để giải tự động véc tơ cạnh, khi tính khái lược véc tơ cạnh phải đảm bảo các chỉ tiêu sau:</t>
  </si>
  <si>
    <t>- Lời giải được chấp nhận: Fixed;</t>
  </si>
  <si>
    <t>- Chỉ số Ratio: &gt; 1,5  (chỉ xem xét đến khi lời giải là Fixed);</t>
  </si>
  <si>
    <t>- Sai số trung phương khoảng cách: (RMS) &lt; 20 mm + 4.D mm (D tính bằng km).</t>
  </si>
  <si>
    <t>Việc bình sai lưới chỉ được thực hiện sau khi tính khái lược cạnh và sai số khép cho toàn bộ mạng lưới đạt chỉ tiêu kỹ thuật.</t>
  </si>
  <si>
    <t>g) Khi tính khái lược cạnh nếu có chỉ tiêu kỹ thuật không đạt yêu cầu thì được phép tính lại bằng cách thay thế điểm gốc xuất phát, lập các vòng khép khác hoặc không sử dụng điểm khống chế cấp cao để phát triển lưới địa chính nếu số điểm khống chế cấp cao còn lại trong lưới vẫn đảm bảo theo quy định. Trong trường hợp không sử dụng điểm khống chế cấp cao đó làm điểm gốc phát triển lưới thì vẫn đưa vào bình sai như một điểm trong lưới và phải nêu rõ trong Báo cáo Tổng kết kỹ thuật. Số liệu chỉ được đưa vào bình sai chính thức bằng phương pháp bình sai chặt chẽ khi đã giải quyết các tồn tại phát hiện trong quá trình tính khái lược.</t>
  </si>
  <si>
    <t>h) Thành quả đo đạc, tính toán và bình sai khi lập lưới địa chính bằng công nghệ GNSS gồm:</t>
  </si>
  <si>
    <t>- Bảng trị đo và số cải chính sau bình sai;</t>
  </si>
  <si>
    <t>- Bảng sai số khép hình;</t>
  </si>
  <si>
    <t>- Bảng chiều dài cạnh, phương vị, chênh cao và các sai số sau bình sai (sai số trung phương vị trí điểm tọa độ, sai số trung phương tương đối cạnh, sai số trung phương phương vị cạnh và sai số trung phương độ cao);</t>
  </si>
  <si>
    <t>- Bảng tọa độ vuông góc không gian X, Y, Z;</t>
  </si>
  <si>
    <t>- Bảng tọa độ và độ cao trắc địa B, L, H;</t>
  </si>
  <si>
    <t>- Bảng tọa độ vuông góc phẳng và độ cao thủy chuẩn sau bình sai;</t>
  </si>
  <si>
    <t>- Sơ đồ lưới địa chính sau thi công.</t>
  </si>
  <si>
    <t>18.3. Yêu cầu kỹ thuật cơ bản khi lập lưới địa chính bằng phương pháp đường chuyền và thành quả đo đạc, tính toán, bình sai</t>
  </si>
  <si>
    <t>a) Chỉ tiêu kỹ thuật cơ bản của lưới địa chính khi lập bằng phương pháp đường chuyền các được quy định như sau:</t>
  </si>
  <si>
    <t>Bảng 03</t>
  </si>
  <si>
    <t>c) Góc ngang trong đường chuyền được đo bằng máy đo góc có trị tuyệt đối sai số trung phương đo góc lý thuyết theo lý lịch của máy đo không vượt quá 5 giây, đo theo phương pháp toàn vòng khi trạm đo có 3 hướng trở lên hoặc theo hướng đơn (không khép về hướng mở đầu). Số lần đo quy định như sau:</t>
  </si>
  <si>
    <t xml:space="preserve">Bảng 04 </t>
  </si>
  <si>
    <t>Khi đo góc, vị trí bàn độ ngang trong các lần đo phải thay đổi một góc tính theo công thức:</t>
  </si>
  <si>
    <t>Trong đó: n là số lần đo.</t>
  </si>
  <si>
    <t xml:space="preserve">Các hạn sai khi đo góc (quy định chung cho các máy đo có độ chính xác đo góc từ 1 - 5 giây) không lớn hơn giá trị quy định ở bảng sau: </t>
  </si>
  <si>
    <t>d) Kết quả đo đường chuyền được tính chuyển lên mặt Ellipsoid, được tính toán khái lược bằng phương pháp bình sai gần đúng, khi các sai số khép góc hoặc sai số khép vòng, sai số khép giới hạn tương đối đường chuyền nằm trong giới hạn cho phép thì kết quả đo mới được sử dụng để bình sai bằng phương pháp bình sai chặt chẽ; kết quả cuối cùng góc lấy chẵn đến giây, toạ độ và độ cao lấy chẵn đến mm.</t>
  </si>
  <si>
    <t>đ) Thành quả đo đạc, tính toán và bình sai khi lập lưới địa chính bằng phương pháp đường chuyền gồm:</t>
  </si>
  <si>
    <t>- Sổ đo góc bằng, đo cạnh đường chuyền;</t>
  </si>
  <si>
    <t>- Bảng chiều dài cạnh, phương vị cạnh và các sai số sau bình sai;</t>
  </si>
  <si>
    <t>- Bảng tọa độ vuông góc phẳng sau bình sai;</t>
  </si>
  <si>
    <t>1. Lưới khống chế đo vẽ được lập nhằm tăng dày thêm các điểm tọa độ để đảm bảo cho việc lập bản đồ địa chính bằng phương pháp đo vẽ trực tiếp tại thực địa hoặc tăng dày điểm khống chế ảnh để đo vẽ bổ sung ngoài thực địa khi lập bản đồ địa chính bằng phương pháp ảnh hàng không kết hợp đo vẽ trực tiếp ngoài thực địa.</t>
  </si>
  <si>
    <t>2. Lưới khống chế đo vẽ bao gồm: lưới khống chế đo vẽ cấp 1 và cấp 2 đo vẽ bằng máy toàn đạc điện tử, kinh vĩ điện tử và lưới khống chế đo vẽ đo bằng công nghệ GNSS đo tĩnh, đo tĩnh nhanh hoặc đo động.</t>
  </si>
  <si>
    <t>2.1. Lưới khống chế đo vẽ cấp 1 được phát triển dựa trên tối thiểu 2 điểm tọa độ có độ chính xác tương đương điểm địa chính trở lên. Lưới khống chế đo vẽ cấp 2 được phát triển dựa trên tối thiểu 2 điểm tọa độ có độ chính xác tương đương điểm khống chế đo vẽ cấp 1 trở lên. Lưới khống chế đo vẽ đo bằng công nghệ GNSS được phát triển dựa trên tối thiểu 3 điểm tọa độ có độ chính xác tương đương điểm địa chính trở lên.</t>
  </si>
  <si>
    <t>2.2. Để đo vẽ bản đồ địa chính tỷ lệ 1:200 chỉ được lập lưới khống chế đo vẽ 1 cấp (cấp 1) hoặc lưới khống chế đo vẽ đo bằng công nghệ GNSS đo tĩnh (nếu điều kiện cho phép). Trong trường hợp đặc biệt cho phép lưới khống chế đo vẽ cấp 1 treo không quá 4 điểm nhưng phải đo đi và đo về ở  2 vị trí bàn độ thuận, nghịch.</t>
  </si>
  <si>
    <t>2.3. Để đo vẽ bản đồ địa chính tỷ lệ 1:500 được lập lưới khống chế đo vẽ 2 cấp (cấp 1 và cấp 2) hoặc lưới khống chế đo vẽ đo bằng công nghệ GNSS đo tĩnh (nếu điều kiện cho phép). Trong trường hợp đặc biệt cho phép lập lưới khống chế đo vẽ cấp 2 treo không quá 4 điểm nhưng phải đo đi và đo về ở  2 vị trí bàn độ thuận, nghịch.</t>
  </si>
  <si>
    <t>2.4. Để đo vẽ bản đồ địa chính tỷ lệ 1:1000, 1:2000, 1:5000, 1:10000 được lập thêm các điểm trạm đo từ lưới khống chế đo vẽ để đo hết khu vực đo vẽ, nhưng sai số trung phương vị trí điểm sau bình sai không quá 0,1 mm theo tỷ lệ bản đồ cần lập so với điểm gốc.</t>
  </si>
  <si>
    <t xml:space="preserve">3. Khi lập lưới khống chế đo vẽ bằng phương pháp đường chuyền, căn cứ vào mật độ điểm khởi tính có thể thiết kế dưới dạng đường chuyền đơn hoặc thành mạng lưới có một hay nhiều điểm nút tùy thuộc tỷ lệ bản đồ địa chính cần đo vẽ và điều kiện địa hình. </t>
  </si>
  <si>
    <t>4. Khi thiết kế lưới khống chế đo vẽ phải quy định các chỉ tiêu kỹ thuật chính của lưới trong thiết kế kỹ thuật - dự toán hoặc phương án thi công, gồm: chiều dài lớn nhất của đường chuyền; chiều dài lớn nhất giữa điểm gốc và điểm nút, giữa hai điểm nút; chiều dài lớn nhất, nhỏ nhất cạnh đường chuyền; số lần đo góc, số lần đo cạnh; sai số khép góc trong của đường chuyền; sai số trung phương đo góc; sai số khép tương đối giới hạn của đường chuyền.</t>
  </si>
  <si>
    <t>5. Các điểm khống chế đo vẽ tuỳ theo yêu cầu cụ thể có thể chôn mốc tạm thời hoặc cố định, lâu dài ở thực địa. Nếu chôn mốc cố định, lâu dài ở thực địa thì quy cách mốc thực hiện theo quy định tại Phụ lục số 06 kèm theo Thông tư này và phải quy định rõ trong thiết kế kỹ thuật - dự toán công trình. Nếu chôn mốc tạm thời thì mốc phải đảm bảo để tồn tại đến khi kết thúc công trình (sau kiểm tra, nghiệm thu bản đồ địa chính).</t>
  </si>
  <si>
    <t>6. Cạnh lưới khống chế đo vẽ được đo bằng máy đo dài có trị tuyệt đối sai số trung phương đo dài lý thuyết theo lý lịch của máy đo không vượt quá 20 mm + D mm (D là chiều dài tính bằng km); góc ngoặt đường chuyền đo bằng máy đo góc có trị tuyệt đối sai số trung phương đo góc lý thuyết theo lý lịch của máy đo không quá 10 giây.</t>
  </si>
  <si>
    <t>7. Chỉ tiêu kỹ thuật cơ bản chung của lưới khống chế đo vẽ quy định như sau:</t>
  </si>
  <si>
    <t>Bảng 06</t>
  </si>
  <si>
    <t>8. Khi lập lưới khống chế đo vẽ bằng công nghệ GNSS thì thời gian đo ngắm đồng thời 4 vệ tinh trở lên tối thiểu là 15 phút; ngoài ra, tùy tỷ lệ bản đồ địa chính cần đo vẽ, khi thiết kế lưới trong thiết kế kỹ thuật - dự toán công trình phải quy định các tiêu chí đánh giá chất lượng khác của lưới gồm: số vệ tinh khỏe liên tục tối thiểu; PDOP lớn nhất khi đo; góc mở lên bầu trời; các chỉ tiêu tính khái lược lưới.</t>
  </si>
  <si>
    <t>9. Lưới khống chế đo vẽ được phép bình sai gần đúng. Khi tính toán và trong kết quả cuối cùng sau bình sai giá trị góc lấy đến chẵn giây; giá trị cạnh, giá trị tọa độ lấy đến cm (0,01m).</t>
  </si>
  <si>
    <t>10. Thành quả đo đạc, tính toán và bình sai khi lập lưới đo vẽ gồm: bảng tọa độ vuông góc phẳng; sơ đồ lưới.</t>
  </si>
  <si>
    <t>1. Xác định ranh giới thửa đất</t>
  </si>
  <si>
    <t>1.1. Trước khi đo vẽ chi tiết, cán bộ đo đạc phải phối hợp với người dẫn đạc (là công chức địa chính cấp xã hoặc cán bộ thôn, xóm, ấp, tổ dân phố... để được hỗ trợ, hướng dẫn việc xác định hiện trạng, ranh giới sử dụng đất), cùng với người sử dụng, quản lý đất liên quan tiến hành xác định ranh giới, mốc giới thửa đất trên thực địa, đánh dấu các đỉnh thửa đất bằng đinh sắt, vạch sơn, cọc bê tông, cọc gỗ và lập Bản mô tả ranh giới, mốc giới thửa đất để làm căn cứ thực hiện đo đạc ranh giới thửa đất; đồng thời, yêu cầu người sử dụng đất xuất trình các giấy tờ liên quan đến thửa đất (có thể cung cấp bản sao các giấy tờ đó không cần công chứng, chứng thực).</t>
  </si>
  <si>
    <t>1.2. Ranh giới thửa đất được xác định theo hiện trạng đang sử dụng, quản lý và chỉnh lý theo kết quả cấp Giấy chứng nhận, bản án của tòa án có hiệu lực thi hành, kết quả giải quyết tranh chấp của cấp có thẩm quyền, các quyết định hành chính của cấp có thẩm quyền có liên quan đến ranh giới thửa đất.</t>
  </si>
  <si>
    <t>Trường hợp đang có tranh chấp về ranh giới thửa đất thì đơn vị đo đạc có trách nhiệm báo cáo bằng văn bản cho Ủy ban nhân dân cấp xã nơi có thửa đất để giải quyết. Trường hợp tranh chấp chưa giải quyết xong trong thời gian đo đạc ở địa phương mà xác định được ranh giới thực tế đang sử dụng, quản lý thì đo đạc theo ranh giới thực tế đang sử dụng, quản lý đó; nếu không thể xác định được ranh giới thực tế đang sử dụng, quản lý thì được phép đo vẽ khoanh bao các thửa đất tranh chấp; đơn vị đo đạc có trách nhiệm lập bản mô tả thực trạng phần đất đang tranh chấp thành 02 bản, một bản lưu hồ sơ đo đạc, một bản gửi Ủy ban nhân dân cấp xã để thực hiện các bước giải quyết tranh chấp tiếp theo theo thẩm quyền.</t>
  </si>
  <si>
    <t>2. Bản mô tả ranh giới, mốc giới thửa đất</t>
  </si>
  <si>
    <t>2.1. Bản mô tả ranh giới, mốc giới thửa đất được lập theo mẫu quy định tại Phụ lục số 11 kèm theo Thông tư này cho tất cả các thửa đất trừ các trường hợp sau đây:</t>
  </si>
  <si>
    <t>a) Thửa đất có giấy tờ thỏa thuận hoặc văn bản xác định ranh giới, mốc giới sử dụng đất có bản vẽ thể hiện rõ ranh giới sử dụng đất mà ranh giới hiện trạng của thửa đất không thay đổi so với bản vẽ trên giấy tờ đó;</t>
  </si>
  <si>
    <t>b) Thửa đất có giấy tờ pháp lý về quyền sử dụng đất mà trong giấy tờ đó thể hiện rõ đường ranh giới chung của thửa đất với các thửa đất liền kề và hiện trạng ranh giới của thửa đất không thay đổi so với giấy tờ hiện có;</t>
  </si>
  <si>
    <t>c) Đối với thửa đất sản xuất nông nghiệp, đất lâm nghiệp, đất làm muối, đất nuôi trồng thủy sản có bờ thửa hoặc cọc mốc cố định, rõ ràng trên thực địa thì không phải lập Bản mô tả ranh giới, mốc giới sử dụng đất nhưng sau khi có bản đồ thể hiện hiện trạng sử dụng đất phải công bố công khai tại trụ sở Ủy ban nhân dân cấp xã và khu dân cư trong thời gian tối thiểu là 10 ngày liên tục, đồng thời phải thông báo rộng rãi cho người sử dụng đất biết để kiểm tra, đối chiếu; hết thời gian công khai phải lập Biên bản xác nhận việc công khai bản đồ địa chính theo mẫu quy định tại Phụ lục số 14 kèm theo Thông tư này;</t>
  </si>
  <si>
    <t>2.2. Trường hợp trên giấy tờ pháp lý về quyền sử dụng đất có sơ đồ thể hiện ranh giới thửa đất nhưng khác với ranh giới thửa đất theo hiện trạng khi đo vẽ thì trên Bản mô tả ranh giới, mốc giới thửa đất phải thể hiện ranh giới theo hiện trạng và ranh giới theo giấy tờ đó.</t>
  </si>
  <si>
    <t>2.3. Trường hợp ranh giới thửa đất đang có tranh chấp thì trên Bản mô tả ranh giới, mốc giới thửa đất thể hiện đồng thời theo hiện trạng đang sử dụng, quản lý và theo ý kiến của các bên liên quan.</t>
  </si>
  <si>
    <t>2.4. Trường hợp người sử dụng đất, người sử dụng đất liền kề vắng mặt trong suốt thời gian đo đạc thì ranh giới thửa đất được xác định theo bản mô tả đã được các bên liên quan còn lại và người dẫn đạc xác nhận. Đơn vị đo đạc có trách nhiệm chuyển Bản mô tả ranh giới, mốc giới thửa đất cho Ủy ban nhân dân cấp xã để thông báo (hoặc gửi) cho người sử dụng đất vắng mặt ký sau đó.</t>
  </si>
  <si>
    <t>1. Khi đo vẽ chi tiết, tùy theo yêu cầu độ chính xác bản đồ cần lập và phương pháp đo vẽ lập bản đồ địa chính mà lựa chọn loại máy đo, độ chính xác lý thuyết theo lý lịch của máy đo cho phù hợp và phải quy định rõ trong thiết kế kỹ thuật - dự toán công trình.</t>
  </si>
  <si>
    <t>2. Đo vẽ đường địa giới hành chính</t>
  </si>
  <si>
    <t>2.1. Trước khi đo vẽ chi tiết, cán bộ đo đạc phải phối hợp với công chức địa chính cấp xã và người dẫn đạc xác định đường địa giới hành chính trên thực địa theo thực tế đang quản lý và thông tin trên hồ sơ địa giới hành chính.</t>
  </si>
  <si>
    <t>2.2. Việc đo vẽ chi tiết đường địa giới hành chính được thực hiện theo đường ranh giới thực tế đang quản lý tại thực địa với độ chính xác tương đương điểm đo vẽ chi tiết.</t>
  </si>
  <si>
    <t>Trường hợp đường địa giới hành chính được mô tả nằm trên đối tượng giao thông, thủy hệ và đối tượng chiếm đất không tạo thành thửa đất có dạng hình tuyến khác có độ rộng trên thực địa từ 0,5 m trở lên thì đo vẽ chi tiết 2 bên mép đối tượng đó và tính nội suy đường địa giới hành chính.</t>
  </si>
  <si>
    <t>Trường hợp đường địa giới hành chính có tranh chấp thì phải đo đạc và thể hiện đường địa giới có tranh chấp theo ý kiến của các bên liên quan.</t>
  </si>
  <si>
    <t>Trường hợp bản đồ địa chính có cùng tỷ lệ hoặc tỷ lệ nhỏ hơn tỷ lệ bản đồ địa giới hành chính dạng số đã có thì được chuyển vẽ đường địa giới hành chính từ bản đồ địa giới hành chính, có đối chiếu với thực địa.</t>
  </si>
  <si>
    <t>3. Đo vẽ ranh giới thửa đất</t>
  </si>
  <si>
    <t>3.1. Việc đo vẽ chi tiết ranh giới thửa đất được thực hiện theo hiện trạng thực tế đang sử dụng, quản lý đã được xác định theo quy định tại Điều 11 của Thông tư này.</t>
  </si>
  <si>
    <t>Trường hợp có giấy tờ pháp lý về quyền sử dụng đất thể hiện rõ ranh giới thửa đất (có kích thước cạnh hoặc tọa độ đỉnh thửa đất) nhưng ranh giới thửa đất trên thực địa đã thay đổi so với giấy tờ đó thì trên bản đồ địa chính phải thể hiện cả đường ranh giới thửa đất theo giấy tờ đó (bằng nét đứt) và ranh giới thửa đất theo hiện trạng (bằng nét liền). Đơn vị đo đạc phải thể hiện sự thay đổi về ranh giới thửa đất trong Phiếu xác nhận kết quả đo đạc hiện trạng thửa đất lập theo mẫu quy định tại Phụ lục số 12 kèm theo Thông tư này; đồng thời lập danh sách các trường hợp thay đổi ranh giới thửa đất gửi Ủy ban nhân dân cấp xã, Phòng Tài nguyên và Môi trường và Sở Tài nguyên và Môi trường (đối với thửa đất do tổ chức sử dụng) nơi có thửa đất để xử lý theo thẩm quyền.</t>
  </si>
  <si>
    <t>Trong quá trình đo vẽ chi tiết, tại mỗi trạm máy phải bố trí các điểm chi tiết làm điểm kiểm tra với các trạm đo kề nhau. Số lượng điểm kiểm tra phụ thuộc vào khu vực đo và không dưới 2 điểm với mỗi trạm đo kề nhau. Trường hợp sai số vị trí điểm kiểm tra giữa hai lần đo từ hai trạm máy bằng hoặc nhỏ hơn sai số quy định tại Điều 7 của Thông tư này thì vị trí điểm kiểm tra được xác định bằng tọa độ trung bình giữa hai lần đo. Trường hợp sai số nói trên vượt quá sai số quy định tại Điều 7 của Thông tư này thì phải kiểm tra, xác định rõ nguyên nhân để khắc phục.</t>
  </si>
  <si>
    <t>Đối với khu đo cùng thời điểm đo vẽ có nhiều tỷ lệ khác nhau thì phải đánh dấu các điểm chi tiết chung của hai tỷ lệ để đo tiếp biên. Các điểm đo tiếp biên phải được đo đạc theo chỉ tiêu kỹ thuật của tỷ lệ bản đồ lớn hơn.</t>
  </si>
  <si>
    <t>3.2. Sau khi bản đồ địa chính được nghiệm thu cấp đơn vị thi công, đơn vị đo đạc in Phiếu xác nhận kết quả đo đạc hiện trạng thửa đất theo mẫu quy định tại Phụ lục số 12 kèm theo Thông tư này và giao cho người sử dụng đất để kiểm tra, xác nhận, kê khai đăng ký đất đai theo quy định và nộp lại cùng hồ sơ đăng ký đất đai để làm cơ sở nghiệm thu bản đồ địa chính. Trường hợp phát hiện trong kết quả đo đạc địa chính thửa đất có sai sót thì người sử dụng đất báo cho đơn vị đo đạc kiểm tra, chỉnh sửa, bổ sung.</t>
  </si>
  <si>
    <t>4. Đo vẽ nhà ở, công trình xây dựng khác và đối tượng chiếm đất không tạo thành thửa đất</t>
  </si>
  <si>
    <t>Việc đo vẽ chi tiết nhà ở, công trình xây dựng khác và đối tượng chiếm đất không tạo thành thửa đất thực hiện theo đường ranh giới thực tế đang sử dụng, quản lý tại thực địa với độ chính xác tương đương điểm đo vẽ chi tiết.</t>
  </si>
  <si>
    <t>1. Máy đo đạc phải được kiểm tra, kiểm nghiệm, hiệu chỉnh trước và sau mùa đo, đợt đo hoặc khi phát hiện có biến động có ảnh hưởng đến độ chính xác của máy.</t>
  </si>
  <si>
    <t>2. Phải lập hồ sơ kiểm nghiệm và giao nộp cùng với các tài liệu đo.</t>
  </si>
  <si>
    <t>3. Các chỉ tiêu sai số của máy đo đạc phải nêu trong hồ sơ kiểm nghiệm; chỉ đưa vào sử dụng máy đo đạc khi các sai số lý thuyết theo lý lịch của máy đo và sai số xác định trong kiểm nghiệm đạt các tiêu chuẩn sau:</t>
  </si>
  <si>
    <t>a) Máy đo chiều dài cạnh đường chuyền có trị tuyệt đối sai số trung phương đo dài không vượt quá 20 mm + D mm (D là chiều dài tính bằng km).</t>
  </si>
  <si>
    <t>b) Máy đo góc đường chuyền có trị tuyệt đối sai số trung phương đo góc không quá 10 giây.</t>
  </si>
  <si>
    <t>c) Sai số 2C không quá 12 giây.</t>
  </si>
  <si>
    <t>d) Sai số MO không quá 5 giây.</t>
  </si>
  <si>
    <t>đ) Sai số bọt nước dài không quá 2 giây.</t>
  </si>
  <si>
    <t>e) Sai số dọi tâm quang học không quá 2 mm.</t>
  </si>
  <si>
    <t>Khi đo lưới địa chính, lưới độ cao, lưới khống chế đo vẽ, đo vẽ chi tiết bản đồ địa chính phải ghi sổ đo đầy đủ thông tin đo đạc và lập Sổ nhật ký trạm đo theo mẫu quy định tại Phụ lục số 10 kèm theo Thông tư này, trừ trường hợp sử dụng các máy đo ghi được đầy đủ các thông tin đó. Các loại sổ đo và các biểu mẫu tính toán xây dựng lưới địa chính khác không quy định tại Thông tư này thì thực hiện theo mẫu quy định cho lưới tọa độ quốc gia hạng III và độ cao quốc gia hạng IV quy định tại Thông tư số 06/2009/TT-BTNMT ngày 18 tháng 6 năm 2009 của Bộ trưởng Bộ Tài nguyên và Môi trường quy định về quy chuẩn kỹ thuật quốc gia về xây dựng lưới tọa độ và Quyết định số 11/2008/QĐ-BTNMT ngày 18 tháng 12 năm 2008 của Bộ trưởng Bộ Tài nguyên và Môi trường ban hành quy chuẩn kỹ thuật quốc gia về xây dựng lưới độ cao.</t>
  </si>
  <si>
    <t>Bản đồ địa chính phải tiếp biên giữa các mảnh tiếp giáp nhau trong cùng đơn vị hành chính cấp xã và giữa các mảnh tiếp giáp nhau khác đơn vị hành chính cấp xã trong một tỉnh. Hạn sai khi tiếp biên bản đồ địa chính được xác định như sau:</t>
  </si>
  <si>
    <t>1. Khung và trình bày khung bản đồ địa chính thực hiện theo mẫu quy định tại điểm 1 và 2 mục III của Phụ lục số 01 kèm theo Thông tư này. Khung trong tiêu chuẩn, khung trong mở rộng của mảnh bản đồ địa chính và lưới tọa độ ô vuông được xác định theo giá trị lý thuyết, không có sai số.</t>
  </si>
  <si>
    <t>2. Bản đồ địa chính được biên tập theo đơn vị hành chính cấp xã. Phạm vi thể hiện của một mảnh bản đồ địa chính được giới hạn trong khung trong tiêu chuẩn.</t>
  </si>
  <si>
    <t>3. Các đối tượng trên bản đồ địa chính được biểu thị bằng các yếu tố hình học dạng điểm, dạng đường (đoạn thẳng, đường gấp khúc), dạng vùng, ký hiệu và ghi chú.</t>
  </si>
  <si>
    <t>Các đối tượng dạng đường trên bản đồ phải được thể hiện bằng các dạng polyline, linestring, chain hoặc complexchain… tùy theo phần mềm biên tập bản đồ; thể hiện liên tục, không đứt đoạn và phải có điểm nút ở những chỗ giao nhau giữa các đường thể hiện các đối tượng cùng kiểu.</t>
  </si>
  <si>
    <t>Các đối tượng cần tính diện tích phải được xác lập dưới dạng vùng. Các đối tượng dạng vùng (trừ thửa đất) không khép kín trong phạm vi thể hiện của một mảnh bản đồ địa chính hoặc phạm vi khu đo hoặc phạm vi địa giới hành chính thì được khép vùng giả theo khung trong tiêu chuẩn của mảnh bản đồ địa chính hoặc phạm vi khu đo hoặc phạm vi địa giới hành chính.</t>
  </si>
  <si>
    <t>4. Các thửa đất không thể hiện được trọn trong phạm vi khung trong tiêu chuẩn của một mảnh bản đồ địa chính hoặc trường hợp phải mở rộng khung để thể hiện hết các yếu tố nội dung bản đồ vượt ra ngoài phạm vi khung trong tiêu chuẩn để hạn chế số mảnh bản đồ địa chính tăng thêm ở ranh giới của khu đo hay đường địa giới hành chính thì được mở rộng khung theo quy định tại khoản 2 Điều 5 của Thông tư này để biên tập trọn thửa và thể hiện hết các yếu tố nội dung bản đồ vượt ra ngoài phạm vi khung trong tiêu chuẩn.</t>
  </si>
  <si>
    <t>Trường hợp khi mở rộng khung trong bản đồ mà vẫn không thể hiện được trọn thửa đất thì giữ nguyên khung trong tiêu chuẩn của mảnh bản đồ địa chính, phần ngoài khung được biên tập vào mảnh bản đồ địa chính tiếp giáp bên cạnh; số thửa, diện tích và loại đất được thể hiện trên tờ bản đồ chiếm diện tích phần lớn hơn của thửa đất, còn phần nhỏ hơn của thửa đất chỉ thể hiện loại đất.</t>
  </si>
  <si>
    <t>5. Các yếu tố hình học, đối tượng bản đồ địa chính phải được xác định đúng phân lớp thông tin bản đồ (level), đúng phân loại, đúng thông tin thuộc tính theo quy định tại Phụ lục số 18, đúng ký hiệu theo quy định tại Phụ lục số 01 kèm theo Thông tư này.</t>
  </si>
  <si>
    <t>6. Nhãn thửa, đánh số thứ tự thửa đất và thể hiện các thông tin thửa đất trên bản đồ địa chính</t>
  </si>
  <si>
    <t>6.1. Trên bản đồ địa chính các thông tin về số thứ tự thửa đất, diện tích thửa đất, loại đất được thể hiện bằng ký hiệu dạng hỗn số quy định tại Phụ lục số 01 kèm theo Thông tư này.</t>
  </si>
  <si>
    <t>6.2. Số thứ tự thửa đất được đánh số hiệu bằng số Ả Rập theo thứ tự từ 01 đến hết trên 01 mảnh bản đồ địa chính, bắt đầu từ thửa đất cực Bắc của mảnh bản đồ địa chính, từ trái sang phải, từ trên xuống dưới theo đường zích zắc.</t>
  </si>
  <si>
    <t>Đối với đối tượng chiếm đất không tạo thành thửa đất việc khép vùng được thực hiện cho từng khu vực theo ranh giới khu đo, theo đường địa giới hành chính hoặc theo khung trong tiêu chuẩn của tờ bản đồ và được đánh số thứ tự cùng với các thửa đất.</t>
  </si>
  <si>
    <t>6.3. Khi biên tập bản đồ địa chính được phép tận dụng các lớp (level) bản đồ số còn bỏ trống để thể hiện yếu tố thuộc tính khác của thửa đất (tên chủ, địa chỉ…).</t>
  </si>
  <si>
    <t>7. Ghi chú và ký hiệu</t>
  </si>
  <si>
    <t>Các ghi chú phải được bố trí vào vị trí thích hợp đảm bảo dễ nhận biết đối tượng được ghi chú, dễ đọc, tính mỹ quan của bản đồ. Trường hợp các ghi chú và các yếu tố khác trùng, đè lên nhau thì ưu tiên thể hiện đúng vị trí các đối tượng theo thứ tự ưu tiên như sau: các ký hiệu dạng điểm, nhãn thửa, các ghi chú khác.</t>
  </si>
  <si>
    <t>8. Định dạng tệp tin bản đồ địa chính dạng số</t>
  </si>
  <si>
    <t>Bản đồ địa chính dạng số có thể được xây dựng bằng nhiều phần mềm ứng dụng khác nhau nhưng tệp tin sản phẩm hoàn thành phải được chuyển về định dạng file *.dgn và nhập đầy đủ các thông tin mô tả về dữ liệu (siêu dữ liệu, metadata) theo quy định kỹ thuật về chuẩn dữ liệu địa chính của Bộ Tài nguyên và Môi trường kèm theo từng mảnh bản đồ địa chính.</t>
  </si>
  <si>
    <t>9. Biên tập để in bản đồ địa chính</t>
  </si>
  <si>
    <t>9.1. Việc biên tập để in bản đồ địa chính được thực hiện trên bản sao của các mảnh bản đồ địa chính dạng số thể hiện hiện trạng khi đo vẽ bản đồ.</t>
  </si>
  <si>
    <t>9.2. Biên tập đường địa giới hành chính khi đường địa giới hành chính trùng nhau hoặc trùng đối tượng khác</t>
  </si>
  <si>
    <t>a) Trường hợp đường địa giới hành chính các cấp trùng nhau thì thể hiện đường địa giới hành chính cấp cao nhất.</t>
  </si>
  <si>
    <t>b) Trường hợp đường địa giới hành chính trùng với các yếu tố hình tuyến có dạng đường một nét thì thể hiện đường địa giới hành chính so le hai bên yếu tố đó.</t>
  </si>
  <si>
    <t>c) Trường hợp đường địa giới hành chính nằm giữa yếu tố hình tuyến hai nét thì thể hiện đường địa giới hành chính vào tâm của yếu tố đó khi khoảng sáng giữa ký hiệu đường địa giới hành chính với các nét của yếu tố đó không nhỏ hơn 0,2 mm trên bản đồ; trường hợp còn lại vẽ so le hai bên như trường hợp đường địa giới hành chính trùng với các yếu tố hình tuyến có dạng đường một nét.</t>
  </si>
  <si>
    <t>9.3. Biên tập đường ranh giới chiếm đất khi đường ranh giới chiếm đất của các đối tượng trùng nhau</t>
  </si>
  <si>
    <t>a) Trường hợp ranh giới giữa 2 đối tượng dạng vùng khác loại thì đường ranh giới được biên tập trong lớp (level) lớn hơn.</t>
  </si>
  <si>
    <t>b) Trường hợp các đối tượng giao cắt nhau không cùng mức thì đối tượng ở phía trên được thể hiện liên tục không đứt đoạn qua vùng giao cắt. Ranh giới khép vùng của các đối tượng ở dưới được thể hiện theo đường tiếp giáp của hình chiếu thẳng đứng lên mặt đất của đối tượng đó với hình chiếu thẳng đứng lên mặt đất của đối tượng ở trên.</t>
  </si>
  <si>
    <t>9.4. Khi thửa đất hoặc một phần thửa đất không thể thể hiện dưới dạng vùng theo tỷ lệ trên bản đồ thì thửa đất đó được trích vẽ phi tỷ lệ và thể hiện ở vị trí thích hợp ở trong hoặc ngoài khung bản đồ. Đối với các đối tượng giao thông, thủy văn hình tuyến có độ rộng trên bản đồ dưới 0,2 mm thì thể hiện theo đường tâm và ghi chú độ rộng của đối tượng đó.</t>
  </si>
  <si>
    <t>9.5. Biên tập các ghi chú, ký hiệu khi các ghi chú, ký hiệu chồng đè với các yếu tố khác</t>
  </si>
  <si>
    <t>a) Các ghi chú, ký hiệu phải được bố trí vào vị trí thích hợp đảm bảo dễ nhận biết đối tượng được ghi chú, dễ đọc, tính mỹ quan của bản đồ. Thể hiện vị trí các yếu tố theo thứ tự ưu tiên: các ký hiệu dạng điểm, nhãn thửa, các yếu tố khác;</t>
  </si>
  <si>
    <t>b) Nhãn thửa đất thể hiện theo thông tin hiện trạng. Các thửa đất nhỏ, hẹp không thể trình bày nhãn thửa vào bên trong thửa đất thì trình bày nhãn thửa tại vị trí thích hợp ngoài thửa đất; nếu không thể trình bày nhãn thửa ở bên ngoài thửa đất thì chỉ trình bày số thứ tự thửa đất ở bên trong hoặc bên ngoài thửa đất, đồng thời lập bảng liệt kê các thửa đất nhỏ, hẹp ở dưới khung nam của mảnh bản đồ địa chính. Khi phải trình bày nhãn thửa hoặc số thứ tự thửa đất bên ngoài phạm vi thửa đất thì đánh mũi tên chỉ vào thửa đất đó.</t>
  </si>
  <si>
    <t>10. Tính diện tích</t>
  </si>
  <si>
    <t xml:space="preserve">10.1. Việc tính diện tích được thực hiện trên bản đồ dạng số cho tất cả các thửa đất và đối tượng chiếm đất không tạo thành thửa đất bằng phương pháp giải tích. </t>
  </si>
  <si>
    <t>Trường hợp các đối tượng dạng vùng cùng kiểu (cùng kiểu đối tượng giao thông hoặc cùng kiểu đối tượng thủy văn…) giao cắt cùng mức thì chiếm đất chung của đối tượng được tính theo đường ranh giới chiếm đất ngoài cùng.</t>
  </si>
  <si>
    <t>Trường hợp các đối tượng dạng vùng không cùng kiểu (không cùng kiểu đối tượng giao thông hoặc không cùng kiểu đối tượng thủy văn) hoặc cùng kiểu nhưng giao cắt không cùng mức thì diện tích phần giao nhau của hình chiếu thẳng đứng của các đối tượng đó trên mặt đất được tính cho đối tượng nằm trực tiếp trên mặt đất.</t>
  </si>
  <si>
    <t>10.2. Khi có sự chênh lệch giữa tổng diện tích của tất cả các đối tượng chiếm đất so với diện tích tính vùng bao trùm tất cả các đối tượng chiếm đất đó trong một mảnh bản đồ địa chính thì phải kiểm tra phát hiện nguyên nhân và xử xý các trường hợp đối tượng chiếm đất bị tính trùng hoặc bỏ sót.</t>
  </si>
  <si>
    <t>11. Diện tích và các thông tin thuộc tính của thửa đất, đối tượng chiếm đất không tạo thành thửa đất được thể hiện và thống kê trên phạm vi từng mảnh bản đồ địa chính và phạm vi đơn vị hành chính cấp xã vào Sổ mục kê đất đai theo mẫu quy định tại Phụ lục số 15 và Bảng tổng hợp số thửa, diện tích, số chủ sử dụng, quản lý đất theo hiện trạng đo đạc lập bản đồ địa chính theo mẫu quy định tại Phụ lục số 16 kèm theo Thông tư này; đồng thời được tổng hợp vào biểu thống kê hiện trạng sử dụng đất của đơn vị hành chính cấp xã theo quy định về thống kê, kiểm kê đất đai của Bộ Tài nguyên và Môi trường (Biểu 01/TKĐĐ, 02/TKĐĐ, 03/TKĐĐ).</t>
  </si>
  <si>
    <t>12. Trường hợp chỉ đo vẽ chi tiết bản đồ địa chính một phần diện tích cần thiết mà không đo vẽ khép kín đơn vị hành chính cấp xã và phần diện tích đo vẽ chi tiết bản đồ địa chính lớn hơn 50% diện tích tự nhiên thì phải biên tập thêm bản đồ tỷ lệ phù hợp từ các loại bản đồ khác để tính diện tích khép kín địa giới hành chính (tính diện tích dựa vào tài liệu bản đồ khác sử dụng để khoanh bao khu vực này).</t>
  </si>
  <si>
    <t>1. Chỉnh lý bản đồ địa chính</t>
  </si>
  <si>
    <t>1.1. Việc chỉnh lý bản đồ địa chính thực hiện trong các trường hợp sau:</t>
  </si>
  <si>
    <t>a) Xuất hiện thửa đất và các đối tượng chiếm đất mới (trừ các đối tượng là công trình xây dựng và tài sản trên đất);</t>
  </si>
  <si>
    <t>b) Thay đổi ranh giới thửa đất và các đối tượng chiếm đất (trừ các đối tượng là công trình xây dựng và tài sản trên đất);</t>
  </si>
  <si>
    <t>c) Thay đổi diện tích thửa đất;</t>
  </si>
  <si>
    <t>d) Thay đổi mục đích sử dụng đất;</t>
  </si>
  <si>
    <t>đ) Thay đổi thông tin về tình trạng pháp lý của thửa đất;</t>
  </si>
  <si>
    <t>e) Thay đổi về mốc giới và đường địa giới hành chính các cấp;</t>
  </si>
  <si>
    <t>g) Thay đổi về điểm tọa độ địa chính và điểm tọa độ Quốc gia;</t>
  </si>
  <si>
    <t>h) Thay đổi về mốc giới và hành lang an toàn công trình;</t>
  </si>
  <si>
    <t>i) Thay đổi về địa danh và các ghi chú trên bản đồ.</t>
  </si>
  <si>
    <t>1.2. Cơ sở để quyết định thực hiện chỉnh lý bản đồ địa chính</t>
  </si>
  <si>
    <t>a) Các thay đổi về ranh giới thửa đất, diện tích thửa đất, mục đích sử dụng đất được thực hiện trong các trường hợp: có quyết định giao đất, cho thuê đất, công nhận quyền sử dụng đất, thu hồi đất của cấp có thẩm quyền; quyết định của Ủy ban nhân dân các cấp, bản án của Toà án nhân dân các cấp về việc giải quyết tranh chấp đất đai; kết quả cấp, chỉnh lý Giấy chứng nhận trong các trường hợp chuyển nhượng, chuyển đổi, thừa kế có liên quan đến thay đổi ranh giới, mục đích sử dụng đất; quyết định cho phép chuyển mục đích sử dụng đất; có thay đổi ranh giới thửa đất do sạt lở, sụt đất tự nhiên; người sử dụng đất, cơ quan quản lý đất đai các cấp phát hiện có sai sót trong đo vẽ bản đồ địa chính;</t>
  </si>
  <si>
    <t>b) Mốc giới, đường địa giới hành chính trên bản đồ được chỉnh lý, bổ sung trong các trường hợp có quyết định thay đổi địa giới hành chính, lập đơn vị hành chính mới, đã lập hồ sơ địa giới, cắm mốc địa giới trên thực địa;</t>
  </si>
  <si>
    <t>c) Mốc tọa độ, mốc quy hoạch, hành lang an toàn công trình trên bản đồ được chỉnh lý, bổ sung trong các trường hợp mốc giới mới được cắm trên thực địa và có thông báo của cơ quan nhà nước có thẩm quyền;</t>
  </si>
  <si>
    <t>d) Việc chỉnh lý, bổ sung thông tin về địa danh, địa vật định hướng và các thông tin thuộc tính khác do cơ quan quản lý đất đai các cấp tự quyết định khi phát hiện có thay đổi.</t>
  </si>
  <si>
    <t>1.3. Khi chỉnh lý các thay đổi về ranh giới thửa đất thì việc thể hiện nội dung và lưu thông tin chỉnh lý thực hiện như sau:</t>
  </si>
  <si>
    <t>a) Đường ranh giới mới của thửa đất được thể hiện trên bản đồ địa chính bằng màu đỏ; đường ranh giới cũ được chuyển thành lớp riêng trên bản đồ địa chính dạng số, được gạch bỏ bằng mực đỏ đối với nơi sử dụng bản đồ địa chính dạng giấy;</t>
  </si>
  <si>
    <t>b) Việc chỉnh lý bản đồ địa chính phải thực hiện đồng bộ với việc chỉnh lý thông tin trong sổ mục kê đất đai và các tài liệu liên quan khác.</t>
  </si>
  <si>
    <t>1.4. Khi đo đạc chỉnh lý bản đồ địa chính được phép thực hiện bằng các phương pháp đo đạc đơn giản như: giao hộ cạnh, dóng thẳng hàng, đo bằng thước dây, chuyển vẽ từ bản đồ quy hoạch… và sử dụng các điểm khởi tính gồm: các điểm toạ độ từ lưới khống chế đo vẽ, lưới điểm trạm đo cũ trở lên; các điểm góc thửa đất, góc công trình xây dựng chính có trên bản đồ và hiện còn tồn tại ở thực địa; độ chính xác chỉnh lý thực hiện theo quy định về độ chính xác của bản đồ địa chính.</t>
  </si>
  <si>
    <t>1.5. Việc chỉnh lý số thứ tự thửa đất được quy định như sau:</t>
  </si>
  <si>
    <t>a) Trường hợp thửa đất mới phát sinh do tách thửa, hợp thửa thì hủy bỏ số thứ tự thửa đất cũ, số thửa mới được đánh số tiếp theo số thứ tự thửa đất có số hiệu lớn nhất trong tờ bản đồ; đồng thời phải lập “Bảng các thửa đất chỉnh lý" ở vị trí thích hợp trong hoặc ngoài khung bản đồ, trừ trường hợp chỉnh lý bản đồ địa chính trong cơ sở dữ liệu địa chính. Nội dung “Bảng các thửa đất chỉnh lý" phải thể hiện số thứ tự, mã loại đất và diện tích thửa đất tách, hợp đã được chỉnh lý và số thứ tự thửa, mã loại đất và diện tích mới của thửa đất đó sau chỉnh lý;</t>
  </si>
  <si>
    <t>b) Trường hợp nhà nước thu hồi một phần thửa đất mà phần thu hồi không tạo thành thửa đất mới và phần diện tích còn lại không bị chia cắt thành nhiều thửa đất thì phần diện tích còn lại không thu hồi vẫn giữ nguyên số thứ tự thửa đất cũ.</t>
  </si>
  <si>
    <t xml:space="preserve">2. Đo vẽ bổ sung bản đồ địa chính </t>
  </si>
  <si>
    <t>Việc đo vẽ bổ sung bản đồ địa chính được thực hiện đối với đơn vị hành chính cấp xã đã có bản đồ địa chính nhưng chưa đo vẽ khép kín đơn vị hành chính, kể cả khu vực đã đo vẽ khoanh bao trên bản đồ địa chính nhưng chưa đo vẽ chi tiết đến từng thửa đất.</t>
  </si>
  <si>
    <t>3. Đo vẽ lại bản đồ địa chính</t>
  </si>
  <si>
    <t>Việc đo vẽ lại bản đồ địa chính được thực hiện đối với khu vực đã có bản đồ địa chính nhưng có biến động trong các trường hợp sau đây:</t>
  </si>
  <si>
    <t>3.1. Khu vực đất nông nghiệp đã thực hiện quy hoạch lại đồng ruộng và “dồn điền đổi thửa” làm thay đổi toàn bộ các bờ vùng, bờ thửa;</t>
  </si>
  <si>
    <t>3.2. Khu vực thực hiện quy hoạch sử dụng đất để hình thành các khu trung tâm hành chính, khu đô thị, khu dân cư, khu kinh tế, khu công nghệ cao, khu công nghiệp, khu chế xuất, cụm công nghiệp;</t>
  </si>
  <si>
    <t>3.3. Khu vực chỉ có bản đồ địa chính dạng giấy đã rách nát, hư hỏng không thể khôi phục và không thể sử dụng để số hóa;</t>
  </si>
  <si>
    <t>3.4. Khu vực đã có bản đồ địa chính được lập bằng phương pháp ảnh hàng không, phương pháp bàn đạc bằng máy kinh vĩ quang cơ trước ngày Thông tư này có hiệu lực thi hành, có tỷ lệ nhỏ hơn so với tỷ lệ cần phải đo vẽ theo quy định tại Thông tư này.</t>
  </si>
  <si>
    <t>4. Mảnh bản đồ địa chính được biên tập để in lại trong các trường hợp sau:</t>
  </si>
  <si>
    <t>4.1. Thay đổi đường địa giới hành chính liên quan đến mảnh bản đồ địa chính;</t>
  </si>
  <si>
    <t>4.2. Số lượng thửa đất có biến động do đo vẽ bổ sung, chỉnh lý biến động trên bản đồ về ranh giới, số hiệu thửa, loại đất, diện tích chiếm trên 40% số lượng thửa đất trên mảnh bản đồ in trước đó.</t>
  </si>
  <si>
    <t>1. Trích đo địa chính thửa đất được thực hiện ở các tỷ lệ 1:200, 1:500, 1:1000, 1:2000, 1:5000 và 1:10000. Việc xác định tỷ lệ trích đo địa chính thửa đất được thực hiện theo quy định tại khoản 1 Điều 6 của Thông tư này và được phép lựa chọn tỷ lệ bản đồ lớn hơn một bậc so với quy định cho phù hợp với quy mô diện tích thửa đất.</t>
  </si>
  <si>
    <t>2. Trích đo địa chính thửa đất được thực hiện trong hệ tọa độ quốc gia VN-2000; trường hợp trích đo địa chính cho hộ gia đình, cá nhân thì thực hiện trong hệ tọa độ quốc gia VN-2000 hoặc hệ tọa độ tự do.</t>
  </si>
  <si>
    <t>3. Khi trích đo địa chính thửa đất phục vụ cấp Giấy chứng nhận phải đồng thời lập Phiếu xác nhận kết quả đo đạc hiện trạng thửa đất theo mẫu quy định tại Phụ lục số 12 kèm theo Thông tư này.</t>
  </si>
  <si>
    <t>4. Mảnh trích đo địa chính biên tập ở dạng hình vuông hoặc hình chữ nhật để thể hiện thửa đất trích đo. Khung và trình bày khung mảnh trích đo địa chính thực hiện theo mẫu quy định tại điểm 3 mục III của Phụ lục số 01 kèm theo Thông tư này. Trường hợp trích đo địa chính phục vụ đăng ký đất đai, cấp Giấy chứng nhận đơn lẻ, thường xuyên hàng năm thì khung và trình bày khung mảnh trích đo địa chính thực hiện theo mẫu quy định tại điểm 4 mục III của Phụ lục số 01 kèm theo Thông tư này.</t>
  </si>
  <si>
    <t>Mảnh trích đo địa chính được đánh số thứ tự mảnh bằng số Ả rập từ 01 đến hết trong một năm trong phạm vi đơn vị hành chính cấp xã.</t>
  </si>
  <si>
    <t>5. Việc thực hiện trích đo và trình bày, chỉnh lý thửa đất trong mảnh trích đo thực hiện như đối với đối tượng là thửa đất trên bản đồ địa chính quy định tại Thông tư này. Khi trích đo địa chính từ hai thửa đất trở lên trong cùng một thời điểm mà có thể thể hiện trong phạm vi của cùng một mảnh trích đo địa chính thì phải thể hiện trong một mảnh trích đo đó.</t>
  </si>
  <si>
    <t>6. Mảnh trích đo địa chính dạng số có thể được xây dựng bằng nhiều phần mềm ứng dụng khác nhau nhưng tệp tin sản phẩm hoàn thành phải được chuyển về khuôn dạng file *.dgn. Ngoài ra, khi thực hiện trích đo địa chính trong hệ tọa độ quốc gia VN-2000 còn phải nhập đầy đủ các thông tin mô tả về dữ liệu (siêu dữ liệu, metadata) theo quy định kỹ thuật về chuẩn dữ liệu địa chính của Bộ Tài nguyên và Môi trường kèm theo từng mảnh trích đo địa chính.</t>
  </si>
  <si>
    <t>1. Ký hiệu bản đồ địa chính quy định tại Phụ lục số 01 kèm theo Thông tư này được sử dụng chung để thể hiện các yếu tố nội dung bản đồ địa chính, mảnh trích đo địa chính tỷ lệ 1:200, 1:500, 1:1000, 1:2000, 1:5000 và 1:10000 dạng số và dạng giấy. Những trường hợp đặc biệt chỉ áp dụng cho bản đồ số hoặc bản đồ giấy hoặc một loại nội dung bản đồ hay một loại tỷ lệ bản đồ sẽ có quy định riêng trong ký hiệu và giải thích ký hiệu.</t>
  </si>
  <si>
    <t>2. Ký hiệu chia làm 3 loại:</t>
  </si>
  <si>
    <t xml:space="preserve">2.1. Ký hiệu vẽ theo tỷ lệ: vẽ đúng theo hình dạng, kích thước của địa vật tính theo tỷ lệ bản đồ. </t>
  </si>
  <si>
    <t>2.2. Ký hiệu vẽ nửa theo tỷ lệ: ký hiệu có một chiều tỷ lệ với kích thước thực của địa vật, chiều kia biểu thị quy ước không theo tỷ lệ bản đồ.</t>
  </si>
  <si>
    <t>2.3. Ký hiệu không theo tỷ lệ là ký hiệu vẽ quy ước, không theo đúng tỷ lệ kích thước của địa vật, các ký hiệu này dùng trong trường hợp địa vật không vẽ được theo tỷ lệ bản đồ và một số trường hợp địa vật vẽ được theo tỷ lệ nhưng cần sử dụng thêm ký hiệu quy ước đặt vào vị trí quy định để tăng thêm khả năng đọc, khả năng định hướng của bản đồ.</t>
  </si>
  <si>
    <t>3. Tâm của ký hiệu không theo tỷ lệ bản đồ được bố trí trùng với tâm của đối tượng bản đồ.</t>
  </si>
  <si>
    <t>3.1. Ký hiệu có dạng hình học: hình tròn, hình vuông, hình tam giác, hình chữ nhật... thì tâm của hình hình học là tâm của ký hiệu.</t>
  </si>
  <si>
    <t>3.2. Ký hiệu tượng hình có chân là vòng tròn ở chân: trường học, trạm biến thế... thì tâm của vòng tròn là tâm của ký hiệu.</t>
  </si>
  <si>
    <t>3.3. Ký hiệu tượng hình có chân dạng đường đáy: đình, chùa, tháp, đài phun nước... thì điểm giữa của đường đáy là tâm của ký hiệu.</t>
  </si>
  <si>
    <t>4. Ghi chú gồm ghi chú định danh thể hiện địa danh, tên các đối tượng bản đồ và ghi chú thuyết minh thể hiện thông tin thuộc tính của địa vật.</t>
  </si>
  <si>
    <t>4.1. Ghi chú được thể hiện bằng tiếng Việt; địa danh bằng tiếng dân tộc ít người phải được phiên âm sang tiếng Việt.</t>
  </si>
  <si>
    <t>4.2. Chỉ được sử dụng ký hiệu, phông chữ, chữ số đúng với quy định tại Thông tư này để thể hiện nội dung ghi chú.</t>
  </si>
  <si>
    <t>4.3. Ghi chú được sắp xếp song song với khung phía Nam của mảnh bản đồ địa chính, trừ ghi chú địa vật hình tuyến và ghi chú thửa đất hẹp thì sắp xếp ghi chú theo hướng địa vật, đầu các ghi chú hướng lên phía khung Bắc.</t>
  </si>
  <si>
    <t>5. Khi thể hiện các công trình xây dựng bằng ký hiệu tượng trưng và ghi chú mà đối tượng đó nằm gọn trong ranh giới thửa đất thì phải thể hiện đầy đủ thông tin của thửa đất chứa đối tượng đó.</t>
  </si>
  <si>
    <t xml:space="preserve"> Các công trình xây dựng có kích thước nhỏ, hẹp tại các khu vực thửa nhỏ và dày đặc, khi thể hiện có thể gây khó đọc và rối nội dung bản đồ thì được phép chỉ chọn lọc một số công trình có giá trị lịch sử, văn hoá và ý nghĩa định hướng cao để thể thể hiện.</t>
  </si>
  <si>
    <t>6. Các đối tượng bản đồ có ý nghĩa định hướng cao mà không ghi chú được vào bên trong đối tượng thì ghi chú ra ngoài và đánh mũi tên chỉ vào đối tượng.</t>
  </si>
  <si>
    <t>1. Sổ mục kê đất đai được lập để liệt kê các thửa đất và đối tượng chiếm đất không tạo thành thửa đất theo kết quả đo vẽ lập, chỉnh lý bản đồ địa chính, trích đo địa chính thửa đất trong phạm vi đơn vị hành chính cấp xã.</t>
  </si>
  <si>
    <t>2. Nội dung sổ mục kê đất đai gồm số thứ tự tờ bản đồ địa chính, mảnh trích đo địa chính; số thứ tự thửa đất, đối tượng chiếm đất không tạo thành thửa đất; tên người sử dụng, quản lý đất; mã đối tượng sử dụng, quản lý đất; diện tích; loại đất (bao gồm loại đất theo hiện trạng, loại đất theo giấy tờ pháp lý về quyền sử dụng đất, loại đất theo quy hoạch sử dụng đất đã được phê duyệt).</t>
  </si>
  <si>
    <t>3. Sổ mục kê đất đai được lập dưới dạng số, lưu giữ trong cơ sở dữ liệu đất đai, được in cùng với bản đồ địa chính để lưu trữ và được sao để sử dụng đối với nơi chưa có điều kiện khai thác, sử dụng cơ sở dữ liệu đất đai.</t>
  </si>
  <si>
    <t>Việc lập sổ mục kê đất đai được thực hiện sau khi hoàn thành việc biên tập mảnh bản đồ địa chính, mảnh trích đo địa chính.</t>
  </si>
  <si>
    <t>4. Nội dung, hình thức quy định chi tiết lập sổ mục kê đất đai thực hiện theo mẫu quy định tại Phụ lục số 15 kèm theo Thông tư này.</t>
  </si>
  <si>
    <t>QUẢN LÝ, SỬ DỤNG BẢN ĐỒ ĐỊA CHÍNH</t>
  </si>
  <si>
    <t>1. Khi thực hiện đo đạc bản đồ địa chính phải lập, thẩm định, phê duyệt thiết kế kỹ thuật - dự toán theo quy định của Bộ Tài nguyên và Môi trường về quản lý dự án, công trình trong lĩnh vực quản lý đất đai.</t>
  </si>
  <si>
    <t>Các thiết kế kỹ thuật - dự toán đo đạc bản đồ địa chính phục vụ lập hồ sơ địa chính, cấp Giấy chứng nhận và xây dựng cơ sở dữ liệu sau khi được cấp có thẩm quyền phê duyệt phải nộp về Bộ Tài nguyên và Môi trường (Tổng cục Quản lý đất đai) kèm theo Quyết định phê duyệt để kiểm tra việc thực hiện và theo dõi, giám sát.</t>
  </si>
  <si>
    <t>2. Phải lập báo cáo khảo sát trên cơ sở kết quả khảo sát, thu thập, phân tích, đánh giá các tư liệu, tài liệu có liên quan trước khi lập thiết kế kỹ thuật - dự toán.</t>
  </si>
  <si>
    <t>3. Khi lập thiết kế kỹ thuật - dự toán nếu áp dụng chỉ tiêu kỹ thuật khác quy định tại Thông tư này thì phải báo cáo Bộ Tài nguyên và Môi trường và phải được Bộ Tài nguyên và Môi trường chấp thuận bằng văn bản mới được thi công.</t>
  </si>
  <si>
    <t>4. Thiết kế kỹ thuật - dự toán bao gồm các nội dung chính sau:</t>
  </si>
  <si>
    <t>4.1. Sự cần thiết phải đo đạc lập bản đồ địa chính;</t>
  </si>
  <si>
    <t>4.2. Cơ sở pháp lý;</t>
  </si>
  <si>
    <t>4.3. Mục tiêu, yêu cầu, phạm vi nhiệm vụ, khối lượng công việc;</t>
  </si>
  <si>
    <t>4.4. Đặc điểm tình hình tự nhiên, kinh tế, xã hội, hiện trạng sử dụng đất của địa phương nơi thực hiện dự án, công trình đo đạc lập bản đồ địa chính;</t>
  </si>
  <si>
    <t>4.5. Tình hình công tác đo đạc lập bản đồ địa chính của địa phương; hiện trạng và khả năng sử dụng tư liệu, tài liệu đo đạc, bản đồ địa chính, bản đồ địa hình, bản đồ địa giới hành chính, các tư liệu ảnh và các loại tài liệu, bản đồ khác;</t>
  </si>
  <si>
    <t>4.6. Thực trạng nguồn nhân lực, trang thiết bị kỹ thuật, năng lực thực hiện dự án, công trình đo đạc bản đồ địa chính của các đơn vị thuộc cơ quan quản lý đất đai của địa phương;</t>
  </si>
  <si>
    <t>4.7. Thiết kế và giải pháp kỹ thuật;</t>
  </si>
  <si>
    <t>4.8. Tổ chức thực hiện;</t>
  </si>
  <si>
    <t>4.9. Dự toán kinh phí;</t>
  </si>
  <si>
    <t>4.10. Đánh giá tính khả thi và rủi ro thực hiện dự án, công trình.</t>
  </si>
  <si>
    <t>5. Trường hợp và trích đo địa chính thửa đất thì không phải lập thiết kế kỹ thuật - dự toán, nhưng phải lập phương án thi công và được cơ quan quyết định đầu tư phê duyệt.</t>
  </si>
  <si>
    <t>Trường hợp trích đo địa chính thửa đất để thực hiện thủ tục đăng ký đất đai, cấp Giấy chứng nhận đối với các trường hợp đơn lẻ, thường xuyên hàng năm thì phải lập kế hoạch thực hiện hàng năm trình Ủy ban nhân dân cấp có thẩm quyền phê duyệt.</t>
  </si>
  <si>
    <t>Trường hợp trích đo địa chính thửa đất theo nhu cầu của người sử dụng đất không sử dụng ngân sách nhà nước thì thực hiện theo hợp đồng dịch vụ, không phải lập phương án thi công.</t>
  </si>
  <si>
    <t>Nội dung chính của phương án thi công bao gồm:</t>
  </si>
  <si>
    <t>5.1. Căn cứ lập phương án;</t>
  </si>
  <si>
    <t>5.2. Tóm tắt mục tiêu, yêu cầu, phạm vi nhiệm vụ, khối lượng công việc;</t>
  </si>
  <si>
    <t>5.3. Tóm tắt giải pháp kỹ thuật và tổ chức thực hiện;</t>
  </si>
  <si>
    <t>5.4. Kinh phí thực hiện.</t>
  </si>
  <si>
    <t>1. Các công đoạn, sản phẩm đo đạc bản đồ địa chính phải được giám sát, kiểm tra, nghiệm thu về chất lượng sản phẩm, khối lượng thực hiện.</t>
  </si>
  <si>
    <t>2. Việc giám sát, kiểm tra, nghiệm thu thực hiện theo quy định của Bộ Tài nguyên và Môi trường về giám sát, kiểm tra, thẩm định, nghiệm thu sản phẩm đối với công tác đo đạc bản đồ địa chính.</t>
  </si>
  <si>
    <t>3. Cơ sở để giám sát, kiểm tra, nghiệm thu là các quy định tại Thông tư này và trong thiết kế kỹ thuật - dự toán công trình, các văn bản kỹ thuật của khu đo đã được cấp có thẩm quyền phê duyệt.</t>
  </si>
  <si>
    <t>4. Nội dung giám sát, kiểm tra, nghiệm thu bao gồm:</t>
  </si>
  <si>
    <t>4.1. Nhân lực, máy móc trang thiết bị đo đạc sử dụng trong thi công;</t>
  </si>
  <si>
    <t>4.2. Sự tuân thủ quy trình, tiến độ thực hiện;</t>
  </si>
  <si>
    <t>4.3. Chất lượng, khối lượng sản phẩm công đoạn công trình, hoàn thành công trình và giao nộp sản phẩm.</t>
  </si>
  <si>
    <t>5. Nội dung chi tiết và mức độ giám sát, kiểm tra thực hiện theo quy định của Bộ Tài nguyên và Môi trường về giám sát, kiểm tra, thẩm định, nghiệm thu sản phẩm đối với công tác đo đạc bản đồ địa chính.</t>
  </si>
  <si>
    <t>6. Xác nhận bản đồ địa chính</t>
  </si>
  <si>
    <t>6.1. Bản đồ địa chính phải được đơn vị thi công ký xác nhận sản phẩm; đơn vị kiểm tra ký xác nhận chất lượng sản phẩm; Ủy ban nhân dân cấp xã ký xác nhận đo vẽ phù hợp hiện trạng quản lý, sử dụng; Sở Tài nguyên và Môi trường ký duyệt nghiệm thu chất lượng sản phẩm đủ điều kiện đưa vào sử dụng tại vị trí phần ngoài khung bản đồ theo mẫu quy định tại điểm 1 mục III của Phụ lục số 01 kèm theo Thông tư này.</t>
  </si>
  <si>
    <t>6.2. Bản đồ địa chính được biên tập in lại phải được đơn vị thực hiện biên tập xác nhận sản phẩm, đơn vị kiểm tra ký xác nhận chất lượng sản phẩm; Sở Tài nguyên và Môi trường ký duyệt tại vị trí phần ngoài khung bản đồ theo mẫu quy định tại điểm 2 mục III của Phụ lục số 01 kèm theo Thông tư này.</t>
  </si>
  <si>
    <t>7. Xác nhận mảnh trích đo địa chính</t>
  </si>
  <si>
    <t>7.1. Trường hợp trích đo địa chính thửa đất do Văn phòng đăng ký đất đai hoặc chi nhánh Văn phòng đăng ký đất đai hoặc Văn phòng đăng ký quyền sử dụng đất ở nơi chưa lập Văn phòng đăng ký đất đai (sau đây gọi chung là Văn phòng đăng ký đất đai) để phục vụ đăng ký đất đai, cấp Giấy chứng nhận đơn lẻ, thường xuyên hàng năm thì phải có chữ ký của người thực hiện đo đạc, người kiểm tra và Giám đốc Văn phòng đăng ký đất đai ký duyệt tại vị trí phần ngoài khung mảnh trích đo địa chính theo mẫu quy định tại điểm 3 mục III của Phụ lục số 01 kèm theo Thông tư này.</t>
  </si>
  <si>
    <t>Trường hợp trích đo địa chính thửa đất do đơn vị có chức năng hành nghề đo đạc bản đồ địa chính khác thực hiện để phục vụ đăng ký đất đai, cấp Giấy chứng nhận đơn lẻ, thường xuyên hàng năm thì phải có chữ ký và dấu của đơn vị đo đạc; người kiểm tra trực thuộc Văn phòng đăng ký đất đai; Giám đốc Văn phòng đăng ký đất đai ký duyệt.</t>
  </si>
  <si>
    <t>7.2. Trường hợp trích đo địa chính thửa đất phục vụ bồi thường, giải phóng mặt bằng, thu hồi đất, đấu giá quyền sử dụng đất và mục đích quản lý đất đai khác thì việc xác nhận mảnh trích đo địa chính được thực hiện như quy định đối với việc xác nhận bản đồ địa chính quy định tại điểm 6.1 khoản 6 Điều này.</t>
  </si>
  <si>
    <t>1. Đóng gói sản phẩm đo đạc bản đồ địa chính</t>
  </si>
  <si>
    <t>Bản đồ địa chính và các tài liệu có liên quan sau khi được kiểm tra, nghiệm thu phải được xác nhận đầy đủ theo các mẫu biểu quy định và đóng gói thành từng hộp, cặp, túi hay đóng thành từng tập có ghi chú, có mục lục để tra cứu và được kiểm tra lần cuối trước khi giao nộp.</t>
  </si>
  <si>
    <t>2. Giao nộp sản phẩm đo đạc lập bản đồ địa chính</t>
  </si>
  <si>
    <t>2.1. Đơn vị thi công giao nộp sản phẩm đo đạc lập bản đồ địa chính cho cơ quan chủ đầu tư để sử dụng ở các cấp theo quy định như sau:</t>
  </si>
  <si>
    <t>a) Ủy ban nhân dân cấp xã gồm có:</t>
  </si>
  <si>
    <t>- Biên bản thỏa thuận sử dụng đất để chôn mốc, xây tường bảo vệ mốc địa chính; Ghi chú điểm tọa độ địa chính; Biên bản bàn giao mốc địa chính; Thông báo về việc chôn mốc, xây tường vây bảo vệ mốc địa chính: 01 bộ;</t>
  </si>
  <si>
    <t>- Bản đồ địa chính dạng giấy và dạng số: 01 bộ;</t>
  </si>
  <si>
    <t>- Sổ mục kê đất đai dạng giấy và dạng số: 01 bộ;</t>
  </si>
  <si>
    <t>- Biên bản xác nhận thể hiện địa giới hành chính: 01 bộ;</t>
  </si>
  <si>
    <t>- Biên bản xác nhận việc công khai bản đồ địa chính: 01 bộ;</t>
  </si>
  <si>
    <t>- Bảng tổng hợp số thửa, diện tích, số chủ sử dụng, quản lý trong đơn vị hành chính theo hiện trạng đo vẽ bản đồ địa chính: 01 bộ;</t>
  </si>
  <si>
    <t>- Biên bản bàn giao sản phẩm đo đạc lập bản đồ địa chính: 01 bộ.</t>
  </si>
  <si>
    <t>b) Phòng Tài nguyên và Môi trường gồm có:</t>
  </si>
  <si>
    <t>- Bản Ghi chú điểm tọa độ địa chính; Bảng tọa độ lưới địa chính, lưới khống chế đo vẽ: 01 bộ;</t>
  </si>
  <si>
    <t>- Bảng tổng hợp số thửa, diện tích, số chủ sử dụng, quản lý trong đơn vị hành chính theo hiện trạng đo đạc bản đồ địa chính: 01 bộ;</t>
  </si>
  <si>
    <t>c) Sở Tài nguyên và Môi trường gồm có:</t>
  </si>
  <si>
    <t>- Sơ đồ lưới địa chính, lưới đo vẽ sau thi công trên nền bản đồ địa hình dạng giấy và dạng số: 01 bộ;</t>
  </si>
  <si>
    <t>- Bản mô tả ranh giới, mốc giới thửa đất (01 bộ);</t>
  </si>
  <si>
    <t>- Các loại sổ đo, các tài liệu liên quan khác (nếu có);</t>
  </si>
  <si>
    <t>- Tài liệu kiểm tra, kiểm nghiệm máy móc và dụng cụ đo đạc: 01 bộ;</t>
  </si>
  <si>
    <t>- Tài liệu tính toán, bình sai lưới địa chính, lưới khống chế đo vẽ: 01 bộ;</t>
  </si>
  <si>
    <t>- Phiếu xác nhận kết quả đo đạc hiện trạng thửa đất: 01 bộ;</t>
  </si>
  <si>
    <t>- Biên bản bàn giao sản phẩm đo đạc lập bản đồ địa chính: 01 bộ;</t>
  </si>
  <si>
    <t>- Hồ sơ giám sát, kiểm tra, nghiệm thu: 01 bộ.</t>
  </si>
  <si>
    <t>d) Tổng cục Quản lý đất đai gồm có:</t>
  </si>
  <si>
    <t>- Thiết kế kỹ thuật - dự toán công trình và Quyết định phê duyệt: dạng giấy 01 bộ, dạng số 01 bộ;</t>
  </si>
  <si>
    <t>- Bản đồ địa chính và bản đồ thể hiện khép kín ranh giới hành chính cấp xã (khi không đo đạc khép kín đơn vị hành chính cấp xã) dạng số: 01 bộ;</t>
  </si>
  <si>
    <t>- Biên bản nghiệm thu và Bản xác nhận chất lượng, khối lượng công trình hoàn thành dạng giấy: 01 bộ.</t>
  </si>
  <si>
    <t>2.2. Việc giao nộp sản phẩm giữa đơn vị thi công với chủ đầu tư, giữa chủ đầu tư với các cấp sử dụng phải lập thành biên bản theo mẫu quy định tại Phụ lục số 17 kèm theo Thông tư này.</t>
  </si>
  <si>
    <t>2.3. Ngoài số lượng sản phẩm, hồ sơ nghiệm thu giao nộp theo quy định tại điểm 2.1 khoản 2 Điều này, cơ quan chủ đầu tư quyết định số lượng sản phẩm, hồ sơ nghiệm thu theo quy định về quản lý dự án, công trình đo đạc bản đồ địa chính và phải nêu rõ trong thiết kế kỹ thuật - dự toán công trình.</t>
  </si>
  <si>
    <t>2.4. Việc xác nhận hoàn thành và thực hiện quyết toán công trình đo đạc lập bản đồ địa chính chỉ được thực hiện sau khi có đầy đủ hồ sơ nghiệm thu và các sản phẩm quy định tại điểm 2.1 khoản 2 Điều này đã được bàn giao và lưu trữ.</t>
  </si>
  <si>
    <t>3. Trường hợp trích đo địa chính thửa đất để phục vụ đăng ký đất đai, cấp Giấy chứng nhận đơn lẻ, thường xuyên hàng năm thì sản phẩm đo đạc do Văn phòng đăng ký đất đai quản lý.</t>
  </si>
  <si>
    <t>Trường hợp trích đo địa chính thửa đất phục vụ các mục đích quản lý đất đai khác thì sản phẩm giao nộp và lưu tại cơ quan, đơn vị sử dụng mảnh trích đo địa chính theo mục đích đo đạc và tại Văn phòng đăng ký đất đai để cập nhật, chỉnh lý hồ sơ địa chính, cơ sở dữ liệu địa chính.</t>
  </si>
  <si>
    <t>4. Toàn bộ sản phẩm đo đạc bản đồ địa chính phải được lưu trữ theo quy định lưu trữ tài liệu của Nhà nước, không được huỷ bỏ các tài liệu cũ ngay cả trong trường hợp đã có tài liệu mới cập nhật, thay thế.</t>
  </si>
  <si>
    <t>Đối với các dự án, công trình đo đạc bản đồ địa chính đã được duyệt, thực hiện trước ngày Thông tư này có hiệu lực thi hành mà chưa hoàn thành thì thực hiện như sau:</t>
  </si>
  <si>
    <t>1. Các nội dung công việc đã thực hiện và sản phẩm đã được nghiệm thu cấp đơn vị thi công thì tiếp tục thực hiện nội dung công việc đó theo Dự án, Thiết kế kỹ thuật - dự toán công trình, Phương án thi công được duyệt, trừ các nội dung công việc quy định tại khoản 2 Điều này.</t>
  </si>
  <si>
    <t>2. Các nội dung công việc về biên tập, trình bày, xác nhận bản đồ địa chính, trích đo địa chính thửa đất, lập sổ mục kê đất đai và tổng hợp số liệu thống kê đất đai mà chưa được chủ đầu tư nghiệm thu thì phải thực hiện theo quy định tại Thông tư này.</t>
  </si>
  <si>
    <t>2. Thông tư này thay thế Thông tư số 55/2013/TT-BTNMT ngày 30 tháng 12 năm 2013 của Bộ trưởng Bộ Tài nguyên và Môi trường quy định về thành lập bản đồ địa chính.</t>
  </si>
  <si>
    <t>1. Bộ, cơ quan ngang Bộ, cơ quan thuộc Chính phủ; Uỷ ban nhân dân tỉnh, thành phố trực thuộc Trung ương có trách nhiệm chỉ đạo triển khai thực hiện Thông tư này.</t>
  </si>
  <si>
    <t>2. Tổng cục Quản lý đất đai có trách nhiệm kiểm tra việc thực hiện Thông tư này.</t>
  </si>
  <si>
    <t>3. Sở Tài nguyên và Môi trường có trách nhiệm giúp Ủy ban nhân dân tỉnh, thành phố trực thuộc Trung ương triển khai thực hiện Thông tư này ở địa phương.</t>
  </si>
  <si>
    <t>Trong quá trình tổ chức thực hiện, nếu có khó khăn, vướng mắc thì cơ quan, tổ chức, cá nhân phản ánh về Bộ Tài nguyên và Môi trường để xem xét, giải quyết./.</t>
  </si>
  <si>
    <t>Trường hợp thửa đất sử dụng vào nhiều mục đích thì phải thể hiện các mục đích sử dụng đất đó. Trường hợp thửa đất có vườn, ao gắn liền với nhà ở đã được Nhà nước công nhận (cấp Giấy chứng nhận) toàn bộ diện tích thửa đất là đất ở thì thể hiện loại đất là đất ở.</t>
  </si>
  <si>
    <t>Điều 1 LUATDD Phạm vi điều chỉnh</t>
  </si>
  <si>
    <t>Điều 2 LUATDD Đối tượng áp dụng</t>
  </si>
  <si>
    <t>Nếu Dl nằm trong hạn sai cho phép nêu trên thì chỉnh sửa như sau: đối với bản đồ địa chính cùng tỷ lệ thì chỉnh sửa dữ liệu ở bản đồ địa chính lập mới; đối với bản đồ địa chính khác tỷ lệ đo vẽ thì chỉnh sửa dữ liệu ở bản đồ địa chính tỷ lệ nhỏ theo dữ liệu ở bản đồ địa chính tỷ lệ lớn.</t>
  </si>
  <si>
    <t>Nếu Dl lớn hơn hạn sai cho phép nêu trên thì phải kiểm tra lại việc đo vẽ và biên tập bản đồ địa chính để xử lý.</t>
  </si>
  <si>
    <t>Đối với bản đồ địa chính khác thời gian đo vẽ nếu phát hiện có sự sai lệch, chồng, hở mà Dl vượt quá hạn sai cho phép nêu trên thì phải kiểm tra lại và phải đảm bảo chất lượng sản phẩm do mình làm ra. Đơn vị thi công không được tự ý chỉnh sửa trên sản phẩm của mình cũng như trên tài liệu cũ để tiếp biên mà phải báo cáo Sở Tài nguyên và Môi trường bằng văn bản các sai lệch, chồng, hở để quyết định.</t>
  </si>
  <si>
    <t>Luật này quy định về chế độ sở hữu đất đai, quyền hạn và trách nhiệm của Nhà nước đại diện chủ sở hữu toàn dân về đất đai và thống nhất quản lý về đất đai, chế độ quản lý và sử dụng đất đai, quyền và nghĩa vụ của người sử dụng đất đối với đất đai thuộc lãnh thổ của nước Cộng hòa xã hội chủ nghĩa Việt Nam.</t>
  </si>
  <si>
    <t>2. Người sử dụng đất.</t>
  </si>
  <si>
    <t>Trong Luật này, các từ ngữ dưới đây được hiểu như sau:</t>
  </si>
  <si>
    <t>23. Cơ sở dữ liệu đất đai là tập hợp các dữ liệu đất đai được sắp xếp, tổ chức để truy cập, khai thác, quản lý và cập nhật thông qua phương tiện điện tử.</t>
  </si>
  <si>
    <t>Đất đai thuộc sở hữu toàn dân do Nhà nước đại diện chủ sở hữu và thống nhất quản lý. Nhà nước trao quyền sử dụng đất cho người sử dụng đất theo quy định của Luật này.</t>
  </si>
  <si>
    <t>Người sử dụng đất được Nhà nước giao đất, cho thuê đất, công nhận quyền sử dụng đất, nhận chuyển quyền sử dụng đất theo quy định của Luật này, bao gồm:</t>
  </si>
  <si>
    <t>1. Tổ chức trong nước gồm cơ quan nhà nước, đơn vị vũ trang nhân dân, tổ chức chính trị, tổ chức chính trị - xã hội, tổ chức kinh tế, tổ chức chính trị xã hội - nghề nghiệp, tổ chức xã hội, tổ chức xã hội - nghề nghiệp, tổ chức sự nghiệp công lập và tổ chức khác theo quy định của pháp luật về dân sự (sau đây gọi chung là tổ chức);</t>
  </si>
  <si>
    <t>2. Hộ gia đình, cá nhân trong nước (sau đây gọi chung là hộ gia đình, cá nhân);</t>
  </si>
  <si>
    <t>3. Cộng đồng dân cư gồm cộng đồng người Việt Nam sinh sống trên cùng địa bàn thôn, làng, ấp, bản, buôn, phum, sóc, tổ dân phố và điểm dân cư tương tự có cùng phong tục, tập quán hoặc có chung dòng họ;</t>
  </si>
  <si>
    <t>4. Cơ sở tôn giáo gồm chùa, nhà thờ, nhà nguyện, thánh thất, thánh đường, niệm phật đường, tu viện, trường đào tạo riêng của tôn giáo, trụ sở của tổ chức tôn giáo và cơ sở khác của tôn giáo;</t>
  </si>
  <si>
    <t>5. Tổ chức nước ngoài có chức năng ngoại giao gồm cơ quan đại diện ngoại giao, cơ quan lãnh sự, cơ quan đại diện khác của nước ngoài có chức năng ngoại giao được Chính phủ Việt Nam thừa nhận; cơ quan đại diện của tổ chức thuộc Liên hợp quốc, cơ quan hoặc tổ chức liên chính phủ, cơ quan đại diện của tổ chức liên chính phủ;</t>
  </si>
  <si>
    <t>6. Người Việt Nam định cư ở nước ngoài theo quy định của pháp luật về quốc tịch;</t>
  </si>
  <si>
    <t>7. Doanh nghiệp có vốn đầu tư nước ngoài gồm doanh nghiệp 100% vốn đầu tư nước ngoài, doanh nghiệp liên doanh, doanh nghiệp Việt Nam mà nhà đầu tư nước ngoài mua cổ phần, sáp nhập, mua lại theo quy định của pháp luật về đầu tư.</t>
  </si>
  <si>
    <t>1. Đúng quy hoạch, kế hoạch sử dụng đất và đúng mục đích sử dụng đất.</t>
  </si>
  <si>
    <t>2. Tiết kiệm, có hiệu quả, bảo vệ môi trường và không làm tổn hại đến lợi ích chính đáng của người sử dụng đất xung quanh.</t>
  </si>
  <si>
    <t>3. Người sử dụng đất thực hiện quyền, nghĩa vụ của mình trong thời hạn sử dụng đất theo quy định của Luật này và quy định khác của pháp luật có liên quan.</t>
  </si>
  <si>
    <t>1. Người đứng đầu của tổ chức, tổ chức nước ngoài có chức năng ngoại giao, doanh nghiệp có vốn đầu tư nước ngoài đối với việc sử dụng đất của tổ chức mình.</t>
  </si>
  <si>
    <t>2. Chủ tịch Ủy ban nhân dân xã, phường, thị trấn đối với việc sử dụng đất nông nghiệp vào mục đích công ích; đất phi nông nghiệp đã giao cho Ủy ban nhân dân xã, phường, thị trấn (sau đây gọi chung là Ủy ban nhân dân cấp xã) để sử dụng vào mục đích xây dựng trụ sở Ủy ban nhân dân, các công trình công cộng phục vụ hoạt động văn hóa, giáo dục, y tế, thể dục thể thao, vui chơi, giải trí, chợ, nghĩa trang, nghĩa địa và công trình công cộng khác của địa phương.</t>
  </si>
  <si>
    <t>3. Người đại diện cho cộng đồng dân cư là trưởng thôn, làng, ấp, bản, buôn, phum, sóc, tổ dân phố hoặc người được cộng đồng dân cư thỏa thuận cử ra đối với việc sử dụng đất đã giao, công nhận cho cộng đồng dân cư.</t>
  </si>
  <si>
    <t>4. Người đứng đầu cơ sở tôn giáo đối với việc sử dụng đất đã giao cho cơ sở tôn giáo.</t>
  </si>
  <si>
    <t>5. Chủ hộ gia đình đối với việc sử dụng đất của hộ gia đình.</t>
  </si>
  <si>
    <t>6. Cá nhân, người Việt Nam định cư ở nước ngoài đối với việc sử dụng đất của mình.</t>
  </si>
  <si>
    <t>7. Người có chung quyền sử dụng đất hoặc người đại diện cho nhóm người có chung quyền sử dụng đất đối với việc sử dụng đất đó.</t>
  </si>
  <si>
    <t>1. Người đứng đầu của tổ chức chịu trách nhiệm đối với việc quản lý đất trong các trường hợp sau đây:</t>
  </si>
  <si>
    <t>a) Tổ chức được giao quản lý công trình công cộng, gồm công trình đường giao thông, cầu, cống, vỉa hè, hệ thống cấp nước, hệ thống thoát nước, hệ thống công trình thủy lợi, đê, đập; quảng trường, tượng đài, bia tưởng niệm;</t>
  </si>
  <si>
    <t>b) Tổ chức kinh tế được giao quản lý diện tích đất để thực hiện dự án đầu tư theo hình thức xây dựng - chuyển giao (BT) và các hình thức khác theo quy định của pháp luật về đầu tư;</t>
  </si>
  <si>
    <t>c) Tổ chức được giao quản lý đất có mặt nước của các sông và đất có mặt nước chuyên dùng;</t>
  </si>
  <si>
    <t>d) Tổ chức được giao quản lý quỹ đất đã thu hồi theo quyết định của cơ quan nhà nước có thẩm quyền.</t>
  </si>
  <si>
    <t>2. Chủ tịch Ủy ban nhân dân cấp xã chịu trách nhiệm đối với việc quản lý đất sử dụng vào mục đích công cộng được giao để quản lý, đất chưa giao, đất chưa cho thuê tại địa phương.</t>
  </si>
  <si>
    <t>3. Chủ tịch Ủy ban nhân dân tỉnh, thành phố trực thuộc trung ương chịu trách nhiệm đối với việc quản lý đất chưa sử dụng tại các đảo chưa có người ở thuộc địa phương.</t>
  </si>
  <si>
    <t>4. Người đại diện cho cộng đồng dân cư là người chịu trách nhiệm đối với đất được giao cho cộng đồng dân cư quản lý.</t>
  </si>
  <si>
    <t>Nhà nước có chính sách khuyến khích người sử dụng đất đầu tư lao động, vật tư tiền vốn và áp dụng thành tựu khoa học, công nghệ vào các việc sau đây:</t>
  </si>
  <si>
    <t>1. Bảo vệ, cải tạo, làm tăng độ màu mỡ của đất;</t>
  </si>
  <si>
    <t>2. Khai hoang, phục hóa, lấn biển, đưa diện tích đất trống, đồi núi trọc, đất có mặt nước hoang hóa vào sử dụng theo quy hoạch, kế hoạch sử dụng đất;</t>
  </si>
  <si>
    <t>3. Phát triển kết cấu hạ tầng để làm tăng giá trị của đất.</t>
  </si>
  <si>
    <t>Căn cứ vào mục đích sử dụng, đất đai được phân loại như sau:</t>
  </si>
  <si>
    <t>1. Nhóm đất nông nghiệp bao gồm các loại đất sau đây:</t>
  </si>
  <si>
    <t>a) Đất trồng cây hàng năm gồm đất trồng lúa và đất trồng cây hàng năm khác;</t>
  </si>
  <si>
    <t>b) Đất trồng cây lâu năm;</t>
  </si>
  <si>
    <t>c) Đất rừng sản xuất;</t>
  </si>
  <si>
    <t>d) Đất rừng phòng hộ;</t>
  </si>
  <si>
    <t>đ) Đất rừng đặc dụng;</t>
  </si>
  <si>
    <t>e) Đất nuôi trồng thủy sản;</t>
  </si>
  <si>
    <t>g) Đất làm muối;</t>
  </si>
  <si>
    <t>h) Đất nông nghiệp khác gồm đất sử dụng để xây dựng nhà kính và các loại nhà khác phục vụ mục đích trồng trọt, kể cả các hình thức trồng trọt không trực tiếp trên đất; xây dựng chuồng trại chăn nuôi gia súc, gia cầm và các loại động vật khác được pháp luật cho phép; đất trồng trọt, chăn nuôi, nuôi trồng thủy sản cho mục đích học tập, nghiên cứu thí nghiệm; đất ươm tạo cây giống, con giống và đất trồng hoa, cây cảnh;</t>
  </si>
  <si>
    <t>2. Nhóm đất phi nông nghiệp bao gồm các loại đất sau đây:</t>
  </si>
  <si>
    <t>a) Đất ở gồm đất ở tại nông thôn, đất ở tại đô thị;</t>
  </si>
  <si>
    <t>b) Đất xây dựng trụ sở cơ quan;</t>
  </si>
  <si>
    <t>c) Đất sử dụng vào mục đích quốc phòng, an ninh;</t>
  </si>
  <si>
    <t>d) Đất xây dựng công trình sự nghiệp gồm đất xây dựng trụ sở của tổ chức sự nghiệp; đất xây dựng cơ sở văn hóa, xã hội, y tế, giáo dục và đào tạo, thể dục thể thao, khoa học và công nghệ, ngoại giao và công trình sự nghiệp khác;</t>
  </si>
  <si>
    <t>đ) Đất sản xuất, kinh doanh phi nông nghiệp gồm đất khu công nghiệp, cụm công nghiệp, khu chế xuất; đất thương mại, dịch vụ; đất cơ sở sản xuất phi nông nghiệp; đất sử dụng cho hoạt động khoáng sản; đất sản xuất vật liệu xây dựng, làm đồ gốm;</t>
  </si>
  <si>
    <t>e) Đất sử dụng vào mục đích công cộng gồm đất giao thông (gồm cảng hàng không, sân bay, cảng đường thủy nội địa, cảng hàng hải, hệ thống đường sắt, hệ thống đường bộ và công trình giao thông khác); thủy lợi; đất có di tích lịch sử - văn hóa, danh lam thắng cảnh; đất sinh hoạt cộng đồng, khu vui chơi, giải trí công cộng; đất công trình năng lượng; đất công trình bưu chính, viễn thông; đất chợ; đất bãi thải, xử lý chất thải và đất công trình công cộng khác;</t>
  </si>
  <si>
    <t>g) Đất cơ sở tôn giáo, tín ngưỡng;</t>
  </si>
  <si>
    <t>h) Đất làm nghĩa trang, nghĩa địa, nhà tang lễ, nhà hỏa táng;</t>
  </si>
  <si>
    <t>i) Đất sông, ngòi, kênh, rạch, suối và mặt nước chuyên dùng;</t>
  </si>
  <si>
    <t>k) Đất phi nông nghiệp khác gồm đất làm nhà nghỉ, lán, trại cho người lao động trong cơ sở sản xuất; đất xây dựng kho và nhà để chứa nông sản, thuốc bảo vệ thực vật, phân bón, máy móc, công cụ phục vụ cho sản xuất nông nghiệp và đất xây dựng công trình khác của người sử dụng đất không nhằm mục đích kinh doanh mà công trình đó không gắn liền với đất ở;</t>
  </si>
  <si>
    <t>3. Nhóm đất chưa sử dụng gồm các loại đất chưa xác định mục đích sử dụng.</t>
  </si>
  <si>
    <t>Việc xác định loại đất theo một trong các căn cứ sau đây:</t>
  </si>
  <si>
    <t>1. Giấy chứng nhận quyền sử dụng đất, Giấy chứng nhận quyền sở hữu nhà ở và quyền sử dụng đất ở đã được cấp trước ngày 10 tháng 12 năm 2009; Giấy chứng nhận quyền sử dụng đất, quyền sở hữu nhà ở và tài sản khác gắn liền với đất;</t>
  </si>
  <si>
    <t>2. Giấy tờ về quyền sử dụng đất quy định tại các khoản 1, 2 và 3 Điều 100 của Luật này đối với trường hợp chưa được cấp Giấy chứng nhận quy định tại khoản 1 Điều này;</t>
  </si>
  <si>
    <t>3. Quyết định giao đất, cho thuê đất, cho phép chuyển mục đích sử dụng đất của cơ quan nhà nước có thẩm quyền đối với trường hợp chưa được cấp Giấy chứng nhận quy định tại khoản 1 Điều này;</t>
  </si>
  <si>
    <t>4. Đối với trường hợp không có giấy tờ quy định tại các khoản 1, 2 và 3 Điều này thì việc xác định loại đất thực hiện theo quy định của Chính phủ.</t>
  </si>
  <si>
    <t>1. Lấn, chiếm, hủy hoại đất đai.</t>
  </si>
  <si>
    <t>2. Vi phạm quy hoạch, kế hoạch sử dụng đất đã được công bố.</t>
  </si>
  <si>
    <t>3. Không sử dụng đất, sử dụng đất không đúng mục đích.</t>
  </si>
  <si>
    <t>4. Không thực hiện đúng quy định của pháp luật khi thực hiện quyền của người sử dụng đất.</t>
  </si>
  <si>
    <t>5. Nhận chuyển quyền sử dụng đất nông nghiệp vượt hạn mức đối với hộ gia đình, cá nhân theo quy định của Luật này.</t>
  </si>
  <si>
    <t>6. Sử dụng đất, thực hiện giao dịch về quyền sử dụng đất mà không đăng ký với cơ quan nhà nước có thẩm quyền.</t>
  </si>
  <si>
    <t>7. Không thực hiện hoặc thực hiện không đầy đủ nghĩa vụ tài chính đối với Nhà nước.</t>
  </si>
  <si>
    <t>8. Lợi dụng chức vụ, quyền hạn để làm trái quy định về quản lý đất đai.</t>
  </si>
  <si>
    <t>9. Không cung cấp hoặc cung cấp thông tin về đất đai không chính xác theo quy định của pháp luật.</t>
  </si>
  <si>
    <t>10. Cản trở, gây khó khăn đối với việc thực hiện quyền của người sử dụng đất theo quy định của pháp luật.</t>
  </si>
  <si>
    <t>QUYỀN VÀ TRÁCH NHIỆM CỦA NHÀ NƯỚC ĐỐI VỚI ĐẤT ĐAI</t>
  </si>
  <si>
    <t>Mục 1</t>
  </si>
  <si>
    <t>QUYỀN CỦA NHÀ NƯỚC ĐỐI VỚI ĐẤT ĐAI</t>
  </si>
  <si>
    <t>1. Quyết định quy hoạch sử dụng đất, kế hoạch sử dụng đất.</t>
  </si>
  <si>
    <t>2. Quyết định mục đích sử dụng đất.</t>
  </si>
  <si>
    <t>3. Quy định hạn mức sử dụng đất, thời hạn sử dụng đất.</t>
  </si>
  <si>
    <t>4. Quyết định thu hồi đất, trưng dụng đất.</t>
  </si>
  <si>
    <t>5. Quyết định giá đất.</t>
  </si>
  <si>
    <t>6. Quyết định trao quyền sử dụng đất cho người sử dụng đất.</t>
  </si>
  <si>
    <t>7. Quyết định chính sách tài chính về đất đai.</t>
  </si>
  <si>
    <t>8. Quy định quyền và nghĩa vụ của người sử dụng đất.</t>
  </si>
  <si>
    <t>Nhà nước quyết định mục đích sử dụng đất thông qua quy hoạch sử dụng đất, kế hoạch sử dụng đất và cho phép chuyển mục đích sử dụng đất.</t>
  </si>
  <si>
    <t>1. Nhà nước quy định hạn mức sử dụng đất gồm hạn mức  giao đất nông nghiệp, hạn mức giao đất ở, hạn mức công nhận quyền sử dụng đất ở và hạn mức nhận chuyển quyền sử dụng đất nông nghiệp.</t>
  </si>
  <si>
    <t>2. Nhà nước quy định thời hạn sử dụng đất bằng các hình thức sau đây:</t>
  </si>
  <si>
    <t>a) Sử dụng đất ổn định lâu dài;</t>
  </si>
  <si>
    <t>b) Sử dụng đất có thời hạn.</t>
  </si>
  <si>
    <t>1. Nhà nước quyết định thu hồi đất trong các trường hợp sau đây:</t>
  </si>
  <si>
    <t>a) Thu hồi đất vì mục đích quốc phòng, an ninh; phát triển kinh tế - xã hội vì lợi ích quốc gia, công cộng;</t>
  </si>
  <si>
    <t>b) Thu hồi đất do vi phạm pháp luật về đất đai;</t>
  </si>
  <si>
    <t>c) Thu hồi đất do chấm dứt việc sử dụng đất theo pháp luật, tự nguyện trả lại đất, có nguy cơ đe dọa tính mạng con người.</t>
  </si>
  <si>
    <t>2. Nhà nước quyết định trưng dụng đất trong trường hợp thật cần thiết để thực hiện nhiệm vụ quốc phòng, an ninh hoặc trong tình trạng chiến tranh, tình trạng khẩn cấp, phòng, chống thiên tai.</t>
  </si>
  <si>
    <t>Nhà nước trao quyền sử dụng đất cho người sử dụng đất thông qua các hình thức sau đây:</t>
  </si>
  <si>
    <t>1. Quyết định giao đất không thu tiền sử dụng đất, giao đất có thu tiền sử dụng đất;</t>
  </si>
  <si>
    <t>2. Quyết định cho thuê đất thu tiền thuê đất hàng năm, cho thuê đất thu tiền thuê đất một lần cho cả thời gian thuê;</t>
  </si>
  <si>
    <t>3. Công nhận quyền sử dụng đất.</t>
  </si>
  <si>
    <t>1. Nhà nước quy định nguyên tắc, phương pháp định giá đất.</t>
  </si>
  <si>
    <t>2. Nhà nước ban hành khung giá đất, bảng giá đất và quyết định giá đất cụ thể.</t>
  </si>
  <si>
    <t>1. Nhà nước quyết định chính sách thu, chi tài chính về đất đai.</t>
  </si>
  <si>
    <t>2. Nhà nước điều tiết phần giá trị tăng thêm từ đất mà không do đầu tư của người sử dụng đất mang lại thông qua chính sách thuế, tiền sử dụng đất, tiền thuê đất, đầu tư cơ sở hạ tầng và chính sách hỗ trợ cho người có đất thu hồi.</t>
  </si>
  <si>
    <t>Nhà nước quy định quyền và nghĩa vụ của người sử dụng đất phù hợp với hình thức giao đất, cho thuê đất, công nhận quyền sử dụng đất, nguồn gốc sử dụng đất và nghĩa vụ tài chính của người sử dụng đất.</t>
  </si>
  <si>
    <t>1. Quốc hội ban hành luật, nghị quyết về đất đai; quyết định quy hoạch, kế hoạch sử dụng đất cấp quốc gia; thực hiện quyền giám sát tối cao đối với việc quản lý và sử dụng đất đai trong phạm vi cả nước.</t>
  </si>
  <si>
    <t>2. Hội đồng nhân dân các cấp thực hiện quyền thông qua quy hoạch, kế hoạch sử dụng đất của địa phương mình trước khi trình cơ quan có thẩm quyền phê duyệt; thông qua bảng giá đất, việc thu hồi đất thực hiện các dự án phát triển kinh tế - xã hội vì lợi ích quốc gia, công cộng của địa phương theo thẩm quyền quy định tại Luật này; giám sát việc thi hành pháp luật về đất đai tại địa phương.</t>
  </si>
  <si>
    <t>3. Chính phủ, Ủy ban nhân dân các cấp thực hiện quyền đại diện chủ sở hữu về đất đai theo thẩm quyền quy định tại Luật này.</t>
  </si>
  <si>
    <t>Mục 2</t>
  </si>
  <si>
    <t>TRÁCH NHIỆM CỦA NHÀ NƯỚC ĐỐI VỚI ĐẤT ĐAI</t>
  </si>
  <si>
    <t>1. Ban hành văn bản quy phạm pháp luật về quản lý, sử dụng đất đai và tổ chức thực hiện văn bản đó.</t>
  </si>
  <si>
    <t>2. Xác định địa giới hành chính, lập và quản lý hồ sơ địa giới hành chính, lập bản đồ hành chính.</t>
  </si>
  <si>
    <t>3. Khảo sát, đo đạc, lập bản đồ địa chính, bản đồ hiện trạng sử dụng đất và bản đồ quy hoạch sử dụng đất; điều tra, đánh giá tài nguyên đất; điều tra xây dựng giá đất.</t>
  </si>
  <si>
    <t>4. Quản lý quy hoạch, kế hoạch sử dụng đất.</t>
  </si>
  <si>
    <t>5. Quản lý việc giao đất, cho thuê đất, thu hồi đất, chuyển mục đích sử dụng đất.</t>
  </si>
  <si>
    <t>6. Quản lý việc bồi thường, hỗ trợ, tái định cư khi thu hồi đất.</t>
  </si>
  <si>
    <t>7. Đăng ký đất đai, lập và quản lý hồ sơ địa chính, cấp Giấy chứng nhận quyền sử dụng đất, quyền sở hữu nhà ở và tài sản khác gắn liền với đất.</t>
  </si>
  <si>
    <t>8. Thống kê, kiểm kê đất đai.</t>
  </si>
  <si>
    <t>9. Xây dựng hệ thống thông tin đất đai.</t>
  </si>
  <si>
    <t>10. Quản lý tài chính về đất đai và giá đất.</t>
  </si>
  <si>
    <t>11. Quản lý, giám sát việc thực hiện quyền và nghĩa vụ của người sử dụng đất.</t>
  </si>
  <si>
    <t>12. Thanh tra, kiểm tra, giám sát, theo dõi, đánh giá việc chấp hành quy định của pháp luật về đất đai và xử lý vi phạm pháp luật về đất đai.</t>
  </si>
  <si>
    <t>13. Phổ biến, giáo dục pháp luật về đất đai.</t>
  </si>
  <si>
    <t>14. Giải quyết tranh chấp về đất đai; giải quyết khiếu nại, tố cáo trong quản lý và sử dụng đất đai.</t>
  </si>
  <si>
    <t>15. Quản lý hoạt động dịch vụ về đất đai.</t>
  </si>
  <si>
    <t>1. Chính phủ thống nhất quản lý nhà nước về đất đai trong phạm vi cả nước.</t>
  </si>
  <si>
    <t>2. Bộ Tài nguyên và Môi trường chịu trách nhiệm trước Chính phủ trong việc thống nhất quản lý nhà nước về đất đai.</t>
  </si>
  <si>
    <t>Bộ, cơ quan ngang bộ có liên quan trong phạm vi nhiệm vụ, quyền hạn của mình có trách nhiệm giúp Chính phủ trong quản lý nhà nước về đất đai.</t>
  </si>
  <si>
    <t>3. Ủy ban nhân dân các cấp có trách nhiệm quản lý nhà nước về đất đai tại địa phương theo thẩm quyền quy định tại Luật này.</t>
  </si>
  <si>
    <t>1. Hệ thống tổ chức cơ quan quản lý đất đai được tổ chức thống nhất từ trung ương đến địa phương.</t>
  </si>
  <si>
    <t>2. Cơ quan quản lý nhà nước về đất đai ở trung ương là Bộ Tài nguyên và Môi trường.</t>
  </si>
  <si>
    <t>Cơ quan quản lý đất đai ở địa phương được thành lập ở tỉnh, thành phố trực thuộc trung ương và ở huyện, quận, thị xã, thành phố thuộc tỉnh; tổ chức dịch vụ công về đất đai được thành lập và hoạt động theo quy định của Chính phủ.</t>
  </si>
  <si>
    <t>1. Xã, phường, thị trấn có công chức làm công tác địa chính theo quy định của Luật cán bộ, công chức.</t>
  </si>
  <si>
    <t>2. Công chức địa chính ở xã, phường, thị trấn có trách nhiệm giúp Ủy ban nhân dân cấp xã trong việc quản lý đất đai tại địa phương.</t>
  </si>
  <si>
    <t>1. Bảo hộ quyền sử dụng đất và tài sản gắn liền với đất hợp pháp của người sử dụng đất.</t>
  </si>
  <si>
    <t>2. Cấp Giấy chứng nhận quyền sử dụng đất, quyền sở hữu nhà ở và tài sản khác gắn liền với đất cho người sử dụng đất khi có đủ điều kiện theo quy định của pháp luật.</t>
  </si>
  <si>
    <t>3. Khi Nhà nước thu hồi đất vì mục đích quốc phòng, an ninh; phát triển kinh tế - xã hội vì lợi ích quốc gia, công cộng thì người sử dụng đất được Nhà nước bồi thường, hỗ trợ, tái định cư theo quy định của pháp luật.</t>
  </si>
  <si>
    <t>4. Có chính sách tạo điều kiện cho người trực tiếp sản xuất nông nghiệp, lâm nghiệp, nuôi trồng thủy sản, làm muối không có đất sản xuất do quá trình chuyển đổi cơ cấu sử dụng đất và chuyển đổi cơ cấu kinh tế được đào tạo nghề, chuyển đổi nghề và tìm kiếm việc làm.</t>
  </si>
  <si>
    <t>5. Nhà nước không thừa nhận việc đòi lại đất đã được giao theo quy định của Nhà nước cho người khác sử dụng trong quá trình thực hiện chính sách đất đai của Nhà nước Việt Nam dân chủ cộng hòa, Chính phủ Cách mạng lâm thời Cộng hòa miền Nam Việt Nam và Nhà nước Cộng hòa xã hội chủ nghĩa Việt Nam.</t>
  </si>
  <si>
    <t>1. Có chính sách về đất ở, đất sinh hoạt cộng đồng cho đồng bào dân tộc thiểu số phù hợp với phong tục, tập quán, bản sắc văn hóa và điều kiện thực tế của từng vùng.</t>
  </si>
  <si>
    <t>2. Có chính sách tạo điều kiện cho đồng bào dân tộc thiểu số trực tiếp sản xuất nông nghiệp ở nông thôn có đất để sản xuất nông nghiệp.</t>
  </si>
  <si>
    <t>1. Xây dựng, quản lý hệ thống thông tin đất đai và bảo đảm quyền tiếp cận của tổ chức, cá nhân đối với hệ thống thông tin đất đai.</t>
  </si>
  <si>
    <t>2. Công bố kịp thời, công khai thông tin thuộc hệ thống thông tin đất đai cho tổ chức, cá nhân, trừ những thông tin thuộc bí mật theo quy định của pháp luật.</t>
  </si>
  <si>
    <t>3. Thông báo quyết định hành chính, hành vi hành chính trong lĩnh vực quản lý đất đai cho tổ chức, cá nhân bị ảnh hưởng quyền và lợi ích hợp pháp.</t>
  </si>
  <si>
    <t>4. Cơ quan nhà nước, người có thẩm quyền trong quản lý, sử dụng đất đai có trách nhiệm tạo điều kiện, cung cấp thông tin về đất đai cho tổ chức, cá nhân theo quy định của pháp luật.</t>
  </si>
  <si>
    <t>ĐỊA GIỚI HÀNH CHÍNH VÀ ĐIỀU TRA CƠ BẢN VỀ ĐẤT ĐAI</t>
  </si>
  <si>
    <t>ĐỊA GIỚI HÀNH CHÍNH</t>
  </si>
  <si>
    <t>1. Chính phủ chỉ đạo việc xác định địa giới hành chính, lập và quản lý hồ sơ địa giới hành chính các cấp trong phạm vi cả nước.</t>
  </si>
  <si>
    <t>Bộ trưởng Bộ Nội vụ quy định về trình tự, thủ tục xác định địa giới hành chính, quản lý mốc địa giới và hồ sơ địa giới hành chính các cấp.</t>
  </si>
  <si>
    <t>Bộ trưởng Bộ Tài nguyên và Môi trường quy định về kỹ thuật và định mức kinh tế - kỹ thuật trong việc cắm mốc địa giới hành chính, lập hồ sơ địa giới hành chính các cấp.</t>
  </si>
  <si>
    <t>2. Ủy ban nhân dân các cấp tổ chức thực hiện việc xác định địa giới hành chính trên thực địa và lập hồ sơ về địa giới hành chính trong phạm vi địa phương.</t>
  </si>
  <si>
    <t>Ủy ban nhân dân cấp xã có trách nhiệm quản lý mốc địa giới hành chính trên thực địa tại địa phương; trường hợp mốc địa giới hành chính bị mất, xê dịch hoặc hư hỏng phải kịp thời báo cáo Ủy ban nhân dân huyện, quận, thị xã, thành phố thuộc tỉnh (sau đây gọi chung là Ủy ban nhân dân cấp huyện).</t>
  </si>
  <si>
    <t>3. Hồ sơ địa giới hành chính bao gồm tài liệu dạng giấy, dạng số thể hiện thông tin về việc thành lập, điều chỉnh đơn vị hành chính và các mốc địa giới, đường địa giới của đơn vị hành chính đó.</t>
  </si>
  <si>
    <t>Hồ sơ địa giới hành chính cấp dưới do Ủy ban nhân dân cấp trên trực tiếp xác nhận; hồ sơ địa giới hành chính tỉnh, thành phố trực thuộc trung ương do Bộ Nội vụ xác nhận.</t>
  </si>
  <si>
    <t>Hồ sơ địa giới hành chính cấp nào được lưu trữ tại Ủy ban nhân dân cấp đó và Ủy ban nhân dân cấp trên, Bộ Nội vụ, Bộ Tài nguyên và Môi trường.</t>
  </si>
  <si>
    <t>4. Tranh chấp địa giới hành chính giữa các đơn vị hành chính do Ủy ban nhân dân của các đơn vị hành chính đó cùng phối hợp giải quyết. Trường hợp không đạt được sự nhất trí về phân định địa giới hành chính hoặc việc giải quyết làm thay đổi địa giới hành chính thì thẩm quyền giải quyết được quy định như sau:</t>
  </si>
  <si>
    <t>a) Trường hợp tranh chấp liên quan đến địa giới của đơn vị hành chính tỉnh, thành phố trực thuộc trung ương thì Chính phủ trình Quốc hội quyết định;</t>
  </si>
  <si>
    <t>b) Trường hợp tranh chấp liên quan đến địa giới của đơn vị hành chính huyện, quận, thị xã, thành phố thuộc tỉnh; xã, phường, thị trấn thì Chính phủ trình Ủy ban thường vụ Quốc hội quyết định.</t>
  </si>
  <si>
    <t>Bộ Tài nguyên và Môi trường, cơ quan quản lý đất đai của tỉnh, thành phố trực thuộc trung ương, huyện, quận, thị xã, thành phố thuộc tỉnh có trách nhiệm cung cấp tài liệu cần thiết và phối hợp với cơ quan nhà nước có thẩm quyền để giải quyết tranh chấp địa giới hành chính.</t>
  </si>
  <si>
    <t>1. Bản đồ hành chính của địa phương nào thì được lập trên cơ sở bản đồ địa giới hành chính của địa phương đó.</t>
  </si>
  <si>
    <t>2. Việc lập bản đồ hành chính được thực hiện theo quy định sau đây:</t>
  </si>
  <si>
    <t>a) Bộ Tài nguyên và Môi trường chỉ đạo, hướng dẫn việc lập bản đồ hành chính các cấp trong phạm vi cả nước và tổ chức thực hiện việc lập bản đồ hành chính toàn quốc, tỉnh, thành phố trực thuộc trung ương;</t>
  </si>
  <si>
    <t>b) Ủy ban nhân dân tỉnh, thành phố trực thuộc trung ương (sau đây gọi chung là Ủy ban nhân dân cấp tỉnh) tổ chức thực hiện việc lập bản đồ hành chính huyện, quận, thị xã, thành phố thuộc tỉnh.</t>
  </si>
  <si>
    <t>ĐIỀU TRA CƠ BẢN VỀ ĐẤT ĐAI</t>
  </si>
  <si>
    <t>1. Việc đo đạc, lập bản đồ địa chính được thực hiện chi tiết đến từng thửa đất theo đơn vị hành chính xã, phường, thị trấn.</t>
  </si>
  <si>
    <t>2. Việc chỉnh lý bản đồ địa chính được thực hiện khi có sự thay đổi về hình dạng kích thước diện tích thửa đất và các yếu tố khác có liên quan đến nội dung bản đồ địa chính.</t>
  </si>
  <si>
    <t>3. Bộ trưởng Bộ Tài nguyên và Môi trường quy định việc lập, chỉnh lý và quản lý bản đồ địa chính trong phạm vi cả nước; điều kiện hành nghề đo đạc địa chính.</t>
  </si>
  <si>
    <t>4. Ủy ban nhân dân cấp tỉnh tổ chức thực hiện việc lập, chỉnh lý và quản lý bản đồ địa chính ở địa phương.</t>
  </si>
  <si>
    <t>1. Điều tra, đánh giá đất đai bao gồm các hoạt động sau đây:</t>
  </si>
  <si>
    <t>a) Điều tra, đánh giá về chất lượng đất, tiềm năng đất đai;</t>
  </si>
  <si>
    <t>b) Điều tra, đánh giá thoái hóa đất, ô nhiễm đất;</t>
  </si>
  <si>
    <t>c) Điều tra, phân hạng đất nông nghiệp;</t>
  </si>
  <si>
    <t>d) Thống kê, kiểm kê đất đai;</t>
  </si>
  <si>
    <t>đ) Điều tra, thống kê giá đất; theo dõi biến động giá đất;</t>
  </si>
  <si>
    <t>e) Xây dựng và duy trì hệ thống quan trắc giám sát tài nguyên đất.</t>
  </si>
  <si>
    <t>2. Điều tra, đánh giá đất đai bao gồm các nội dung sau đây:</t>
  </si>
  <si>
    <t>a) Lấy mẫu, phân tích, thống kê số liệu quan trắc đất đai;</t>
  </si>
  <si>
    <t>b) Xây dựng bản đồ về chất lượng đất, tiềm năng đất đai, thoái hóa đất, ô nhiễm đất, phân hạng đất nông nghiệp, giá đất;</t>
  </si>
  <si>
    <t>c) Xây dựng báo cáo đánh giá về chất lượng đất, tiềm năng đất đai, thoái hóa đất, ô nhiễm đất, phân hạng đất nông nghiệp, giá đất;</t>
  </si>
  <si>
    <t>d) Xây dựng báo cáo thống kê, kiểm kê đất đai, lập bản đồ hiện trạng sử dụng đất, báo cáo về giá đất và biến động giá đất.</t>
  </si>
  <si>
    <t>1. Bộ Tài nguyên và Môi trường có trách nhiệm sau đây:</t>
  </si>
  <si>
    <t>a) Tổ chức thực hiện và công bố kết quả điều tra, đánh giá đất đai của cả nước, các vùng theo định kỳ 05 năm một lần và theo chuyên đề;</t>
  </si>
  <si>
    <t>b) Chỉ đạo việc thực hiện điều tra, đánh giá đất đai của tỉnh, thành phố trực thuộc trung ương;</t>
  </si>
  <si>
    <t>c) Tổng hợp, công bố kết quả điều tra, đánh giá đất đai của cả nước.</t>
  </si>
  <si>
    <t>2. Ủy ban nhân dân cấp tỉnh có trách nhiệm tổ chức thực hiện và công bố kết quả điều tra, đánh giá đất đai của địa phương; gửi kết quả về Bộ Tài nguyên và Môi trường để tổng hợp.</t>
  </si>
  <si>
    <t>3. Bộ trưởng Bộ Tài nguyên và Môi trường quy định việc điều tra, đánh giá đất đai và điều kiện về năng lực của đơn vị thực hiện điều tra, đánh giá đất đai.</t>
  </si>
  <si>
    <t>1. Thống kê, kiểm kê đất đai bao gồm thống kê, kiểm kê đất đai theo định kỳ và kiểm kê đất đai theo chuyên đề.</t>
  </si>
  <si>
    <t>2. Thống kê, kiểm kê đất đai định kỳ được thực hiện theo quy định sau đây:</t>
  </si>
  <si>
    <t>a) Thống kê, kiểm kê đất đai được thực hiện theo đơn vị hành chính xã, phường, thị trấn;</t>
  </si>
  <si>
    <t>b) Việc thống kê đất đai được tiến hành mỗi năm một lần, trừ năm thực hiện kiểm kê đất đai;</t>
  </si>
  <si>
    <t>c) Việc kiểm kê đất đai được tiến hành 05 năm một lần.</t>
  </si>
  <si>
    <t>3. Bản đồ hiện trạng sử dụng đất được lập 05 năm một lần gắn với việc kiểm kê đất đai quy định tại khoản 2 Điều này.</t>
  </si>
  <si>
    <t>4. Việc kiểm kê đất đai chuyên đề để phục vụ yêu cầu quản lý nhà nước thực hiện theo quyết định của Thủ tướng Chính phủ, Bộ trưởng Bộ Tài nguyên và Môi trường.</t>
  </si>
  <si>
    <t>5. Trách nhiệm thực hiện việc thống kê, kiểm kê đất đai, lập bản đồ hiện trạng sử dụng đất được quy định như sau:</t>
  </si>
  <si>
    <t>a) Ủy ban nhân dân các cấp tổ chức thực hiện việc thống kê, kiểm kê đất đai, lập bản đồ hiện trạng sử dụng đất của địa phương;</t>
  </si>
  <si>
    <t>b) Ủy ban nhân dân cấp xã, cấp huyện báo cáo Ủy ban nhân dân cấp trên trực tiếp; Ủy ban nhân dân cấp tỉnh báo cáo Bộ Tài nguyên và Môi trường về kết quả thống kê, kiểm kê đất đai, lập bản đồ hiện trạng sử dụng đất của địa phương;</t>
  </si>
  <si>
    <t>c) Bộ Quốc phòng, Bộ Công an có trách nhiệm chủ trì, phối hợp với Ủy ban nhân dân cấp tỉnh thực hiện thống kê, kiểm kê đất quốc phòng, an ninh và gửi báo cáo kết quả về Bộ Tài nguyên và Môi trường;</t>
  </si>
  <si>
    <t>d) Bộ Tài nguyên và Môi trường tổng hợp báo cáo Thủ tướng Chính phủ và công bố kết quả thống kê đất đai hàng năm, kết quả kiểm kê đất đai 05 năm của cả nước.</t>
  </si>
  <si>
    <t>6. Bộ trưởng Bộ Tài nguyên và Môi trường quy định chi tiết việc thống kê, kiểm kê đất đai, lập bản đồ hiện trạng sử dụng đất.</t>
  </si>
  <si>
    <t>1. Phù hợp với chiến lược, quy hoạch tổng thể, kế hoạch phát triển kinh tế - xã hội, quốc phòng, an ninh.</t>
  </si>
  <si>
    <t>2. Được lập từ tổng thể đến chi tiết; quy hoạch sử dụng đất của cấp dưới phải phù hợp với quy hoạch sử dụng đất của cấp trên; kế hoạch sử dụng đất phải phù hợp với quy hoạch sử dụng đất đã được cơ quan nhà nước có thẩm quyền phê duyệt. Quy hoạch sử dụng đất cấp quốc gia phải bảo đảm tính đặc thù, liên kết của các vùng kinh tế - xã hội; quy hoạch sử dụng đất cấp huyện phải thể hiện nội dung sử dụng đất của cấp xã.</t>
  </si>
  <si>
    <t>3. Sử dụng đất tiết kiệm và có hiệu quả.</t>
  </si>
  <si>
    <t>4. Khai thác hợp lý tài nguyên thiên nhiên và bảo vệ môi trường; thích ứng với biến đổi khí hậu.</t>
  </si>
  <si>
    <t>5. Bảo vệ, tôn tạo di tích lịch sử - văn hóa, danh lam thắng cảnh.</t>
  </si>
  <si>
    <t>6. Dân chủ và công khai.</t>
  </si>
  <si>
    <t>7. Bảo đảm ưu tiên quỹ đất cho mục đích quốc phòng, an ninh, phục vụ lợi ích quốc gia, công cộng, an ninh lương thực và bảo vệ môi trường.</t>
  </si>
  <si>
    <t>8. Quy hoạch, kế hoạch của ngành, lĩnh vực, địa phương có sử dụng đất phải bảo đảm phù hợp với quy hoạch, kế hoạch sử dụng đất đã được cơ quan nhà nước có thẩm quyền quyết định, phê duyệt.</t>
  </si>
  <si>
    <t>1. Quy hoạch, kế hoạch sử dụng đất cấp quốc gia.</t>
  </si>
  <si>
    <t>2. Quy hoạch, kế hoạch sử dụng đất cấp tỉnh.</t>
  </si>
  <si>
    <t>3. Quy hoạch, kế hoạch sử dụng đất cấp huyện.</t>
  </si>
  <si>
    <t>4. Quy hoạch, kế hoạch sử dụng đất quốc phòng.</t>
  </si>
  <si>
    <t>5. Quy hoạch, kế hoạch sử dụng đất an ninh.</t>
  </si>
  <si>
    <t>1. Kỳ quy hoạch sử dụng đất là 10 năm.</t>
  </si>
  <si>
    <t>2. Kỳ kế hoạch sử dụng đất cấp quốc gia, cấp tỉnh và kỳ kế hoạch sử dụng đất quốc phòng, đất an ninh là 05 năm. Kế hoạch sử dụng đất cấp huyện được lập hàng năm.</t>
  </si>
  <si>
    <t>1. Căn cứ lập quy hoạch sử dụng đất cấp quốc gia bao gồm:</t>
  </si>
  <si>
    <t>a) Chiến lược phát triển kinh tế - xã hội, quốc phòng, an ninh của quốc gia; quy hoạch tổng thể phát triển các vùng kinh tế - xã hội; chiến lược, quy hoạch phát triển ngành, lĩnh vực;</t>
  </si>
  <si>
    <t>b) Điều kiện tự nhiên, kinh tế - xã hội;</t>
  </si>
  <si>
    <t>c) Hiện trạng sử dụng đất, tiềm năng đất đai và kết quả thực hiện quy hoạch sử dụng đất cấp quốc gia kỳ trước;</t>
  </si>
  <si>
    <t>d) Nhu cầu sử dụng đất của các ngành, lĩnh vực;</t>
  </si>
  <si>
    <t>đ) Tiến bộ khoa học và công nghệ có liên quan đến việc sử dụng đất.</t>
  </si>
  <si>
    <t>2. Nội dung quy hoạch sử dụng đất cấp quốc gia bao gồm:</t>
  </si>
  <si>
    <t>a) Định hướng sử dụng đất 10 năm;</t>
  </si>
  <si>
    <t>b) Xác định các chỉ tiêu sử dụng đất đối với nhóm đất nông nghiệp, nhóm đất phi nông nghiệp, nhóm đất chưa sử dụng; trong đó xác định diện tích một số loại đất gồm đất trồng lúa, đất chuyên trồng lúa nước, đất rừng phòng hộ, đất rừng đặc dụng, đất rừng sản xuất, đất nuôi trồng thủy sản, đất làm muối, đất quốc phòng, đất an ninh, đất khu công nghiệp, đất khu chế xuất, đất khu công nghệ cao, đất khu kinh tế, đất phát triển hạ tầng cấp quốc gia, đất có di tích lịch sử - văn hóa, danh lam thắng cảnh, đất đô thị và đất bãi thải, xử lý chất thải;</t>
  </si>
  <si>
    <t>c) Xác định diện tích các loại đất quy định tại điểm b khoản này của kỳ quy hoạch đến từng đơn vị hành chính cấp tỉnh và vùng kinh tế - xã hội;</t>
  </si>
  <si>
    <t>d) Lập bản đồ quy hoạch sử dụng đất cấp quốc gia và các vùng kinh tế - xã hội;</t>
  </si>
  <si>
    <t>đ) Giải pháp thực hiện quy hoạch sử dụng đất.</t>
  </si>
  <si>
    <t>3. Căn cứ lập kế hoạch sử dụng đất cấp quốc gia bao gồm:</t>
  </si>
  <si>
    <t>a) Quy hoạch sử dụng đất cấp quốc gia;</t>
  </si>
  <si>
    <t>b) Kế hoạch phát triển kinh tế - xã hội 05 năm và hàng năm của cả nước;</t>
  </si>
  <si>
    <t>c) Nhu cầu sử dụng đất 05 năm của các ngành, lĩnh vực;</t>
  </si>
  <si>
    <t>d) Kết quả thực hiện kế hoạch sử dụng đất cấp quốc gia kỳ trước;</t>
  </si>
  <si>
    <t>đ) Khả năng đầu tư, huy động nguồn lực để thực hiện kế hoạch sử dụng đất.</t>
  </si>
  <si>
    <t>4. Nội dung kế hoạch sử dụng đất cấp quốc gia bao gồm:</t>
  </si>
  <si>
    <t>a) Phân tích, đánh giá kết quả thực hiện kế hoạch sử dụng đất cấp quốc gia kỳ trước;</t>
  </si>
  <si>
    <t>b) Xác định diện tích các loại đất quy định tại điểm b khoản 2 Điều này trong kỳ kế hoạch sử dụng đất 05 năm;</t>
  </si>
  <si>
    <t>c) Kế hoạch sử dụng đất 05 năm cho từng đơn vị hành chính cấp tỉnh và vùng kinh tế - xã hội;</t>
  </si>
  <si>
    <t>d) Giải pháp thực hiện kế hoạch sử dụng đất.</t>
  </si>
  <si>
    <t>1. Căn cứ lập quy hoạch sử dụng đất cấp tỉnh bao gồm:</t>
  </si>
  <si>
    <t>b) Quy hoạch tổng thể phát triển kinh tế - xã hội của vùng kinh tế - xã hội, của tỉnh, thành phố trực thuộc trung ương; chiến lược, quy hoạch phát triển ngành, lĩnh vực;</t>
  </si>
  <si>
    <t>c) Điều kiện tự nhiên, kinh tế - xã hội của tỉnh, thành phố trực thuộc trung ương;</t>
  </si>
  <si>
    <t>d) Hiện trạng sử dụng đất, tiềm năng đất đai và kết quả thực hiện quy hoạch sử dụng đất cấp tỉnh kỳ trước;</t>
  </si>
  <si>
    <t>đ) Nhu cầu sử dụng đất của các ngành, lĩnh vực, của cấp tỉnh;</t>
  </si>
  <si>
    <t>e) Định mức sử dụng đất;</t>
  </si>
  <si>
    <t>g) Tiến bộ khoa học và công nghệ có liên quan đến việc sử dụng đất.</t>
  </si>
  <si>
    <t>2. Nội dung quy hoạch sử dụng đất cấp tỉnh bao gồm:</t>
  </si>
  <si>
    <t>b) Xác định diện tích các loại đất đã được phân bổ trong quy hoạch sử dụng đất cấp quốc gia và diện tích các loại đất theo nhu cầu sử dụng đất cấp tỉnh;</t>
  </si>
  <si>
    <t>c) Xác định các khu vực sử dụng đất theo chức năng sử dụng;</t>
  </si>
  <si>
    <t>d) Xác định diện tích các loại đất quy định tại điểm b khoản này đến từng đơn vị hành chính cấp huyện;</t>
  </si>
  <si>
    <t>đ) Lập bản đồ quy hoạch sử dụng đất cấp tỉnh;</t>
  </si>
  <si>
    <t>e) Giải pháp thực hiện quy hoạch sử dụng đất.</t>
  </si>
  <si>
    <t>3. Căn cứ lập kế hoạch sử dụng đất cấp tỉnh bao gồm:</t>
  </si>
  <si>
    <t>a) Kế hoạch sử dụng đất 05 năm cấp quốc gia; quy hoạch sử dụng đất cấp tỉnh;</t>
  </si>
  <si>
    <t>b) Kế hoạch phát triển kinh tế - xã hội 05 năm và hàng năm của cấp tỉnh;</t>
  </si>
  <si>
    <t>c) Nhu cầu sử dụng đất 05 năm của các ngành, lĩnh vực, của cấp tỉnh;</t>
  </si>
  <si>
    <t>d) Kết quả thực hiện kế hoạch sử dụng đất cấp tỉnh kỳ trước;</t>
  </si>
  <si>
    <t>4. Nội dung kế hoạch sử dụng đất cấp tỉnh bao gồm:</t>
  </si>
  <si>
    <t>a) Phân tích, đánh giá kết quả thực hiện kế hoạch sử dụng đất cấp tỉnh kỳ trước;</t>
  </si>
  <si>
    <t>b) Xác định diện tích các loại đất quy định tại điểm b khoản 2 Điều này trong kỳ kế hoạch sử dụng đất theo từng năm và đến từng đơn vị hành chính cấp huyện;</t>
  </si>
  <si>
    <t>c) Xác định diện tích các loại đất cần chuyển mục đích sử dụng đất quy định tại các điểm a, b, c, d và e khoản 1 Điều 57 của Luật này trong kỳ kế hoạch sử dụng đất theo từng năm và đến từng đơn vị hành chính cấp huyện;</t>
  </si>
  <si>
    <t>d) Xác định quy mô, địa điểm công trình, dự án cấp quốc gia và cấp tỉnh sử dụng đất vào các mục đích quy định tại Điều 61 và Điều 62 của Luật này thực hiện trong kỳ kế hoạch sử dụng đất theo từng năm và đến từng đơn vị hành chính cấp huyện;</t>
  </si>
  <si>
    <t>Đối với dự án hạ tầng kỹ thuật, xây dựng, chỉnh trang khu đô thị, khu dân cư nông thôn thì phải đồng thời xác định vị trí, diện tích đất thu hồi trong vùng phụ cận để đấu giá quyền sử dụng đất thực hiện dự án nhà ở, thương mại, dịch vụ, sản xuất, kinh doanh;</t>
  </si>
  <si>
    <t>đ) Lập bản đồ kế hoạch sử dụng đất cấp tỉnh;</t>
  </si>
  <si>
    <t>e) Giải pháp thực hiện kế hoạch sử dụng đất.</t>
  </si>
  <si>
    <t>1. Căn cứ lập quy hoạch sử dụng đất cấp huyện bao gồm:</t>
  </si>
  <si>
    <t>a) Quy hoạch sử dụng đất cấp tỉnh;</t>
  </si>
  <si>
    <t>b) Quy hoạch tổng thể phát triển kinh tế - xã hội của cấp tỉnh, cấp huyện;</t>
  </si>
  <si>
    <t>c) Điều kiện tự nhiên, kinh tế - xã hội của huyện, quận, thị xã, thành phố thuộc tỉnh;</t>
  </si>
  <si>
    <t>d) Hiện trạng sử dụng đất, tiềm năng đất đai và kết quả thực hiện quy hoạch sử dụng đất cấp huyện kỳ trước;</t>
  </si>
  <si>
    <t>đ) Nhu cầu sử dụng đất của các ngành, lĩnh vực, của cấp huyện, của cấp xã;</t>
  </si>
  <si>
    <t>2. Nội dung quy hoạch sử dụng đất cấp huyện bao gồm:</t>
  </si>
  <si>
    <t>b) Xác định diện tích các loại đất đã được phân bổ trong quy hoạch sử dụng đất cấp tỉnh và diện tích các loại đất theo nhu cầu sử dụng đất của cấp huyện và cấp xã;</t>
  </si>
  <si>
    <t>c) Xác định các khu vực sử dụng đất theo chức năng sử dụng đến từng đơn vị hành chính cấp xã;</t>
  </si>
  <si>
    <t>d) Xác định diện tích các loại đất đã xác định tại điểm b khoản này đến từng đơn vị hành chính cấp xã;</t>
  </si>
  <si>
    <t>đ) Lập bản đồ quy hoạch sử dụng đất cấp huyện; đối với khu vực quy hoạch đất trồng lúa, khu vực quy hoạch chuyển mục đích sử dụng đất quy định tại các điểm a, b, c, d và e khoản 1 Điều 57 của Luật này thì thể hiện chi tiết đến từng đơn vị hành chính cấp xã;</t>
  </si>
  <si>
    <t>3. Căn cứ lập kế hoạch sử dụng đất hàng năm của cấp huyện bao gồm:</t>
  </si>
  <si>
    <t>a) Kế hoạch sử dụng đất cấp tỉnh;</t>
  </si>
  <si>
    <t>b) Quy hoạch sử dụng đất cấp huyện;</t>
  </si>
  <si>
    <t>c) Nhu cầu sử dụng đất trong năm kế hoạch của các ngành, lĩnh vực, của các cấp;</t>
  </si>
  <si>
    <t>d) Khả năng đầu tư, huy động nguồn lực để thực hiện kế hoạch sử dụng đất.</t>
  </si>
  <si>
    <t>4. Nội dung kế hoạch sử dụng đất hàng năm của cấp huyện bao gồm:</t>
  </si>
  <si>
    <t>a) Phân tích, đánh giá kết quả thực hiện kế hoạch sử dụng đất năm trước;</t>
  </si>
  <si>
    <t>b) Xác định diện tích các loại đất đã được phân bổ trong kế hoạch sử dụng đất cấp tỉnh và diện tích các loại đất theo nhu cầu sử dụng đất của cấp huyện, cấp xã trong năm kế hoạch;</t>
  </si>
  <si>
    <t>c) Xác định vị trí, diện tích đất phải thu hồi để thực hiện công trình, dự án sử dụng đất vào mục đích quy định tại Điều 61 và Điều 62 của Luật này trong năm kế hoạch đến từng đơn vị hành chính cấp xã.</t>
  </si>
  <si>
    <t>Đối với dự án hạ tầng kỹ thuật, xây dựng, chỉnh trang đô thị, khu dân cư nông thôn thì phải đồng thời xác định vị trí, diện tích đất thu hồi trong vùng phụ cận để đấu giá quyền sử dụng đất thực hiện dự án nhà ở, thương mại, dịch vụ, sản xuất, kinh doanh;</t>
  </si>
  <si>
    <t>d) Xác định diện tích các loại đất cần chuyển mục đích sử dụng đối với các loại đất phải xin phép quy định tại các điểm a, b, c, d và e khoản 1 Điều 57 của Luật này trong năm kế hoạch đến từng đơn vị hành chính cấp xã;</t>
  </si>
  <si>
    <t>đ) Lập bản đồ kế hoạch sử dụng đất hàng năm của cấp huyện;</t>
  </si>
  <si>
    <t>g) Giải pháp thực hiện kế hoạch sử dụng đất.</t>
  </si>
  <si>
    <t>5. Đối với quận đã có quy hoạch đô thị được cơ quan nhà nước có thẩm quyền phê duyệt thì không lập quy hoạch sử dụng đất nhưng phải lập kế hoạch sử dụng đất hàng năm; trường hợp quy hoạch đô thị của quận không phù hợp với diện tích đã được phân bổ trong quy hoạch sử dụng đất cấp tỉnh thì phải điều chỉnh quy hoạch đô thị cho phù hợp với quy hoạch sử dụng đất cấp tỉnh.</t>
  </si>
  <si>
    <t>1. Căn cứ lập quy hoạch sử dụng đất quốc phòng, an ninh bao gồm:</t>
  </si>
  <si>
    <t>b) Chiến lược phát triển kinh tế - xã hội, quốc phòng, an ninh của quốc gia và quy hoạch tổng thể phát triển các vùng kinh tế - xã hội;</t>
  </si>
  <si>
    <t>c) Điều kiện tự nhiên, kinh tế - xã hội;</t>
  </si>
  <si>
    <t>d) Hiện trạng sử dụng đất, tiềm năng đất đai và kết quả thực hiện quy hoạch sử dụng đất quốc phòng, an ninh kỳ trước;</t>
  </si>
  <si>
    <t>đ) Nhu cầu sử dụng đất quốc phòng, an ninh;</t>
  </si>
  <si>
    <t>2. Nội dung quy hoạch sử dụng đất quốc phòng, an ninh bao gồm:</t>
  </si>
  <si>
    <t>a) Định hướng sử dụng đất quốc phòng, an ninh;</t>
  </si>
  <si>
    <t>b) Xác định nhu cầu sử dụng đất quốc phòng, an ninh trong kỳ quy hoạch sử dụng đất phù hợp với quy hoạch tổng thể phát triển kinh tế - xã hội, quốc phòng, an ninh và kế hoạch phát triển kinh tế - xã hội của quốc gia;</t>
  </si>
  <si>
    <t>c) Xác định vị trí, diện tích đất quốc phòng, an ninh để giao lại cho địa phương quản lý, sử dụng vào mục đích phát triển kinh tế - xã hội;</t>
  </si>
  <si>
    <t>d) Giải pháp thực hiện quy hoạch sử dụng đất quốc phòng, an ninh.</t>
  </si>
  <si>
    <t>3. Căn cứ lập kế hoạch sử dụng đất quốc phòng, an ninh bao gồm:</t>
  </si>
  <si>
    <t>a) Kế hoạch sử dụng đất 05 năm cấp quốc gia, quy hoạch sử dụng đất quốc phòng, an ninh;</t>
  </si>
  <si>
    <t>b) Nhu cầu sử dụng đất 05 năm quốc phòng, an ninh;</t>
  </si>
  <si>
    <t>c) Kết quả thực hiện kế hoạch sử dụng đất quốc phòng, an ninh kỳ trước;</t>
  </si>
  <si>
    <t>d) Khả năng đầu tư, huy động nguồn lực để thực hiện kế hoạch sử dụng đất quốc phòng, an ninh.</t>
  </si>
  <si>
    <t>4. Nội dung kế hoạch sử dụng đất quốc phòng, an ninh bao gồm:</t>
  </si>
  <si>
    <t>a) Phân tích, đánh giá kết quả thực hiện kế hoạch sử dụng đất quốc phòng, an ninh kỳ trước;</t>
  </si>
  <si>
    <t>b) Xác định khu vực, diện tích đất sử dụng vào mục đích quốc phòng, an ninh trong kỳ kế hoạch 05 năm và cụ thể đến từng năm;</t>
  </si>
  <si>
    <t>c) Xác định cụ thể vị trí, diện tích đất quốc phòng, an ninh bàn giao lại cho địa phương quản lý trong kỳ kế hoạch 05 năm;</t>
  </si>
  <si>
    <t>d) Giải pháp thực hiện kế hoạch sử dụng đất quốc phòng, an ninh.</t>
  </si>
  <si>
    <t>1. Chính phủ tổ chức lập quy hoạch, kế hoạch sử dụng đất cấp quốc gia. Bộ Tài nguyên và Môi trường chủ trì giúp Chính phủ trong việc lập quy hoạch, kế hoạch sử dụng đất cấp quốc gia.</t>
  </si>
  <si>
    <t>2. Ủy ban nhân dân cấp tỉnh tổ chức lập quy hoạch, kế hoạch sử dụng đất cấp tỉnh; Ủy ban nhân dân cấp huyện tổ chức lập quy hoạch, kế hoạch sử dụng đất cấp huyện.</t>
  </si>
  <si>
    <t>Cơ quan quản lý đất đai cấp tỉnh, cấp huyện chủ trì giúp Ủy ban nhân dân cùng cấp trong việc lập quy hoạch, kế hoạch sử dụng đất.</t>
  </si>
  <si>
    <t>3. Bộ Quốc phòng tổ chức lập quy hoạch, kế hoạch sử dụng đất quốc phòng; Bộ Công an tổ chức lập quy hoạch, kế hoạch sử dụng đất an ninh.</t>
  </si>
  <si>
    <t>4. Chính phủ quy định chi tiết Điều này.</t>
  </si>
  <si>
    <t>1. Cơ quan tổ chức lập quy hoạch, kế hoạch sử dụng đất quy định tại khoản 1 và khoản 2 Điều 42 của Luật này có trách nhiệm tổ chức lấy ý kiến đóng góp của nhân dân về quy hoạch, kế hoạch sử dụng đất.</t>
  </si>
  <si>
    <t>2. Hình thức, nội dung và thời gian lấy ý kiến nhân dân về quy hoạch, kế hoạch sử dụng đất được thực hiện theo quy định sau đây:</t>
  </si>
  <si>
    <t>a) Việc lấy ý kiến đóng góp của nhân dân về quy hoạch, kế hoạch sử dụng đất cấp quốc gia, cấp tỉnh được thực hiện thông qua hình thức công khai thông tin về nội dung của quy hoạch, kế hoạch sử dụng đất trên trang thông tin điện tử của Bộ Tài nguyên và Môi trường, Ủy ban nhân dân cấp tỉnh; việc lấy ý kiến đóng góp của nhân dân về quy hoạch, kế hoạch sử dụng đất cấp huyện được thực hiện thông qua hình thức tổ chức hội nghị, lấy ý kiến trực tiếp và công khai thông tin về nội dung của quy hoạch, kế hoạch sử dụng đất trên trang thông tin điện tử của Ủy ban nhân dân cấp tỉnh và Ủy ban nhân dân cấp huyện;</t>
  </si>
  <si>
    <t>b) Nội dung lấy ý kiến nhân dân về quy hoạch, kế hoạch sử dụng đất gồm các chỉ tiêu quy hoạch, kế hoạch sử dụng đất, các dự án công trình thực hiện trong kỳ quy hoạch, kế hoạch sử dụng đất;</t>
  </si>
  <si>
    <t>c) Thời gian lấy ý kiến về quy hoạch, kế hoạch sử dụng đất là 30 ngày kể từ ngày cơ quan nhà nước có thẩm quyền quyết định tổ chức lấy ý kiến.</t>
  </si>
  <si>
    <t>3. Cơ quan có trách nhiệm lấy ý kiến về quy hoạch, kế hoạch sử dụng đất quy định tại khoản 1 Điều này có trách nhiệm xây dựng báo cáo tổng hợp, tiếp thu, giải trình ý kiến của nhân dân và hoàn thiện phương án quy hoạch, kế hoạch sử dụng đất trước khi trình Hội đồng thẩm định quy hoạch, kế hoạch sử dụng đất.</t>
  </si>
  <si>
    <t>4. Đối với quy hoạch, kế hoạch sử dụng đất quốc phòng, an ninh, Bộ Quốc phòng, Bộ Công an có trách nhiệm lấy ý kiến Ủy ban nhân dân cấp tỉnh trong quá trình tổ chức lập quy hoạch, kế hoạch sử dụng đất.</t>
  </si>
  <si>
    <t>5. Chính phủ quy định chi tiết Điều này.</t>
  </si>
  <si>
    <t>1. Thẩm quyền thành lập Hội đồng thẩm định quy hoạch, kế hoạch sử dụng đất:</t>
  </si>
  <si>
    <t>a) Thủ tướng Chính phủ thành lập Hội đồng thẩm định quy hoạch, kế hoạch sử dụng đất cấp quốc gia.</t>
  </si>
  <si>
    <t>Bộ Tài nguyên và Môi trường có trách nhiệm giúp Hội đồng thẩm định trong quá trình thẩm định quy hoạch, kế hoạch sử dụng đất;</t>
  </si>
  <si>
    <t>b) Bộ trưởng Bộ Tài nguyên và Môi trường thành lập Hội đồng thẩm định quy hoạch, kế hoạch sử dụng đất quốc phòng, an ninh và quy hoạch, kế hoạch sử dụng đất cấp tỉnh.</t>
  </si>
  <si>
    <t>Cơ quan quản lý đất đai ở trung ương có trách nhiệm giúp Hội đồng thẩm định trong quá trình thẩm định quy hoạch, kế hoạch sử dụng đất;</t>
  </si>
  <si>
    <t>c) Chủ tịch Ủy ban nhân dân cấp tỉnh thành lập Hội đồng thẩm định quy hoạch, kế hoạch sử dụng đất cấp huyện.</t>
  </si>
  <si>
    <t>Cơ quan quản lý đất đai cấp tỉnh, cấp huyện có trách nhiệm giúp Hội đồng thẩm định trong quá trình thẩm định quy hoạch, kế hoạch sử dụng đất.</t>
  </si>
  <si>
    <t>2. Hội đồng thẩm định quy hoạch, kế hoạch sử dụng đất các cấp có trách nhiệm thẩm định và gửi Thông báo kết quả thẩm định quy hoạch, kế hoạch sử dụng đất đến cơ quan tổ chức lập quy hoạch, kế hoạch sử dụng đất quy định tại Điều 42 của Luật này; cơ quan tổ chức lập quy hoạch, kế hoạch sử dụng đất có trách nhiệm tiếp thu, giải trình theo nội dung thông báo kết quả thẩm định quy hoạch, kế hoạch sử dụng đất.</t>
  </si>
  <si>
    <t>Trong trường hợp cần thiết, Hội đồng thẩm định quy hoạch, kế hoạch sử dụng đất tổ chức kiểm tra, khảo sát thực địa các khu vực dự kiến chuyển mục đích sử dụng đất, đặc biệt là việc chuyển mục đích sử dụng đất trồng lúa, đất rừng phòng hộ, đất rừng đặc dụng.</t>
  </si>
  <si>
    <t>3. Nội dung thẩm định quy hoạch sử dụng đất bao gồm:</t>
  </si>
  <si>
    <t>a) Cơ sở pháp lý, cơ sở khoa học của việc lập quy hoạch sử dụng đất;</t>
  </si>
  <si>
    <t>b) Mức độ phù hợp của phương án quy hoạch sử dụng đất với chiến lược, quy hoạch tổng thể phát triển kinh tế - xã hội, quốc phòng, an ninh của quốc gia và địa phương; quy hoạch phát triển ngành, lĩnh vực;</t>
  </si>
  <si>
    <t>c) Hiệu quả kinh tế - xã hội, môi trường;</t>
  </si>
  <si>
    <t>d) Tính khả thi của phương án quy hoạch sử dụng đất.</t>
  </si>
  <si>
    <t>4. Nội dung thẩm định kế hoạch sử dụng đất bao gồm:</t>
  </si>
  <si>
    <t>a) Mức độ phù hợp của kế hoạch sử dụng đất với quy hoạch sử dụng đất;</t>
  </si>
  <si>
    <t>b) Mức độ phù hợp của kế hoạch sử dụng đất với kế hoạch phát triển kinh tế - xã hội;</t>
  </si>
  <si>
    <t>c) Tính khả thi của kế hoạch sử dụng đất.</t>
  </si>
  <si>
    <t>5. Kinh phí tổ chức thẩm định quy hoạch, kế hoạch sử dụng đất được xác định thành một mục riêng trong kinh phí lập quy hoạch, kế hoạch sử dụng đất.</t>
  </si>
  <si>
    <t>1. Quốc hội quyết định quy hoạch, kế hoạch sử dụng đất cấp quốc gia.</t>
  </si>
  <si>
    <t>2. Chính phủ phê duyệt quy hoạch, kế hoạch sử dụng đất cấp tỉnh; quy hoạch, kế hoạch sử dụng đất quốc phòng; quy hoạch, kế hoạch sử dụng đất an ninh.</t>
  </si>
  <si>
    <t>Ủy ban nhân dân cấp tỉnh trình Hội đồng nhân dân cùng cấp thông qua quy hoạch, kế hoạch sử dụng đất cấp tỉnh trước khi trình Chính phủ phê duyệt.</t>
  </si>
  <si>
    <t>3. Ủy ban nhân dân cấp tỉnh phê duyệt quy hoạch, kế hoạch sử dụng đất cấp huyện.</t>
  </si>
  <si>
    <t>Ủy ban nhân dân cấp huyện trình Hội đồng nhân dân cùng cấp thông qua quy hoạch sử dụng đất cấp huyện trước khi trình Ủy ban nhân dân cấp tỉnh phê duyệt.</t>
  </si>
  <si>
    <t>Ủy ban nhân dân cấp huyện trình Ủy ban nhân dân cấp tỉnh phê duyệt kế hoạch sử dụng đất hàng năm của cấp huyện. Ủy ban nhân dân cấp tỉnh trình Hội đồng nhân dân cấp tỉnh thông qua danh mục dự án cần thu hồi đất quy định tại khoản 3 Điều 62 của Luật này trước khi phê duyệt kế hoạch sử dụng đất hàng năm của cấp huyện.</t>
  </si>
  <si>
    <t>1. Việc điều chỉnh quy hoạch sử dụng đất chỉ được thực hiện trong các trường hợp sau đây:</t>
  </si>
  <si>
    <t>a) Có sự điều chỉnh chiến lược phát triển kinh tế - xã hội, quốc phòng, an ninh của quốc gia; quy hoạch tổng thể phát triển các vùng kinh tế - xã hội mà sự điều chỉnh đó làm thay đổi cơ cấu sử dụng đất;</t>
  </si>
  <si>
    <t>b) Do tác động của thiên tai, chiến tranh làm thay đổi mục đích, cơ cấu, vị trí, diện tích sử dụng đất;</t>
  </si>
  <si>
    <t>c) Có sự điều chỉnh quy hoạch sử dụng đất của cấp trên trực tiếp làm ảnh hưởng tới quy hoạch sử dụng đất;</t>
  </si>
  <si>
    <t>d) Có sự điều chỉnh địa giới hành chính của địa phương.</t>
  </si>
  <si>
    <t>2. Việc điều chỉnh kế hoạch sử dụng đất chỉ được thực hiện khi có sự điều chỉnh quy hoạch sử dụng đất hoặc có sự thay đổi về khả năng thực hiện kế hoạch sử dụng đất.</t>
  </si>
  <si>
    <t>3. Nội dung điều chỉnh quy hoạch sử dụng đất là một phần của quy hoạch sử dụng đất đã được quyết định, phê duyệt. Nội dung điều chỉnh kế hoạch sử dụng đất là một phần của kế hoạch sử dụng đất đã được quyết định, phê duyệt.</t>
  </si>
  <si>
    <t>Việc điều chỉnh quy hoạch, kế hoạch sử dụng đất thực hiện theo quy định tại các điều 42, 43, 44 và 48 của Luật này.</t>
  </si>
  <si>
    <t>4. Cơ quan nhà nước có thẩm quyền quyết định, phê duyệt quy hoạch, kế hoạch sử dụng đất của cấp nào thì có thẩm quyền quyết định, phê duyệt điều chỉnh quy hoạch, kế hoạch sử dụng đất của cấp đó.</t>
  </si>
  <si>
    <t>1. Trong quá trình lập quy hoạch, kế hoạch sử dụng đất, cơ quan chịu trách nhiệm chủ trì việc lập quy hoạch, kế hoạch sử dụng đất được thuê tư vấn lập quy hoạch, kế hoạch sử dụng đất.</t>
  </si>
  <si>
    <t>2. Chính phủ quy định điều kiện của tổ chức, cá nhân hoạt động tư vấn lập quy hoạch, kế hoạch sử dụng đất.</t>
  </si>
  <si>
    <t>1. Quy hoạch, kế hoạch sử dụng đất cấp quốc gia, cấp tỉnh, cấp huyện sau khi được cơ quan nhà nước có thẩm quyền quyết định, phê duyệt phải được công bố công khai.</t>
  </si>
  <si>
    <t>2. Trách nhiệm công bố công khai quy hoạch, kế hoạch sử dụng đất được quy định như sau:</t>
  </si>
  <si>
    <t>a) Bộ Tài nguyên và Môi trường có trách nhiệm công bố công khai quy hoạch, kế hoạch sử dụng đất cấp quốc gia tại trụ sở cơ quan và trên cổng thông tin điện tử của Bộ Tài nguyên và Môi trường;</t>
  </si>
  <si>
    <t>b) Ủy ban nhân dân cấp tỉnh có trách nhiệm công bố công khai quy hoạch, kế hoạch sử dụng đất cấp tỉnh tại trụ sở cơ quan và trên cổng thông tin điện tử của Ủy ban nhân dân cấp tỉnh;</t>
  </si>
  <si>
    <t>c) Ủy ban nhân dân cấp huyện có trách nhiệm công bố công khai quy hoạch, kế hoạch sử dụng đất cấp huyện tại trụ sở cơ quan, trên cổng thông tin điện tử của Ủy ban nhân dân cấp huyện và công bố công khai nội dung quy hoạch, kế hoạch sử dụng đất cấp huyện có liên quan đến xã, phường, thị trấn tại trụ sở Ủy ban nhân dân cấp xã.</t>
  </si>
  <si>
    <t>3. Thời điểm, thời hạn công bố công khai quy hoạch, kế hoạch sử dụng đất theo quy định sau đây:</t>
  </si>
  <si>
    <t>a) Việc công bố công khai được thực hiện trong thời hạn 30 ngày kể từ ngày được cơ quan nhà nước có thẩm quyền quyết định, phê duyệt;</t>
  </si>
  <si>
    <t>b) Việc công khai được thực hiện trong suốt kỳ quy hoạch, kế hoạch sử dụng đất.</t>
  </si>
  <si>
    <t>1. Chính phủ tổ chức, chỉ đạo việc thực hiện quy hoạch, kế hoạch sử dụng đất cấp quốc gia.</t>
  </si>
  <si>
    <t>Thủ tướng Chính phủ phân bổ chỉ tiêu sử dụng đất cho các tỉnh, thành phố trực thuộc trung ương, Bộ Quốc phòng, Bộ Công an trên cơ sở các chỉ tiêu sử dụng đất cấp quốc gia đã được Quốc hội quyết định.</t>
  </si>
  <si>
    <t>Ủy ban nhân dân cấp tỉnh, cấp huyện có trách nhiệm thực hiện quy hoạch, kế hoạch sử dụng đất của địa phương.</t>
  </si>
  <si>
    <t>Ủy ban nhân dân cấp xã có trách nhiệm thực hiện quy hoạch, kế hoạch sử dụng đất trên địa bàn cấp xã.</t>
  </si>
  <si>
    <t>Bộ Quốc phòng, Bộ Công an có trách nhiệm thực hiện quy hoạch, kế hoạch sử dụng đất quốc phòng, an ninh.</t>
  </si>
  <si>
    <t>2. Trường hợp quy hoạch sử dụng đất đã được công bố mà chưa có kế hoạch sử dụng đất hàng năm cấp huyện thì người sử dụng đất được tiếp tục sử dụng và được thực hiện các quyền của người sử dụng đất theo quy định của pháp luật.</t>
  </si>
  <si>
    <t>Trường hợp đã có kế hoạch sử dụng đất hàng năm của cấp huyện thì người sử dụng đất trong khu vực phải chuyển mục đích sử dụng đất và thu hồi đất theo kế hoạch được tiếp tục thực hiện các quyền của người sử dụng đất nhưng không được xây dựng mới nhà ở, công trình, trồng cây lâu năm; nếu người sử dụng đất có nhu cầu cải tạo, sửa chữa nhà ở, công trình hiện có thì phải được cơ quan nhà nước có thẩm quyền cho phép theo quy định của pháp luật.</t>
  </si>
  <si>
    <t>3. Diện tích đất ghi trong kế hoạch sử dụng đất hàng năm của cấp huyện đã được công bố phải thu hồi để thực hiện dự án hoặc phải chuyển mục đích sử dụng đất mà sau 03 năm chưa có quyết định thu hồi đất hoặc chưa được phép chuyển mục đích sử dụng đất thì cơ quan nhà nước có thẩm quyền phê duyệt kế hoạch sử dụng đất phải điều chỉnh, hủy bỏ và phải công bố việc điều chỉnh, hủy bỏ việc thu hồi hoặc chuyển mục đích đối với phần diện tích đất ghi trong kế hoạch sử dụng đất.</t>
  </si>
  <si>
    <t>Trường hợp cơ quan nhà nước có thẩm quyền phê duyệt kế hoạch sử dụng đất không điều chỉnh, hủy bỏ hoặc có điều chỉnh, hủy bỏ nhưng không công bố việc điều chỉnh, hủy bỏ thì người sử dụng đất không bị hạn chế về quyền theo quy định tại khoản 2 Điều này.</t>
  </si>
  <si>
    <t>4. Khi kết thúc kỳ quy hoạch sử dụng đất mà các chỉ tiêu quy hoạch sử dụng đất chưa thực hiện hết thì vẫn được tiếp tục thực hiện đến khi quy hoạch sử dụng đất kỳ tiếp theo được cơ quan nhà nước có thẩm quyền quyết định, phê duyệt.</t>
  </si>
  <si>
    <t>5. Chính phủ quy định chi tiết việc tổ chức thực hiện quy hoạch, kế hoạch sử dụng đất.</t>
  </si>
  <si>
    <t>1. Trách nhiệm báo cáo hàng năm về kết quả thực hiện quy hoạch, kế hoạch sử dụng đất được quy định như sau:</t>
  </si>
  <si>
    <t>a) Ủy ban nhân dân cấp xã, cấp huyện có trách nhiệm gửi báo cáo kết quả thực hiện quy hoạch, kế hoạch sử dụng đất đến Ủy ban nhân dân cấp trên trực tiếp; Ủy ban nhân dân cấp tỉnh có trách nhiệm gửi báo cáo kết quả thực hiện quy hoạch, kế hoạch sử dụng đất đến Bộ Tài nguyên và Môi trường;</t>
  </si>
  <si>
    <t>b) Bộ Quốc phòng, Bộ Công an có trách nhiệm gửi báo cáo kết quả thực hiện quy hoạch, kế hoạch sử dụng đất quốc phòng, an ninh đến Bộ Tài nguyên và Môi trường;</t>
  </si>
  <si>
    <t>c) Bộ Tài nguyên và Môi trường có trách nhiệm tổng hợp kết quả thực hiện hàng năm về quy hoạch, kế hoạch sử dụng đất của cả nước để báo cáo Chính phủ trình Quốc hội vào kỳ họp cuối năm.</t>
  </si>
  <si>
    <t>2. Báo cáo kết quả thực hiện kế hoạch sử dụng đất hàng năm đối với năm cuối của kế hoạch sử dụng đất kỳ đầu phải kèm theo báo cáo tổng hợp việc thực hiện cả kỳ kế hoạch sử dụng đất.</t>
  </si>
  <si>
    <t>Báo cáo kết quả thực hiện kế hoạch sử dụng đất hàng năm đối với năm cuối của kỳ quy hoạch sử dụng đất phải kèm theo báo cáo tổng hợp việc thực hiện cả kế hoạch sử dụng đất kỳ cuối và báo cáo tổng hợp việc thực hiện cả kỳ quy hoạch sử dụng đất.</t>
  </si>
  <si>
    <t>1. Đối với quy hoạch, kế hoạch sử dụng đất đã được cơ quan nhà nước có thẩm quyền quyết định, phê duyệt trước ngày Luật này có hiệu lực thi hành thì phải rà soát, điều tra bổ sung để điều chỉnh quy hoạch, kế hoạch sử dụng đất cho phù hợp với quy định của Luật này khi lập kế hoạch sử dụng đất 05 năm (2016 - 2020).</t>
  </si>
  <si>
    <t>2. Khi Luật này có hiệu lực thi hành mà quy hoạch, kế hoạch sử dụng đất cấp huyện chưa được cơ quan nhà nước có thẩm quyền phê duyệt thì việc thu hồi đất, giao đất, cho thuê đất, công nhận quyền sử dụng đất, chuyển mục đích sử dụng đất căn cứ vào kế hoạch sử dụng đất cấp tỉnh và danh mục dự án phục vụ phát triển kinh tế - xã hội của cấp huyện do Ủy ban nhân dân cấp huyện tổng hợp trình Ủy ban nhân dân cấp tỉnh quyết định.</t>
  </si>
  <si>
    <t>Việc phê duyệt quy hoạch, kế hoạch sử dụng đất cấp huyện phải hoàn thành chậm nhất 01 năm kể từ ngày Luật này có hiệu lực thi hành.</t>
  </si>
  <si>
    <t>Chương V</t>
  </si>
  <si>
    <t>GIAO ĐẤT, CHO THUÊ ĐẤT, CHUYỂN MỤC ĐÍCH SỬ DỤNG ĐẤT</t>
  </si>
  <si>
    <t>1. Kế hoạch sử dụng đất hàng năm của cấp huyện đã được cơ quan nhà nước có thẩm quyền phê duyệt.</t>
  </si>
  <si>
    <t>2. Nhu cầu sử dụng đất thể hiện trong dự án đầu tư, đơn xin giao đất, thuê đất, chuyển mục đích sử dụng đất.</t>
  </si>
  <si>
    <t>Việc Nhà nước quyết định giao đất, cho thuê đất đối với đất đang có người sử dụng cho người khác chỉ được thực hiện sau khi cơ quan nhà nước có thẩm quyền quyết định thu hồi đất theo quy định của Luật này và phải thực hiện xong việc bồi thường, hỗ trợ, tái định cư theo quy định của pháp luật đối với trường hợp phải giải phóng mặt bằng.</t>
  </si>
  <si>
    <t>Nhà nước giao đất không thu tiền sử dụng đất trong các trường hợp sau đây:</t>
  </si>
  <si>
    <t>1. Hộ gia đình, cá nhân trực tiếp sản xuất nông nghiệp, lâm nghiệp, nuôi trồng thủy sản, làm muối được giao đất nông nghiệp trong hạn mức quy định tại Điều 129 của Luật này;</t>
  </si>
  <si>
    <t>2. Người sử dụng đất rừng phòng hộ, đất rừng đặc dụng, đất rừng sản xuất là rừng tự nhiên, đất xây dựng trụ sở cơ quan, đất sử dụng vào mục đích quốc phòng, an ninh; đất sử dụng vào mục đích công cộng không nhằm mục đích kinh doanh; đất làm nghĩa trang, nghĩa địa không thuộc trường hợp quy định tại khoản 4 Điều 55 của Luật này;</t>
  </si>
  <si>
    <t>3. Tổ chức sự nghiệp công lập chưa tự chủ tài chính sử dụng đất xây dựng công trình sự nghiệp;</t>
  </si>
  <si>
    <t>4. Tổ chức sử dụng đất để xây dựng nhà ở phục vụ tái định cư theo dự án của Nhà nước;</t>
  </si>
  <si>
    <t>5. Cộng đồng dân cư sử dụng đất nông nghiệp; cơ sở tôn giáo sử dụng đất phi nông nghiệp quy định tại Điều 159 của Luật này.</t>
  </si>
  <si>
    <t>Nhà nước giao đất có thu tiền sử dụng đất trong các trường hợp sau đây:</t>
  </si>
  <si>
    <t>1. Hộ gia đình, cá nhân được giao đất ở;</t>
  </si>
  <si>
    <t>2. Tổ chức kinh tế được giao đất để thực hiện dự án đầu tư xây dựng nhà ở để bán hoặc để bán kết hợp cho thuê;</t>
  </si>
  <si>
    <t>3. Người Việt Nam định cư ở nước ngoài, doanh nghiệp có vốn đầu tư nước ngoài được giao đất để thực hiện dự án đầu tư xây dựng nhà ở để bán hoặc để bán kết hợp cho thuê;</t>
  </si>
  <si>
    <t>4. Tổ chức kinh tế được giao đất thực hiện dự án đầu tư hạ tầng nghĩa trang, nghĩa địa để chuyển nhượng quyền sử dụng đất gắn với hạ tầng.</t>
  </si>
  <si>
    <t>1. Nhà nước cho thuê đất thu tiền thuê đất hàng năm hoặc thu tiền thuê đất một lần cho cả thời gian thuê trong các trường hợp sau đây:</t>
  </si>
  <si>
    <t>a) Hộ gia đình, cá nhân sử dụng đất để sản xuất nông nghiệp, lâm nghiệp, nuôi trồng thủy sản, làm muối;</t>
  </si>
  <si>
    <t>b) Hộ gia đình, cá nhân có nhu cầu tiếp tục sử dụng đất nông nghiệp vượt hạn mức được giao quy định tại Điều 129 của Luật này;</t>
  </si>
  <si>
    <t>c) Hộ gia đình, cá nhân sử dụng đất thương mại, dịch vụ; đất sử dụng cho hoạt động khoáng sản; đất sản xuất vật liệu xây dựng, làm đồ gốm; đất cơ sở sản xuất phi nông nghiệp;</t>
  </si>
  <si>
    <t>d) Hộ gia đình, cá nhân sử dụng đất để xây dựng công trình công cộng có mục đích kinh doanh;</t>
  </si>
  <si>
    <t>đ) Tổ chức kinh tế, người Việt Nam định cư ở nước ngoài, doanh nghiệp có vốn đầu tư nước ngoài sử dụng đất để thực hiện dự án đầu tư sản xuất nông nghiệp, lâm nghiệp, nuôi trồng thủy sản, làm muối; đất sản xuất, kinh doanh phi nông nghiệp; đất xây dựng công trình công cộng có mục đích kinh doanh; đất để thực hiện dự án đầu tư nhà ở để cho thuê;</t>
  </si>
  <si>
    <t>e) Tổ chức kinh tế, tổ chức sự nghiệp công lập tự chủ tài chính, người Việt Nam định cư ở nước ngoài, doanh nghiệp có vốn đầu tư nước ngoài sử dụng đất xây dựng công trình sự nghiệp;</t>
  </si>
  <si>
    <t>g) Tổ chức nước ngoài có chức năng ngoại giao sử dụng đất để xây dựng trụ sở làm việc.</t>
  </si>
  <si>
    <t>2. Nhà nước cho thuê đất thu tiền thuê đất hàng năm đối với đơn vị vũ trang nhân dân sử dụng đất để sản xuất nông nghiệp, lâm nghiệp, nuôi trồng thủy sản, làm muối hoặc sản xuất nông nghiệp, lâm nghiệp, nuôi trồng thủy sản, làm muối kết hợp với nhiệm vụ quốc phòng, an ninh.</t>
  </si>
  <si>
    <t>1. Các trường hợp chuyển mục đích sử dụng đất phải được phép của cơ quan nhà nước có thẩm quyền bao gồm:</t>
  </si>
  <si>
    <t>a) Chuyển đất trồng lúa sang đất trồng cây lâu năm, đất trồng rừng, đất nuôi trồng thủy sản, đất làm muối;</t>
  </si>
  <si>
    <t>b) Chuyển đất trồng cây hàng năm khác sang đất nuôi trồng thủy sản nước mặn, đất làm muối, đất nuôi trồng thủy sản dưới hình thức ao, hồ, đầm;</t>
  </si>
  <si>
    <t>c) Chuyển đất rừng đặc dụng, đất rừng phòng hộ, đất rừng sản xuất sang sử dụng vào mục đích khác trong nhóm đất nông nghiệp;</t>
  </si>
  <si>
    <t>d) Chuyển đất nông nghiệp sang đất phi nông nghiệp;</t>
  </si>
  <si>
    <t>đ) Chuyển đất phi nông nghiệp được Nhà nước giao đất không thu tiền sử dụng đất sang đất phi nông nghiệp được Nhà nước giao đất có thu tiền sử dụng đất hoặc thuê đất;</t>
  </si>
  <si>
    <t>e) Chuyển đất phi nông nghiệp không phải là đất ở sang đất ở;</t>
  </si>
  <si>
    <t>g) Chuyển đất xây dựng công trình sự nghiệp, đất sử dụng vào mục đích công cộng có mục đích kinh doanh, đất sản xuất, kinh doanh phi nông nghiệp không phải là đất thương mại, dịch vụ sang đất thương mại, dịch vụ; chuyển đất thương mại, dịch vụ, đất xây dựng công trình sự nghiệp sang đất cơ sở sản xuất phi nông nghiệp.</t>
  </si>
  <si>
    <t>2. Khi chuyển mục đích sử dụng đất theo quy định tại khoản 1 Điều này thì người sử dụng đất phải thực hiện nghĩa vụ tài chính theo quy định của pháp luật; chế độ sử dụng đất, quyền và nghĩa vụ của người sử dụng đất được áp dụng theo loại đất sau khi được chuyển mục đích sử dụng.</t>
  </si>
  <si>
    <t>1. Đối với dự án có sử dụng đất trồng lúa, đất rừng phòng hộ, đất rừng đặc dụng vào các mục đích khác mà không thuộc trường hợp được Quốc hội quyết định, Thủ tướng Chính phủ chấp thuận chủ trương đầu tư thì cơ quan nhà nước có thẩm quyền chỉ được quyết định giao đất, cho thuê đất, cho phép chuyển mục đích sử dụng đất khi có một trong các văn bản sau đây:</t>
  </si>
  <si>
    <t>a) Văn bản chấp thuận của Thủ tướng Chính phủ đối với trường hợp chuyển mục đích sử dụng từ 10 héc ta đất trồng lúa trở lên; từ 20 héc ta đất rừng phòng hộ, đất rừng đặc dụng trở lên;</t>
  </si>
  <si>
    <t>b) Nghị quyết của Hội đồng nhân dân cấp tỉnh đối với trường hợp chuyển mục đích sử dụng dưới 10 héc ta đất trồng lúa; dưới 20 héc ta đất rừng phòng hộ, đất rừng đặc dụng.</t>
  </si>
  <si>
    <t>2. Đối với dự án sử dụng đất tại đảo và xã, phường, thị trấn biên giới, ven biển thì cơ quan nhà nước có thẩm quyền chỉ được quyết định giao đất, cho thuê đất, cho phép chuyển mục đích sử dụng đất khi được sự chấp thuận bằng văn bản của các bộ, ngành có liên quan.</t>
  </si>
  <si>
    <t>3. Người được Nhà nước giao đất, cho thuê đất, cho phép chuyển mục đích sử dụng đất để thực hiện dự án đầu tư phải có các điều kiện sau đây:</t>
  </si>
  <si>
    <t>a) Có năng lực tài chính để bảo đảm việc sử dụng đất theo tiến độ của dự án đầu tư;</t>
  </si>
  <si>
    <t>b) Ký quỹ theo quy định của pháp luật về đầu tư;</t>
  </si>
  <si>
    <t>c) Không vi phạm quy định của pháp luật về đất đai đối với trường hợp đang sử dụng đất do Nhà nước giao đất, cho thuê đất để thực hiện dự án đầu tư khác.</t>
  </si>
  <si>
    <t>1. Ủy ban nhân dân cấp tỉnh quyết định giao đất, cho thuê đất, cho phép chuyển mục đích sử dụng đất trong các trường hợp sau đây:</t>
  </si>
  <si>
    <t>a) Giao đất, cho thuê đất, cho phép chuyển mục đích sử dụng đất đối với tổ chức;</t>
  </si>
  <si>
    <t>b) Giao đất đối với cơ sở tôn giáo;</t>
  </si>
  <si>
    <t>c) Giao đất đối với người Việt Nam định cư ở nước ngoài, doanh nghiệp có vốn đầu tư nước ngoài theo quy định tại khoản 3 Điều 55 của Luật này;</t>
  </si>
  <si>
    <t>d) Cho thuê đất đối với người Việt Nam định cư ở nước ngoài, doanh nghiệp có vốn đầu tư nước ngoài theo quy định tại điểm đ và điểm e khoản 1 Điều 56 của Luật này;</t>
  </si>
  <si>
    <t>đ) Cho thuê đất đối với tổ chức nước ngoài có chức năng ngoại giao.</t>
  </si>
  <si>
    <t>2. Ủy ban nhân dân cấp huyện quyết định giao đất, cho thuê đất, cho phép chuyển mục đích sử dụng đất trong các trường hợp sau đây:</t>
  </si>
  <si>
    <t>a) Giao đất, cho thuê đất, cho phép chuyển mục đích sử dụng đất đối với hộ gia đình, cá nhân. Trường hợp cho hộ gia đình, cá nhân thuê đất, cho phép chuyển mục đích sử dụng đất nông nghiệp để sử dụng vào mục đích thương mại, dịch vụ với diện tích từ 0,5 héc ta trở lên thì phải có văn bản chấp thuận của Ủy ban nhân dân cấp tỉnh trước khi quyết định;</t>
  </si>
  <si>
    <t>b) Giao đất đối với cộng đồng dân cư.</t>
  </si>
  <si>
    <t>3. Ủy ban nhân dân cấp xã cho thuê đất thuộc quỹ đất nông nghiệp sử dụng vào mục đích công ích của xã, phường, thị trấn.</t>
  </si>
  <si>
    <t>4. Cơ quan có thẩm quyền quyết định giao đất, cho thuê đất, cho phép chuyển mục đích sử dụng đất quy định tại khoản 1 và khoản 2 Điều này không được ủy quyền.</t>
  </si>
  <si>
    <t>1. Tổ chức kinh tế, hộ gia đình, cá nhân, người Việt Nam định cư ở nước ngoài thuộc trường hợp thuê đất theo quy định của Luật này đã được Nhà nước giao đất có thu tiền sử dụng đất trước ngày Luật này có hiệu lực thi hành thì được tiếp tục sử dụng đất theo thời hạn sử dụng đất còn lại mà không phải chuyển sang thuê đất. Khi hết thời hạn sử dụng đất, nếu được cơ quan nhà nước có thẩm quyền gia hạn thì phải chuyển sang thuê đất theo quy định của Luật này.</t>
  </si>
  <si>
    <t>2. Tổ chức, hộ gia đình, cá nhân, người Việt Nam định cư ở nước ngoài thuộc trường hợp thuê đất theo quy định của Luật này đã được Nhà nước giao đất không thu tiền sử dụng đất trước ngày Luật này có hiệu lực thi hành thì phải chuyển sang thuê đất kể từ ngày Luật này có hiệu lực thi hành và nộp tiền thuê đất.</t>
  </si>
  <si>
    <t>3. Tổ chức kinh tế, hộ gia đình, cá nhân, người Việt Nam định cư ở nước ngoài thuộc trường hợp thuê đất theo quy định của Luật này đã nhận chuyển quyền sử dụng đất hợp pháp trước ngày Luật này có hiệu lực thi hành thì được tiếp tục sử dụng đất trong thời hạn sử dụng đất còn lại mà không phải chuyển sang thuê đất theo quy định của Luật này.</t>
  </si>
  <si>
    <t>4. Tổ chức kinh tế thuộc trường hợp thuê đất theo quy định của Luật này mà đã nhận chuyển quyền sử dụng đất nông nghiệp của hộ gia đình, cá nhân được Nhà nước giao đất không thu tiền sử dụng đất để thực hiện dự án đầu tư sản xuất nông nghiệp trước ngày Luật này có hiệu lực thi hành thì được tiếp tục sử dụng đất trong thời hạn còn lại của dự án mà không phải chuyển sang thuê đất theo quy định của Luật này.</t>
  </si>
  <si>
    <t>5. Người Việt Nam định cư ở nước ngoài, doanh nghiệp có vốn đầu tư nước ngoài được Nhà nước cho thuê đất trả tiền thuê đất một lần cho cả thời gian thuê để thực hiện dự án đầu tư xây dựng nhà ở để bán hoặc để bán kết hợp cho thuê trước ngày Luật này có hiệu lực thi hành thì được tiếp tục thuê đất trong thời hạn sử dụng đất còn lại hoặc chuyển sang giao đất có thu tiền sử dụng đất theo quy định của Luật này nếu có nhu cầu.</t>
  </si>
  <si>
    <t>Chương VI</t>
  </si>
  <si>
    <t>THU HỒI ĐẤT, TRƯNG DỤNG ĐẤT, BỒI THƯỜNG, HỖ TRỢ, TÁI ĐỊNH CƯ</t>
  </si>
  <si>
    <t>THU HỒI ĐẤT, TRƯNG DỤNG ĐẤT</t>
  </si>
  <si>
    <t>Nhà nước thu hồi đất vì mục đích quốc phòng, an ninh trong các trường hợp sau đây:</t>
  </si>
  <si>
    <t>2. Xây dựng căn cứ quân sự;</t>
  </si>
  <si>
    <t>3. Xây dựng công trình phòng thủ quốc gia, trận địa và công trình đặc biệt về quốc phòng, an ninh;</t>
  </si>
  <si>
    <t>4. Xây dựng ga, cảng quân sự;</t>
  </si>
  <si>
    <t>5. Xây dựng công trình công nghiệp, khoa học và công nghệ, văn hóa, thể thao phục vụ trực tiếp cho quốc phòng, an ninh;</t>
  </si>
  <si>
    <t>6. Xây dựng kho tàng của lực lượng vũ trang nhân dân;</t>
  </si>
  <si>
    <t>7. Làm trường bắn, thao trường, bãi thử vũ khí, bãi hủy vũ khí;</t>
  </si>
  <si>
    <t>8. Xây dựng cơ sở đào tạo, trung tâm huấn luyện, bệnh viện, nhà an dưỡng của lực lượng vũ trang nhân dân;</t>
  </si>
  <si>
    <t>9. Xây dựng nhà công vụ của lực lượng vũ trang nhân dân;</t>
  </si>
  <si>
    <t>10. Xây dựng cơ sở giam giữ, cơ sở giáo dục do Bộ Quốc phòng, Bộ Công an quản lý.</t>
  </si>
  <si>
    <t>Nhà nước thu hồi đất để phát triển kinh tế - xã hội vì lợi ích quốc gia, công cộng trong các trường hợp sau đây:</t>
  </si>
  <si>
    <t>1. Thực hiện các dự án quan trọng quốc gia do Quốc hội quyết định chủ trương đầu tư mà phải thu hồi đất;</t>
  </si>
  <si>
    <t>2. Thực hiện các dự án do Thủ tướng Chính phủ chấp thuận, quyết định đầu tư mà phải thu hồi đất, bao gồm:</t>
  </si>
  <si>
    <t>a) Dự án xây dựng khu công nghiệp, khu chế xuất, khu công nghệ cao, khu kinh tế; khu đô thị mới, dự án đầu tư bằng nguồn vốn hỗ trợ phát triển chính thức (ODA);</t>
  </si>
  <si>
    <t>b) Dự án xây dựng trụ sở cơ quan nhà nước, tổ chức chính trị, tổ chức chính trị - xã hội ở trung ương; trụ sở của tổ chức nước ngoài có chức năng ngoại giao; công trình di tích lịch sử - văn hóa, danh lam thắng cảnh được xếp hạng, công viên, quảng trường, tượng đài, bia tưởng niệm, công trình sự nghiệp công cấp quốc gia;</t>
  </si>
  <si>
    <t>c) Dự án xây dựng kết cấu hạ tầng kỹ thuật cấp quốc gia gồm giao thông, thủy lợi, cấp nước, thoát nước, điện lực, thông tin liên lạc; hệ thống dẫn, chứa xăng dầu, khí đốt; kho dự trữ quốc gia; công trình thu gom, xử lý chất thải;</t>
  </si>
  <si>
    <t>3. Thực hiện các dự án do Hội đồng nhân dân cấp tỉnh chấp thuận mà phải thu hồi đất bao gồm:</t>
  </si>
  <si>
    <t>a) Dự án xây dựng trụ sở cơ quan nhà nước, tổ chức chính trị, tổ chức chính trị - xã hội; công trình di tích lịch sử - văn hóa, danh lam thắng cảnh được xếp hạng, công viên, quảng trường, tượng đài, bia tưởng niệm, công trình sự nghiệp công cấp địa phương;</t>
  </si>
  <si>
    <t>b) Dự án xây dựng kết cấu hạ tầng kỹ thuật của địa phương gồm giao thông, thủy lợi, cấp nước, thoát nước, điện lực, thông tin liên lạc, chiếu sáng đô thị; công trình thu gom, xử lý chất thải;</t>
  </si>
  <si>
    <t>c) Dự án xây dựng công trình phục vụ sinh hoạt chung của cộng đồng dân cư; dự án tái định cư, nhà ở cho sinh viên, nhà ở xã hội, nhà ở công vụ; xây dựng công trình của cơ sở tôn giáo; khu văn hóa, thể thao, vui chơi giải trí phục vụ công cộng; chợ; nghĩa trang, nghĩa địa, nhà tang lễ, nhà hỏa táng;</t>
  </si>
  <si>
    <t>d) Dự án xây dựng khu đô thị mới, khu dân cư nông thôn mới; chỉnh trang đô thị, khu dân cư nông thôn; cụm công nghiệp; khu sản xuất, chế biến nông sản, lâm sản, thủy sản, hải sản tập trung; dự án phát triển rừng phòng hộ, rừng đặc dụng;</t>
  </si>
  <si>
    <t>đ) Dự án khai thác khoáng sản được cơ quan có thẩm quyền cấp phép, trừ trường hợp khai thác khoáng sản làm vật liệu xây dựng thông thường, than bùn, khoáng sản tại các khu vực có khoáng sản phân tán, nhỏ lẻ và khai thác tận thu khoáng sản.</t>
  </si>
  <si>
    <t>Việc thu hồi đất vì mục đích quốc phòng, an ninh; phát triển kinh tế - xã hội vì lợi ích quốc gia, công cộng phải dựa trên các căn cứ sau đây:</t>
  </si>
  <si>
    <t>1. Dự án thuộc các trường hợp thu hồi đất quy định tại Điều 61 và Điều 62 của Luật này;</t>
  </si>
  <si>
    <t>2. Kế hoạch sử dụng đất hàng năm của cấp huyện đã được cơ quan nhà nước có thẩm quyền phê duyệt;</t>
  </si>
  <si>
    <t>3. Tiến độ sử dụng đất thực hiện dự án.</t>
  </si>
  <si>
    <t>1. Các trường hợp thu hồi đất do vi phạm pháp luật về đất đai bao gồm:</t>
  </si>
  <si>
    <t>a) Sử dụng đất không đúng mục đích đã được Nhà nước giao, cho thuê, công nhận quyền sử dụng đất và đã bị xử phạt vi phạm hành chính về hành vi sử dụng đất không đúng mục đích mà tiếp tục vi phạm;</t>
  </si>
  <si>
    <t>b) Người sử dụng đất cố ý hủy hoại đất;</t>
  </si>
  <si>
    <t>c) Đất được giao, cho thuê không đúng đối tượng hoặc không đúng thẩm quyền;</t>
  </si>
  <si>
    <t>d) Đất không được chuyển nhượng, tặng cho theo quy định của Luật này mà nhận chuyển nhượng, nhận tặng cho;</t>
  </si>
  <si>
    <t>đ) Đất được Nhà nước giao để quản lý mà để bị lấn, chiếm;</t>
  </si>
  <si>
    <t>e) Đất không được chuyển quyền sử dụng đất theo quy định của Luật này mà người sử dụng đất do thiếu trách nhiệm để bị lấn, chiếm;</t>
  </si>
  <si>
    <t>g) Người sử dụng đất không thực hiện nghĩa vụ đối với Nhà nước và đã bị xử phạt vi phạm hành chính mà không chấp hành;</t>
  </si>
  <si>
    <t>h) Đất trồng cây hàng năm không được sử dụng trong thời hạn 12 tháng liên tục; đất trồng cây lâu năm không được sử dụng trong thời hạn 18 tháng liên tục; đất trồng rừng không được sử dụng trong thời hạn 24 tháng liên tục;</t>
  </si>
  <si>
    <t>i) Đất được Nhà nước giao, cho thuê để thực hiện dự án đầu tư mà không được sử dụng trong thời hạn 12 tháng liên tục hoặc tiến độ sử dụng đất chậm 24 tháng so với tiến độ ghi trong dự án đầu tư kể từ khi nhận bàn giao đất trên thực địa phải đưa đất vào sử dụng; trường hợp không đưa đất vào sử dụng thì chủ đầu tư được gia hạn sử dụng 24 tháng và phải nộp cho Nhà nước khoản tiền tương ứng với mức tiền sử dụng đất, tiền thuê đất đối với thời gian chậm tiến độ thực hiện dự án trong thời gian này; hết thời hạn được gia hạn mà chủ đầu tư vẫn chưa đưa đất vào sử dụng thì Nhà nước thu hồi đất mà không bồi thường về đất và tài sản gắn liền với đất, trừ trường hợp do bất khả kháng.</t>
  </si>
  <si>
    <t>2. Việc thu hồi đất do vi phạm pháp luật về đất đai phải căn cứ vào văn bản, quyết định của cơ quan nhà nước có thẩm quyền xác định hành vi vi phạm pháp luật về đất đai.</t>
  </si>
  <si>
    <t>3. Chính phủ quy định chi tiết Điều này.</t>
  </si>
  <si>
    <t>1. Các trường hợp thu hồi đất do chấm dứt việc sử dụng đất theo pháp luật, tự nguyện trả lại đất, có nguy cơ đe dọa tính mạng con người bao gồm:</t>
  </si>
  <si>
    <t>a) Tổ chức được Nhà nước giao đất không thu tiền sử dụng đất, được Nhà nước giao đất có thu tiền sử dụng đất mà tiền sử dụng đất có nguồn gốc từ ngân sách nhà nước bị giải thể, phá sản, chuyển đi nơi khác, giảm hoặc không còn nhu cầu sử dụng đất; người sử dụng đất thuê của Nhà nước trả tiền thuê đất hàng năm bị giải thể, phá sản, chuyển đi nơi khác, giảm hoặc không còn nhu cầu sử dụng đất;</t>
  </si>
  <si>
    <t>b) Cá nhân sử dụng đất chết mà không có người thừa kế;</t>
  </si>
  <si>
    <t>c) Người sử dụng đất tự nguyện trả lại đất;</t>
  </si>
  <si>
    <t>d) Đất được Nhà nước giao, cho thuê có thời hạn nhưng không được gia hạn;</t>
  </si>
  <si>
    <t>đ) Đất ở trong khu vực bị ô nhiễm môi trường có nguy cơ đe dọa tính mạng con người;</t>
  </si>
  <si>
    <t>e) Đất ở có nguy cơ sạt lở, sụt lún, bị ảnh hưởng bởi hiện tượng thiên tai khác đe dọa tính mạng con người.</t>
  </si>
  <si>
    <t>2. Việc thu hồi đất theo quy định tại khoản 1 Điều này phải dựa trên các căn cứ sau đây:</t>
  </si>
  <si>
    <t>a) Văn bản của cơ quan có thẩm quyền giải quyết đã có hiệu lực pháp luật đối với trường hợp thu hồi đất quy định tại điểm a khoản 1 Điều này;</t>
  </si>
  <si>
    <t>b) Giấy chứng tử hoặc quyết định tuyên bố một người là đã chết theo quy định của pháp luật và văn bản xác nhận không có người thừa kế của Ủy ban nhân dân cấp xã nơi thường trú của người để thừa kế đã chết đó đối với trường hợp thu hồi đất quy định tại điểm b khoản 1 Điều này;</t>
  </si>
  <si>
    <t>c) Văn bản trả lại đất của người sử dụng đất đối với trường hợp quy định tại điểm c khoản 1 Điều này;</t>
  </si>
  <si>
    <t>d) Quyết định giao đất, quyết định cho thuê đất đối với trường hợp quy định tại điểm d khoản 1 Điều này;</t>
  </si>
  <si>
    <t>đ) Văn bản của cơ quan có thẩm quyền xác định mức độ ô nhiễm môi trường, sạt lở, sụt lún, bị ảnh hưởng bởi hiện tượng thiên tai khác đe dọa tính mạng con người đối với trường hợp quy định tại điểm đ và điểm e khoản 1 Điều này.</t>
  </si>
  <si>
    <t>1. Trước khi có quyết định thu hồi đất, chậm nhất là 90 ngày đối với đất nông nghiệp và 180 ngày đối với đất phi nông nghiệp, cơ quan nhà nước có thẩm quyền phải thông báo thu hồi đất cho người có đất thu hồi biết. Nội dung thông báo thu hồi đất bao gồm kế hoạch thu hồi đất, điều tra, khảo sát, đo đạc, kiểm đếm.</t>
  </si>
  <si>
    <t>2. Trường hợp người sử dụng đất trong khu vực thu hồi đất đồng ý để cơ quan nhà nước có thẩm quyền thu hồi đất trước thời hạn quy định tại khoản 1 Điều này thì Ủy ban nhân dân cấp có thẩm quyền quyết định thu hồi đất mà không phải chờ đến hết thời hạn thông báo thu hồi đất.</t>
  </si>
  <si>
    <t>3. Người có đất thu hồi có trách nhiệm phối hợp với cơ quan, tổ chức làm nhiệm vụ bồi thường, giải phóng mặt bằng trong quá trình điều tra, khảo sát, đo đạc, kiểm đếm, xây dựng phương án bồi thường, hỗ trợ, tái định cư.</t>
  </si>
  <si>
    <t>4. Khi quyết định thu hồi đất có hiệu lực thi hành và phương án bồi thường, hỗ trợ, tái định cư đã được cơ quan nhà nước có thẩm quyền phê duyệt được công bố công khai, người có đất thu hồi phải chấp hành quyết định thu hồi đất.</t>
  </si>
  <si>
    <t>Điều 68. Tổ chức làm nhiệm vụ bồi thường, giải phóng mặt bằng; quản lý đất đã thu hồi</t>
  </si>
  <si>
    <t>1. Tổ chức làm nhiệm vụ bồi thường, giải phóng mặt bằng bao gồm tổ chức dịch vụ công về đất đai, Hội đồng bồi thường, hỗ trợ và tái định cư.</t>
  </si>
  <si>
    <t>2. Đất đã thu hồi được giao để quản lý, sử dụng theo quy định sau đây:</t>
  </si>
  <si>
    <t>a) Đất đã thu hồi theo quy định tại Điều 61 và Điều 62 của Luật này thì giao cho chủ đầu tư để thực hiện dự án đầu tư hoặc giao cho tổ chức dịch vụ công về đất đai để quản lý;</t>
  </si>
  <si>
    <t>b) Đất đã thu hồi theo quy định tại khoản 1 Điều 64 và các điểm a, b, c và d khoản 1 Điều 65 của Luật này thì giao cho tổ chức dịch vụ công về đất đai để quản lý, đấu giá quyền sử dụng đất.</t>
  </si>
  <si>
    <t>Trường hợp đất đã thu hồi theo quy định tại khoản 1 Điều 64 và các điểm a, b, c và d khoản 1 Điều 65 của Luật này là đất nông nghiệp của hộ gia đình, cá nhân ở nông thôn thì giao cho Ủy ban nhân dân cấp xã quản lý. Quỹ đất này được giao, cho thuê đối với hộ gia đình, cá nhân không có đất hoặc thiếu đất sản xuất theo quy định của pháp luật.</t>
  </si>
  <si>
    <t>1. Xây dựng và thực hiện kế hoạch thu hồi đất, điều tra, khảo sát, đo đạc, kiểm đếm được quy định như sau:</t>
  </si>
  <si>
    <t>a) Ủy ban nhân dân cấp có thẩm quyền thu hồi đất ban hành thông báo thu hồi đất.</t>
  </si>
  <si>
    <t>Thông báo thu hồi đất được gửi đến từng người có đất thu hồi, họp phổ biến đến người dân trong khu vực có đất thu hồi và thông báo trên phương tiện thông tin đại chúng, niêm yết tại trụ sở Ủy ban nhân dân cấp xã, địa điểm sinh hoạt chung của khu dân cư nơi có đất thu hồi;</t>
  </si>
  <si>
    <t>b) Ủy ban nhân dân cấp xã có trách nhiệm phối hợp với tổ chức làm nhiệm vụ bồi thường, giải phóng mặt bằng triển khai thực hiện kế hoạch thu hồi đất, điều tra, khảo sát, đo đạc, kiểm đếm;</t>
  </si>
  <si>
    <t>c) Người sử dụng đất có trách nhiệm phối hợp với tổ chức làm nhiệm vụ bồi thường, giải phóng mặt bằng thực hiện việc điều tra, khảo sát, đo đạc xác định diện tích đất, thống kê nhà ở, tài sản khác gắn liền với đất để lập phương án bồi thường, hỗ trợ, tái định cư;</t>
  </si>
  <si>
    <t>d) Trường hợp người sử dụng đất trong khu vực có đất thu hồi không phối hợp với tổ chức làm nhiệm vụ bồi thường, giải phóng mặt bằng trong việc điều tra, khảo sát, đo đạc, kiểm đếm thì Ủy ban nhân dân cấp xã, Ủy ban Mặt trận Tổ quốc Việt Nam cấp xã nơi có đất thu hồi và tổ chức làm nhiệm vụ bồi thường, giải phóng mặt bằng tổ chức vận động, thuyết phục để người sử dụng đất thực hiện.</t>
  </si>
  <si>
    <t>Trong thời hạn 10 ngày kể từ ngày được vận động, thuyết phục mà người sử dụng đất vẫn không phối hợp với tổ chức làm nhiệm vụ bồi thường, giải phóng mặt bằng thì Chủ tịch Ủy ban nhân dân cấp huyện ban hành quyết định kiểm đếm bắt buộc. Người có đất thu hồi có trách nhiệm thực hiện quyết định kiểm đếm bắt buộc. Trường hợp người có đất thu hồi không chấp hành thì Chủ tịch Ủy ban nhân dân cấp huyện ban hành quyết định cưỡng chế thực hiện quyết định kiểm đếm bắt buộc và tổ chức thực hiện cưỡng chế theo quy định tại Điều 70 của Luật này.</t>
  </si>
  <si>
    <t>2. Lập, thẩm định phương án bồi thường, hỗ trợ, tái định cư được quy định như sau:</t>
  </si>
  <si>
    <t>a) Tổ chức làm nhiệm vụ bồi thường, giải phóng mặt bằng có trách nhiệm lập phương án bồi thường, hỗ trợ, tái định cư và phối hợp với Ủy ban nhân dân cấp xã nơi có đất thu hồi tổ chức lấy ý kiến về phương án bồi thường, hỗ trợ, tái định cư theo hình thức tổ chức họp trực tiếp với người dân trong khu vực có đất thu hồi, đồng thời niêm yết công khai phương án bồi thường, hỗ trợ, tái định cư tại trụ sở Ủy ban nhân dân cấp xã, địa điểm sinh hoạt chung của khu dân cư nơi có đất thu hồi.</t>
  </si>
  <si>
    <t>Việc tổ chức lấy ý kiến phải được lập thành biên bản có xác nhận của đại diện Ủy ban nhân dân cấp xã, đại diện Ủy ban Mặt trận Tổ quốc Việt Nam cấp xã, đại diện những người có đất thu hồi.</t>
  </si>
  <si>
    <t>Tổ chức làm nhiệm vụ bồi thường, giải phóng mặt bằng có trách nhiệm tổng hợp ý kiến đóng góp bằng văn bản, ghi rõ số lượng ý kiến đồng ý, số lượng ý kiến không đồng ý, số lượng ý kiến khác đối với phương án bồi thường, hỗ trợ, tái định cư; phối hợp với Ủy ban nhân dân cấp xã nơi có đất thu hồi tổ chức đối thoại đối với trường hợp còn có ý kiến không đồng ý về phương án bồi thường, hỗ trợ, tái định cư; hoàn chỉnh phương án trình cơ quan có thẩm quyền;</t>
  </si>
  <si>
    <t>b) Cơ quan có thẩm quyền thẩm định phương án bồi thường, hỗ trợ, tái định cư trước khi trình Ủy ban nhân dân cấp có thẩm quyền quyết định thu hồi đất.</t>
  </si>
  <si>
    <t>3. Việc quyết định thu hồi đất, phê duyệt và tổ chức thực hiện phương án bồi thường, hỗ trợ, tái định cư được quy định như sau:</t>
  </si>
  <si>
    <t>a) Ủy ban nhân dân cấp có thẩm quyền quy định tại Điều 66 của Luật này quyết định thu hồi đất, quyết định phê duyệt phương án bồi thường, hỗ trợ, tái định cư trong cùng một ngày;</t>
  </si>
  <si>
    <t>b) Tổ chức làm nhiệm vụ bồi thường, giải phóng mặt bằng có trách nhiệm phối hợp với Ủy ban nhân dân cấp xã phổ biến và niêm yết công khai quyết định phê duyệt phương án bồi thường, hỗ trợ, tái định cư tại trụ sở Ủy ban nhân dân cấp xã và địa điểm sinh hoạt chung của khu dân cư nơi có đất thu hồi; gửi quyết định bồi thường, hỗ trợ, tái định cư đến từng người có đất thu hồi, trong đó ghi rõ về mức bồi thường, hỗ trợ, bố trí nhà hoặc đất tái định cư (nếu có), thời gian, địa điểm chi trả tiền bồi thường, hỗ trợ; thời gian bố trí nhà hoặc đất tái định cư (nếu có) và thời gian bàn giao đất đã thu hồi cho tổ chức làm nhiệm vụ bồi thường, giải phóng mặt bằng;</t>
  </si>
  <si>
    <t>c) Tổ chức thực hiện việc bồi thường, hỗ trợ, bố trí tái định cư theo phương án bồi thường, hỗ trợ, tái định cư đã được phê duyệt;</t>
  </si>
  <si>
    <t>d) Trường hợp người có đất thu hồi không bàn giao đất cho tổ chức làm nhiệm vụ bồi thường, giải phóng mặt bằng thì Ủy ban nhân dân cấp xã, Ủy ban Mặt trận Tổ quốc Việt Nam cấp xã nơi có đất thu hồi và tổ chức làm nhiệm vụ bồi thường, giải phóng mặt bằng tổ chức vận động, thuyết phục để người có đất thu hồi thực hiện.</t>
  </si>
  <si>
    <t>Trường hợp người có đất thu hồi đã được vận động, thuyết phục nhưng không chấp hành việc bàn giao đất cho tổ chức làm nhiệm vụ bồi thường, giải phóng mặt bằng thì Chủ tịch Ủy ban nhân dân cấp huyện ban hành quyết định cưỡng chế thu hồi đất và tổ chức thực hiện việc cưỡng chế theo quy định tại Điều 71 của Luật này.</t>
  </si>
  <si>
    <t>4. Tổ chức làm nhiệm vụ bồi thường, giải phóng mặt bằng có trách nhiệm quản lý đất đã được giải phóng mặt bằng.</t>
  </si>
  <si>
    <t>1. Nguyên tắc cưỡng chế thực hiện quyết định kiểm đếm bắt buộc:</t>
  </si>
  <si>
    <t>a) Việc cưỡng chế phải tiến hành công khai, dân chủ, khách quan, bảo đảm trật tự, an toàn, đúng quy định của pháp luật;</t>
  </si>
  <si>
    <t>b) Thời điểm bắt đầu tiến hành cưỡng chế được thực hiện trong giờ hành chính.</t>
  </si>
  <si>
    <t>2. Cưỡng chế thực hiện quyết định kiểm đếm bắt buộc được thực hiện khi có đủ các điều kiện sau đây:</t>
  </si>
  <si>
    <t>a) Người có đất thu hồi không chấp hành quyết định kiểm đếm bắt buộc sau khi Ủy ban nhân dân cấp xã, Ủy ban Mặt trận Tổ quốc Việt Nam cấp xã nơi có đất thu hồi và tổ chức làm nhiệm vụ bồi thường, giải phóng mặt bằng đã vận động, thuyết phục;</t>
  </si>
  <si>
    <t>b) Quyết định cưỡng chế thực hiện quyết định kiểm đếm bắt buộc đã được niêm yết công khai tại trụ sở Ủy ban nhân dân cấp xã, tại địa điểm sinh hoạt chung của khu dân cư nơi có đất thu hồi;</t>
  </si>
  <si>
    <t>c) Quyết định cưỡng chế thực hiện quyết định kiểm đếm bắt buộc đã có hiệu lực thi hành;</t>
  </si>
  <si>
    <t>d) Người bị cưỡng chế đã nhận được quyết định cưỡng chế có hiệu lực thi hành.</t>
  </si>
  <si>
    <t>Trường hợp người bị cưỡng chế từ chối không nhận quyết định cưỡng chế hoặc vắng mặt khi giao quyết định cưỡng chế thì Ủy ban nhân dân cấp xã lập biên bản.</t>
  </si>
  <si>
    <t>3. Chủ tịch Ủy ban nhân dân cấp huyện ban hành quyết định cưỡng chế thực hiện quyết định kiểm đếm bắt buộc và tổ chức thực hiện quyết định cưỡng chế.</t>
  </si>
  <si>
    <t>4. Trình tự, thủ tục thực hiện quyết định cưỡng chế kiểm đếm bắt buộc được quy định như sau:</t>
  </si>
  <si>
    <t>a) Tổ chức được giao thực hiện cưỡng chế vận động, thuyết phục, đối thoại với người bị cưỡng chế;</t>
  </si>
  <si>
    <t>b) Trường hợp người bị cưỡng chế chấp hành quyết định cưỡng chế thì tổ chức được giao thực hiện cưỡng chế lập biên bản ghi nhận sự chấp hành và thực hiện điều tra, khảo sát, đo đạc, kiểm đếm.</t>
  </si>
  <si>
    <t>Trường hợp người bị cưỡng chế không chấp hành quyết định cưỡng chế thì tổ chức được giao thực hiện cưỡng chế thi hành quyết định cưỡng chế.</t>
  </si>
  <si>
    <t>1. Nguyên tắc cưỡng chế thực hiện quyết định thu hồi đất được thực hiện theo quy định tại khoản 1 Điều 70 của Luật này.</t>
  </si>
  <si>
    <t>2. Cưỡng chế thực hiện quyết định thu hồi đất được thực hiện khi có đủ các điều kiện sau đây:</t>
  </si>
  <si>
    <t>a) Người có đất thu hồi không chấp hành quyết định thu hồi đất sau khi Ủy ban nhân dân cấp xã, Ủy ban Mặt trận Tổ quốc Việt Nam cấp xã nơi có đất thu hồi và tổ chức làm nhiệm vụ bồi thường, giải phóng mặt bằng đã vận động, thuyết phục;</t>
  </si>
  <si>
    <t>b) Quyết định cưỡng chế thực hiện quyết định thu hồi đất đã được niêm yết công khai tại trụ sở Ủy ban nhân dân cấp xã, địa điểm sinh hoạt chung của khu dân cư nơi có đất thu hồi;</t>
  </si>
  <si>
    <t>c) Quyết định cưỡng chế  thực hiện quyết định thu hồi đất đã có hiệu lực thi hành;</t>
  </si>
  <si>
    <t>d) Người bị cưỡng chế đã nhận được quyết định cưỡng chế thực hiện quyết định thu hồi đất có hiệu lực thi hành.</t>
  </si>
  <si>
    <t>3. Chủ tịch Ủy ban nhân dân cấp huyện ban hành quyết định cưỡng chế thực hiện quyết định thu hồi đất và tổ chức thực hiện quyết định cưỡng chế.</t>
  </si>
  <si>
    <t>4. Trình tự, thủ tục thực hiện cưỡng chế thu hồi đất:</t>
  </si>
  <si>
    <t>a) Trước khi tiến hành cưỡng chế, Chủ tịch Ủy ban nhân dân cấp huyện quyết định thành lập Ban thực hiện cưỡng chế;</t>
  </si>
  <si>
    <t>b) Ban thực hiện cưỡng chế vận động, thuyết phục, đối thoại với người bị cưỡng chế; nếu người bị cưỡng chế chấp hành thì Ban thực hiện cưỡng chế lập biên bản ghi nhận sự chấp hành. Việc bàn giao đất được thực hiện chậm nhất sau 30 ngày kể từ ngày lập biên bản.</t>
  </si>
  <si>
    <t>Trường hợp người bị cưỡng chế không chấp hành quyết định cưỡng chế thì Ban thực hiện cưỡng chế tổ chức thực hiện cưỡng chế;</t>
  </si>
  <si>
    <t>c) Ban thực hiện cưỡng chế có quyền buộc người bị cưỡng chế và những người có liên quan phải ra khỏi khu đất cưỡng chế, tự chuyển tài sản ra khỏi khu đất cưỡng chế; nếu không thực hiện thì Ban thực hiện cưỡng chế có trách nhiệm di chuyển người bị cưỡng chế và người có liên quan cùng tài sản ra khỏi khu đất cưỡng chế.</t>
  </si>
  <si>
    <t>Trường hợp người bị cưỡng chế từ chối nhận tài sản thì Ban thực hiện cưỡng chế phải lập biên bản, tổ chức thực hiện bảo quản tài sản theo quy định của pháp luật và thông báo cho người có tài sản nhận lại tài sản.</t>
  </si>
  <si>
    <t>5. Trách nhiệm của tổ chức, cá nhân trong việc thực hiện quyết định cưỡng chế thu hồi đất:</t>
  </si>
  <si>
    <t>a) Ủy ban nhân dân cấp huyện chịu trách nhiệm tổ chức thực hiện việc cưỡng chế, giải quyết khiếu nại liên quan đến việc cưỡng chế theo quy định của pháp luật về khiếu nại; thực hiện phương án tái định cư trước khi thực hiện cưỡng chế; bảo đảm điều kiện, phương tiện cần thiết phục vụ cho việc cưỡng chế; bố trí kinh phí cưỡng chế thu hồi đất;</t>
  </si>
  <si>
    <t>b) Ban thực hiện cưỡng chế có trách nhiệm chủ trì lập phương án cưỡng chế và dự toán kinh phí cho hoạt động cưỡng chế trình Ủy ban nhân dân cấp có thẩm quyền phê duyệt; thực hiện cưỡng chế theo phương án đã được phê duyệt; bàn giao đất cho tổ chức làm nhiệm vụ bồi thường, giải phóng mặt bằng;</t>
  </si>
  <si>
    <t>Trường hợp trên đất thu hồi có tài sản thì Ban thực hiện cưỡng chế phải bảo quản tài sản; chi phí bảo quản tài sản đó do chủ sở hữu chịu trách nhiệm thanh toán;</t>
  </si>
  <si>
    <t>c) Lực lượng Công an có trách nhiệm bảo vệ trật tự, an toàn trong quá trình tổ chức thi hành quyết định cưỡng chế thu hồi đất;</t>
  </si>
  <si>
    <t>d) Ủy ban nhân dân cấp xã nơi có đất thu hồi có trách nhiệm phối hợp với cơ quan, đơn vị có liên quan tổ chức thực hiện việc giao, niêm yết công khai quyết định cưỡng chế thu hồi đất; tham gia thực hiện cưỡng chế; phối hợp với tổ chức làm nhiệm vụ bồi thường, giải phóng mặt bằng niêm phong, di chuyển tài sản của người bị cưỡng chế thu hồi đất;</t>
  </si>
  <si>
    <t>đ) Cơ quan, tổ chức, cá nhân khác có liên quan chịu trách nhiệm phối hợp với Ban thực hiện cưỡng chế thực hiện việc cưỡng chế thu hồi đất khi Ban thực hiện cưỡng chế có yêu cầu;</t>
  </si>
  <si>
    <t>6. Chính phủ quy định chi tiết Điều này.</t>
  </si>
  <si>
    <t>1. Nhà nước trưng dụng đất trong trường hợp thật cần thiết để thực hiện nhiệm vụ quốc phòng, an ninh hoặc trong tình trạng chiến tranh, tình trạng khẩn cấp, phòng, chống thiên tai.</t>
  </si>
  <si>
    <t>2. Quyết định trưng dụng đất phải được thể hiện bằng văn bản; trường hợp khẩn cấp không thể ra quyết định bằng văn bản thì người có thẩm quyền được quyết định trưng dụng đất bằng lời nói nhưng phải viết giấy xác nhận việc quyết định trưng dụng đất ngay tại thời điểm trưng dụng. Quyết định trưng dụng đất có hiệu lực thi hành kể từ thời điểm ban hành.</t>
  </si>
  <si>
    <t>Chậm nhất là 48 giờ, kể từ thời điểm quyết định trưng dụng đất bằng lời nói, cơ quan của người đã quyết định trưng dụng đất bằng lời nói có trách nhiệm xác nhận bằng văn bản việc trưng dụng đất và gửi cho người có đất trưng dụng.</t>
  </si>
  <si>
    <t>3. Bộ trưởng Bộ Quốc phòng, Bộ trưởng Bộ Công an, Bộ trưởng Bộ Giao thông vận tải, Bộ trưởng Bộ Nông nghiệp và Phát triển nông thôn, Bộ trưởng Bộ Y tế, Bộ trưởng Bộ Công Thương, Bộ trưởng Bộ Tài nguyên và Môi trường, Chủ tịch Ủy ban nhân dân cấp tỉnh, Chủ tịch Ủy ban nhân dân cấp huyện có thẩm quyền quyết định trưng dụng đất, quyết định gia hạn trưng dụng đất. Người có thẩm quyền trưng dụng đất không được phân cấp thẩm quyền cho người khác.</t>
  </si>
  <si>
    <t>4. Thời hạn trưng dụng đất là không quá 30 ngày kể từ khi quyết định trưng dụng có hiệu lực thi hành. Trường hợp trong tình trạng chiến tranh, tình trạng khẩn cấp thì thời hạn trưng dụng được tính từ ngày ra quyết định đến không quá 30 ngày kể từ ngày bãi bỏ tình trạng chiến tranh, tình trạng khẩn cấp.</t>
  </si>
  <si>
    <t>Trường hợp hết thời hạn trưng dụng đất mà mục đích của việc trưng dụng chưa hoàn thành thì được gia hạn nhưng không quá 30 ngày. Quyết định gia hạn trưng dụng đất phải được thể hiện bằng văn bản và gửi cho người có đất trưng dụng trước khi kết thúc thời hạn trưng dụng.</t>
  </si>
  <si>
    <t>5. Người có đất trưng dụng phải chấp hành quyết định trưng dụng. Trường hợp quyết định trưng dụng đất đã được thực hiện theo đúng quy định của pháp luật mà người có đất trưng dụng không chấp hành thì người quyết định trưng dụng đất ra quyết định cưỡng chế thi hành và tổ chức cưỡng chế thi hành hoặc giao cho Chủ tịch Ủy ban nhân dân cấp tỉnh, cấp huyện nơi có đất trưng dụng tổ chức cưỡng chế thi hành.</t>
  </si>
  <si>
    <t>6. Người có thẩm quyền trưng dụng đất có trách nhiệm giao cho tổ chức, cá nhân quản lý, sử dụng đất trưng dụng đúng mục đích, hiệu quả; hoàn trả đất khi hết thời hạn trưng dụng; bồi thường thiệt hại do việc trưng dụng đất gây ra.</t>
  </si>
  <si>
    <t>7. Việc bồi thường thiệt hại do việc trưng dụng đất gây ra thực hiện theo quy định sau đây:</t>
  </si>
  <si>
    <t>a) Người có đất trưng dụng được bồi thường thiệt hại trong trường hợp đất trưng dụng bị hủy hoại; trường hợp người có đất trưng dụng bị thiệt hại về thu nhập do việc trưng dụng đất trực tiếp gây ra;</t>
  </si>
  <si>
    <t>b) Trường hợp đất trưng dụng bị hủy hoại thì việc bồi thường được thực hiện bằng tiền theo giá chuyển nhượng quyền sử dụng đất trên thị trường tại thời điểm thanh toán;</t>
  </si>
  <si>
    <t>c) Trường hợp người có đất trưng dụng bị thiệt hại về thu nhập do việc trưng dụng đất trực tiếp gây ra thì mức bồi thường được xác định căn cứ vào mức thiệt hại thu nhập thực tế tính từ ngày giao đất trưng dụng đến ngày hoàn trả đất trưng dụng được ghi trong quyết định hoàn trả đất trưng dụng.</t>
  </si>
  <si>
    <t>Mức thiệt hại thu nhập thực tế phải phù hợp với thu nhập do đất trưng dụng mang lại trong điều kiện bình thường trước thời điểm trưng dụng đất;</t>
  </si>
  <si>
    <t>d) Chủ tịch Ủy ban nhân dân cấp tỉnh, cấp huyện nơi có đất trưng dụng thành lập Hội đồng để xác định mức bồi thường thiệt hại do thực hiện trưng dụng đất gây ra trên cơ sở văn bản kê khai của người sử dụng đất và hồ sơ địa chính. Căn cứ vào mức bồi thường thiệt hại do Hội đồng xác định, Chủ tịch Ủy ban nhân dân cấp tỉnh, cấp huyện quyết định mức bồi thường.</t>
  </si>
  <si>
    <t>đ) Tiền bồi thường thiệt hại do việc trưng dụng đất gây ra được ngân sách nhà nước chi trả một lần, trực tiếp cho người có đất trưng dụng trong thời hạn không quá 30 ngày, kể từ ngày hoàn trả đất.</t>
  </si>
  <si>
    <t>8. Chính phủ quy định chi tiết Điều này.</t>
  </si>
  <si>
    <t>1. Việc sử dụng đất để thực hiện dự án, công trình sản xuất, kinh doanh không thuộc trường hợp Nhà nước thu hồi đất quy định tại Điều 61 và Điều 62 của Luật này mà phù hợp với quy hoạch, kế hoạch sử dụng đất đã được cơ quan nhà nước có thẩm quyền phê duyệt thì chủ đầu tư được nhận chuyển nhượng, thuê quyền sử dụng đất, nhận góp vốn bằng quyền sử dụng đất theo quy định của pháp luật.</t>
  </si>
  <si>
    <t>2. Nhà nước có chính sách khuyến khích việc thuê quyền sử dụng đất, nhận góp vốn bằng quyền sử dụng đất của tổ chức kinh tế, hộ gia đình, cá nhân để thực hiện dự án, công trình sản xuất, kinh doanh.</t>
  </si>
  <si>
    <t>BỒI THƯỜNG VỀ ĐẤT, HỖ TRỢ VÀ TÁI ĐỊNH CƯ</t>
  </si>
  <si>
    <t>1. Người sử dụng đất khi Nhà nước thu hồi đất nếu có đủ điều kiện được bồi thường quy định tại Điều 75 của Luật này thì được bồi thường.</t>
  </si>
  <si>
    <t>2. Việc bồi thường được thực hiện bằng việc giao đất có cùng mục đích sử dụng với loại đất thu hồi, nếu không có đất để bồi thường thì được bồi thường bằng tiền theo giá đất cụ thể của loại đất thu hồi do Ủy ban nhân dân cấp tỉnh quyết định tại thời điểm quyết định thu hồi đất.</t>
  </si>
  <si>
    <t>3. Việc bồi thường khi Nhà nước thu hồi đất phải bảo đảm dân chủ, khách quan, công bằng, công khai, kịp thời và đúng quy định của pháp luật.</t>
  </si>
  <si>
    <t>1. Hộ gia đình, cá nhân đang sử dụng đất không phải là đất thuê trả tiền thuê đất hàng năm, có Giấy chứng nhận quyền sử dụng đất, Giấy chứng nhận quyền sở hữu nhà ở và quyền sử dụng đất ở, Giấy chứng nhận quyền sử dụng đất, quyền sở hữu nhà ở và tài sản khác gắn liền với đất (sau đây gọi chung là Giấy chứng nhận) hoặc có đủ điều kiện để được cấp Giấy chứng nhận quyền sử dụng đất, quyền sở hữu nhà ở và tài sản khác gắn liền với đất theo quy định của Luật này mà chưa được cấp, trừ trường hợp quy định tại khoản 2 Điều 77 của Luật này; người Việt Nam định cư ở nước ngoài thuộc đối tượng được sở hữu nhà ở gắn liền với quyền sử dụng đất ở tại Việt Nam mà có Giấy chứng nhận hoặc có đủ điều kiện được cấp Giấy chứng nhận quyền sử dụng đất, quyền sở hữu nhà ở và tài sản khác gắn liền với đất theo quy định của Luật này mà chưa được cấp.</t>
  </si>
  <si>
    <t>2. Cộng đồng dân cư, cơ sở tôn giáo, tín ngưỡng đang sử dụng đất mà không phải là đất do Nhà nước giao, cho thuê và có Giấy chứng nhận hoặc có đủ điều kiện để được cấp Giấy chứng nhận quyền sử dụng đất, quyền sở hữu nhà ở và tài sản khác gắn liền với đất theo quy định của Luật này mà chưa được cấp.</t>
  </si>
  <si>
    <t>3. Người Việt Nam định cư ở nước ngoài được Nhà nước giao đất có thu tiền sử dụng đất, cho thuê đất trả tiền thuê đất một lần cho cả thời gian thuê; nhận chuyển nhượng quyền sử dụng đất trong khu công nghiệp, cụm công nghiệp, khu chế xuất, khu công nghệ cao, khu kinh tế, có Giấy chứng nhận hoặc có đủ điều kiện được cấp Giấy chứng nhận quyền sử dụng đất, quyền sở hữu nhà ở và tài sản khác gắn liền với đất theo quy định của Luật này mà chưa được cấp.</t>
  </si>
  <si>
    <t>4. Tổ chức được Nhà nước giao đất có thu tiền sử dụng đất, cho thuê đất trả tiền thuê đất một lần cho cả thời gian thuê; nhận thừa kế quyền sử dụng đất, nhận chuyển nhượng quyền sử dụng đất mà tiền sử dụng đất đã nộp, tiền nhận chuyển nhượng đã trả không có nguồn gốc từ ngân sách nhà nước, có Giấy chứng nhận hoặc có đủ điều kiện được cấp Giấy chứng nhận quyền sử dụng đất, quyền sở hữu nhà ở và tài sản khác gắn liền với đất theo quy định của Luật này mà chưa được cấp.</t>
  </si>
  <si>
    <t>5. Tổ chức nước ngoài có chức năng ngoại giao được Nhà nước cho thuê đất trả tiền thuê đất một lần cho cả thời gian thuê và có Giấy chứng nhận hoặc có đủ điều kiện cấp Giấy chứng nhận quyền sử dụng đất, quyền sở hữu nhà ở và tài sản khác gắn liền với đất theo quy định của Luật này mà chưa được cấp.</t>
  </si>
  <si>
    <t>6. Tổ chức kinh tế, người Việt Nam định cư ở nước ngoài, doanh nghiệp có vốn đầu tư nước ngoài được Nhà nước giao đất có thu tiền sử dụng đất để thực hiện dự án đầu tư xây dựng nhà ở để bán hoặc bán kết hợp cho thuê; cho thuê đất trả tiền thuê đất một lần cho cả thời gian thuê, có Giấy chứng nhận hoặc có đủ điều kiện cấp Giấy chứng nhận quyền sử dụng đất, quyền sở hữu nhà ở và tài sản khác gắn liền với đất theo quy định của Luật này mà chưa được cấp.</t>
  </si>
  <si>
    <t>1. Các trường hợp không được bồi thường về đất nhưng được bồi thường chi phí đầu tư vào đất còn lại khi Nhà nước thu hồi đất bao gồm:</t>
  </si>
  <si>
    <t>a) Đất được Nhà nước giao không thu tiền sử dụng đất, trừ trường hợp đất nông nghiệp được Nhà nước giao cho hộ gia đình, cá nhân quy định tại khoản 1 Điều 54 của Luật này;</t>
  </si>
  <si>
    <t>b) Đất được Nhà nước giao cho tổ chức thuộc trường hợp có thu tiền sử dụng đất nhưng được miễn tiền sử dụng đất;</t>
  </si>
  <si>
    <t>c) Đất được Nhà nước cho thuê trả tiền thuê đất hàng năm; đất thuê trả tiền thuê đất một lần cho cả thời gian thuê nhưng được miễn tiền thuê đất, trừ trường hợp hộ gia đình, cá nhân sử dụng đất thuê do thực hiện chính sách đối với người có công với cách mạng;</t>
  </si>
  <si>
    <t>d) Đất nông nghiệp thuộc quỹ đất công ích của xã, phường, thị trấn;</t>
  </si>
  <si>
    <t>đ) Đất nhận khoán để sản xuất nông lâm nghiệp, nuôi trồng thủy sản, làm muối.</t>
  </si>
  <si>
    <t>2. Chính phủ quy định chi tiết Điều này.</t>
  </si>
  <si>
    <t>1. Hộ gia đình, cá nhân đang sử dụng đất nông nghiệp khi Nhà nước thu hồi đất thì được bồi thường về đất, chi phí đầu tư vào đất còn lại theo quy định sau đây:</t>
  </si>
  <si>
    <t>a) Diện tích đất nông nghiệp được bồi thường bao gồm diện tích trong hạn mức theo quy định tại Điều 129, Điều 130 của Luật này và diện tích đất do được nhận thừa kế;</t>
  </si>
  <si>
    <t>b) Đối với diện tích đất nông nghiệp vượt hạn mức quy định tại Điều 129 của Luật này thì không được bồi thường về đất nhưng được bồi thường chi phí đầu tư vào đất còn lại;</t>
  </si>
  <si>
    <t>c) Đối với diện tích đất nông nghiệp do nhận chuyển quyền sử dụng đất vượt hạn mức trước ngày Luật này có hiệu lực thi hành thì việc bồi thường, hỗ trợ được thực hiện theo quy định của Chính phủ.</t>
  </si>
  <si>
    <t>2. Đối với đất nông nghiệp đã sử dụng trước ngày 01 tháng 7 năm 2004 mà người sử dụng đất là hộ gia đình, cá nhân trực tiếp sản xuất nông nghiệp nhưng không có Giấy chứng nhận hoặc không đủ điều kiện để được cấp Giấy chứng nhận quyền sử dụng đất, quyền sở hữu nhà ở và tài sản khác gắn liền với đất theo quy định của Luật này thì được bồi thường đối với diện tích đất thực tế đang sử dụng, diện tích được bồi thường không vượt quá hạn mức giao đất nông nghiệp quy định tại Điều 129 của Luật này.</t>
  </si>
  <si>
    <t>1. Tổ chức kinh tế đang sử dụng đất nông nghiệp được Nhà nước giao đất có thu tiền sử dụng đất, cho thuê đất trả tiền thuê đất một lần cho cả thời gian thuê, nhận chuyển nhượng quyền sử dụng đất khi Nhà nước thu hồi đất, nếu có đủ điều kiện được bồi thường quy định tại Điều 75 của Luật này thì được bồi thường về đất; mức bồi thường về đất được xác định theo thời hạn sử dụng đất còn lại.</t>
  </si>
  <si>
    <t>2. Tổ chức kinh tế, tổ chức sự nghiệp công lập tự chủ tài chính đang sử dụng đất nông nghiệp được Nhà nước cho thuê trả tiền thuê đất hàng năm khi Nhà nước thu hồi đất thì không được bồi thường về đất nhưng được bồi thường chi phí đầu tư vào đất còn lại nếu chi phí này không có nguồn gốc từ ngân sách nhà nước.</t>
  </si>
  <si>
    <t>Trường hợp đất nông nghiệp không phải là đất rừng đặc dụng, đất rừng phòng hộ, đất rừng sản xuất là rừng tự nhiên của tổ chức kinh tế đã giao khoán cho hộ gia đình, cá nhân theo quy định của pháp luật khi Nhà nước thu hồi đất thì hộ gia đình, cá nhân nhận khoán không được bồi thường về đất nhưng được bồi thường chi phí đầu tư vào đất còn lại.</t>
  </si>
  <si>
    <t>3. Cộng đồng dân cư, cơ sở tôn giáo đang sử dụng đất nông nghiệp khi Nhà nước thu hồi đất mà có đủ điều kiện được bồi thường quy định tại Điều 75 của Luật này thì được bồi thường về đất theo quy định của Chính phủ.</t>
  </si>
  <si>
    <t>1. Hộ gia đình, cá nhân đang sử dụng đất ở, người Việt Nam định cư ở nước ngoài đang sở hữu nhà ở gắn liền với quyền sử dụng đất tại Việt Nam mà có đủ điều kiện được bồi thường quy định tại Điều 75 của Luật này khi Nhà nước thu hồi đất thì được bồi thường như sau:</t>
  </si>
  <si>
    <t>a) Trường hợp không còn đất ở, nhà ở nào khác trong địa bàn xã, phường, thị trấn nơi có đất thu hồi thì được bồi thường bằng đất ở hoặc nhà ở; trường hợp không có nhu cầu bồi thường bằng đất ở hoặc nhà ở thì Nhà nước bồi thường bằng tiền;</t>
  </si>
  <si>
    <t>b) Trường hợp còn đất ở, nhà ở trong địa bàn xã, phường, thị trấn nơi có đất thu hồi thì được bồi thường bằng tiền. Đối với địa phương có điều kiện về quỹ đất ở thì được xem xét để bồi thường bằng đất ở.</t>
  </si>
  <si>
    <t>2. Hộ gia đình, cá nhân khi Nhà nước thu hồi đất gắn liền với nhà ở phải di chuyển chỗ ở mà không đủ điều kiện được bồi thường về đất ở, nếu không có chỗ ở nào khác thì được Nhà nước bán, cho thuê, cho thuê mua nhà ở hoặc giao đất ở có thu tiền sử dụng đất.</t>
  </si>
  <si>
    <t>3. Tổ chức kinh tế, người Việt Nam định cư ở nước ngoài, doanh nghiệp có vốn đầu tư nước ngoài đang sử dụng đất để thực hiện dự án xây dựng nhà ở khi Nhà nước thu hồi đất, nếu có đủ điều kiện được bồi thường quy định tại Điều 75 của Luật này thì được bồi thường về đất.</t>
  </si>
  <si>
    <t>1. Hộ gia đình, cá nhân đang sử dụng đất phi nông nghiệp không phải là đất ở khi Nhà nước thu hồi đất, nếu có đủ điều kiện được bồi thường quy định tại Điều 75 của Luật này thì được bồi thường bằng đất có cùng mục đích sử dụng; trường hợp không có đất để bồi thường thì được bồi thường bằng tiền theo thời hạn sử dụng đất còn lại đối với đất sử dụng có thời hạn.</t>
  </si>
  <si>
    <t>2. Hộ gia đình, cá nhân đang sử dụng đất phi nông nghiệp không phải là đất ở được Nhà nước cho thuê đất thu tiền thuê đất hàng năm; cho thuê đất trả tiền thuê đất một lần cho cả thời gian thuê nhưng được miễn tiền thuê đất, khi Nhà nước thu hồi đất thì không được bồi thường về đất nhưng được bồi thường chi phí đầu tư vào đất còn lại, trừ trường hợp hộ gia đình, cá nhân sử dụng đất do thực hiện chính sách đối với người có công với cách mạng.</t>
  </si>
  <si>
    <t>1. Tổ chức kinh tế, người Việt Nam định cư ở nước ngoài đang sử dụng đất phi nông nghiệp không phải là đất ở, đất nghĩa trang, nghĩa địa, khi Nhà nước thu hồi đất, nếu có đủ điều kiện được bồi thường quy định tại Điều 75 của Luật này thì được bồi thường bằng đất có cùng mục đích sử dụng; trường hợp không có đất để bồi thường thì được bồi thường bằng tiền theo thời hạn sử dụng đất còn lại.</t>
  </si>
  <si>
    <t>2. Tổ chức kinh tế đang sử dụng đất được Nhà nước giao đất để làm nghĩa trang, nghĩa địa quy định tại khoản 4 Điều 55 của Luật này; doanh nghiệp liên doanh sử dụng đất phi nông nghiệp không phải là đất ở do nhận góp vốn bằng quyền sử dụng đất quy định tại Điều 184 của Luật này, khi Nhà nước thu hồi đất thì được bồi thường về đất theo quy định của Chính phủ.</t>
  </si>
  <si>
    <t>3. Tổ chức kinh tế, tổ chức sự nghiệp công lập tự chủ tài chính, người Việt Nam định cư ở nước ngoài, tổ chức nước ngoài có chức năng ngoại giao, doanh nghiệp có vốn đầu tư nước ngoài đang sử dụng đất phi nông nghiệp được Nhà nước cho thuê đất trả tiền thuê đất một lần cho cả thời gian thuê, khi Nhà nước thu hồi đất nếu đủ điều kiện được bồi thường quy định tại Điều 75 của Luật này thì được bồi thường về đất theo thời hạn sử dụng đất còn lại.</t>
  </si>
  <si>
    <t>4. Tổ chức kinh tế, tổ chức sự nghiệp công lập tự chủ tài chính, người Việt Nam định cư ở nước ngoài, tổ chức nước ngoài có chức năng ngoại giao, doanh nghiệp có vốn đầu tư nước ngoài đang sử dụng đất phi nông nghiệp được Nhà nước cho thuê đất trả tiền thuê đất hàng năm, khi Nhà nước thu hồi đất thì được bồi thường chi phí đầu tư vào đất còn lại.</t>
  </si>
  <si>
    <t>5. Cộng đồng dân cư, cơ sở tôn giáo, tín ngưỡng đang sử dụng đất phi nông nghiệp, khi Nhà nước thu hồi đất mà có đủ điều kiện được bồi thường quy định tại Điều 75 của Luật này thì được bồi thường về đất theo quy định của Chính phủ.</t>
  </si>
  <si>
    <t>Nhà nước thu hồi đất không bồi thường về đất trong các trường hợp sau đây:</t>
  </si>
  <si>
    <t>1. Các trường hợp quy định tại khoản 1 Điều 76 của Luật này;</t>
  </si>
  <si>
    <t>2. Đất được Nhà nước giao để quản lý;</t>
  </si>
  <si>
    <t>3. Đất thu hồi trong các trường hợp quy định tại Điều 64 và các điểm a, b, c và d khoản 1 Điều 65 của Luật này;</t>
  </si>
  <si>
    <t>4. Trường hợp không đủ điều kiện cấp Giấy chứng nhận quyền sử dụng đất, quyền sở hữu nhà ở và tài sản khác gắn liền với đất theo quy định của Luật này, trừ trường hợp quy định tại khoản 2 Điều 77 của Luật này.</t>
  </si>
  <si>
    <t>1. Nguyên tắc hỗ trợ khi Nhà nước thu hồi đất:</t>
  </si>
  <si>
    <t>a) Người sử dụng đất khi Nhà nước thu hồi đất ngoài việc được bồi thường theo quy định của Luật này còn được Nhà nước xem xét hỗ trợ;</t>
  </si>
  <si>
    <t>b) Việc hỗ trợ phải bảo đảm khách quan, công bằng, kịp thời, công khai và đúng quy định của pháp luật.</t>
  </si>
  <si>
    <t>2. Các khoản hỗ trợ khi Nhà nước thu hồi đất bao gồm:</t>
  </si>
  <si>
    <t>a) Hỗ trợ ổn định đời sống và sản xuất;</t>
  </si>
  <si>
    <t>b) Hỗ trợ đào tạo, chuyển đổi nghề và tìm kiếm việc làm đối với trường hợp thu hồi đất nông nghiệp của hộ gia đình, cá nhân trực tiếp sản xuất nông nghiệp; thu hồi đất ở kết hợp kinh doanh dịch vụ của hộ gia đình, cá nhân mà phải di chuyển chỗ ở;</t>
  </si>
  <si>
    <t>c) Hỗ trợ tái định cư đối với trường hợp thu hồi đất ở của hộ gia đình, cá nhân, người Việt Nam định cư ở nước ngoài mà phải di chuyển chỗ ở;</t>
  </si>
  <si>
    <t>d) Hỗ trợ khác.</t>
  </si>
  <si>
    <t>1. Hộ gia đình, cá nhân trực tiếp sản xuất nông nghiệp, khi Nhà nước thu hồi đất nông nghiệp mà không có đất nông nghiệp để bồi thường thì ngoài việc được bồi thường bằng tiền còn được hỗ trợ đào tạo, chuyển đổi nghề, tìm kiếm việc làm.</t>
  </si>
  <si>
    <t>Trường hợp người được hỗ trợ đào tạo chuyển đổi nghề, tìm kiếm việc làm trong độ tuổi lao động có nhu cầu được đào tạo nghề thì được nhận vào các cơ sở đào tạo nghề; được tư vấn hỗ trợ tìm kiếm việc làm, vay vốn tín dụng ưu đãi để phát triển sản xuất, kinh doanh.</t>
  </si>
  <si>
    <t>2. Đối với hộ gia đình, cá nhân sử dụng đất ở kết hợp kinh doanh dịch vụ mà nguồn thu nhập chính là từ hoạt động kinh doanh dịch vụ, khi Nhà nước thu hồi đất mà phải di chuyển chỗ ở thì được vay vốn tín dụng ưu đãi để phát triển sản xuất, kinh doanh; trường hợp người có đất thu hồi còn trong độ tuổi lao động thì được hỗ trợ đào tạo, chuyển đổi nghề, tìm kiếm việc làm.</t>
  </si>
  <si>
    <t>3. Căn cứ vào kế hoạch sử dụng đất hàng năm của cấp huyện, Ủy ban nhân dân cấp tỉnh, Ủy ban nhân dân cấp huyện có trách nhiệm tổ chức lập và thực hiện phương án đào tạo, chuyển đổi nghề, hỗ trợ tìm kiếm việc làm cho người có đất thu hồi là đất nông nghiệp, đất ở kết hợp kinh doanh dịch vụ. Phương án đào tạo, chuyển đổi nghề, hỗ trợ tìm kiếm việc làm được lập và phê duyệt đồng thời với phương án bồi thường, hỗ trợ, tái định cư.</t>
  </si>
  <si>
    <t>Trong quá trình lập phương án đào tạo, chuyển đổi nghề, hỗ trợ tìm kiếm việc làm, Ủy ban nhân dân cấp tỉnh, Ủy ban nhân dân cấp huyện phải tổ chức lấy ý kiến và có trách nhiệm tiếp thu, giải trình ý kiến của người có đất thu hồi.</t>
  </si>
  <si>
    <t>1. Ủy ban nhân dân cấp tỉnh, Ủy ban nhân dân cấp huyện có trách nhiệm tổ chức lập và thực hiện dự án tái định cư trước khi thu hồi đất.</t>
  </si>
  <si>
    <t>2. Khu tái định cư tập trung phải xây dựng cơ sở hạ tầng đồng bộ, bảo đảm tiêu chuẩn, quy chuẩn xây dựng, phù hợp với điều kiện, phong tục, tập quán của từng vùng, miền.</t>
  </si>
  <si>
    <t>3. Việc thu hồi đất ở chỉ được thực hiện sau khi hoàn thành xây dựng nhà ở hoặc cơ sở hạ tầng của khu tái định cư.</t>
  </si>
  <si>
    <t>4. Chính phủ quy định chi tiết điều này.</t>
  </si>
  <si>
    <t>1. Tổ chức làm nhiệm vụ bồi thường, giải phóng mặt bằng được Ủy ban nhân dân cấp tỉnh, Ủy ban nhân dân cấp huyện giao trách nhiệm bố trí tái định cư phải thông báo cho người có đất ở thu hồi thuộc đối tượng phải di chuyển chỗ ở về dự kiến phương án bố trí tái định cư và niêm yết công khai ít nhất là 15 ngày tại trụ sở Ủy ban nhân dân cấp xã, địa điểm sinh hoạt chung của khu dân cư nơi có đất thu hồi và tại nơi tái định cư trước khi cơ quan nhà nước có thẩm quyền phê duyệt phương án bố trí tái định cư.</t>
  </si>
  <si>
    <t>Nội dung thông báo gồm địa điểm, quy mô quỹ đất, quỹ nhà tái định cư, thiết kế, diện tích từng lô đất, căn hộ, giá đất, giá nhà tái định cư; dự kiến bố trí tái định cư cho người có đất thu hồi.</t>
  </si>
  <si>
    <t>2. Người có đất thu hồi được bố trí tái định cư tại chỗ nếu tại khu vực thu hồi đất có dự án tái định cư hoặc có điều kiện bố trí tái định cư. Ưu tiên vị trí thuận lợi cho người có đất thu hồi sớm bàn giao mặt bằng, người có đất thu hồi là người có công với cách mạng.</t>
  </si>
  <si>
    <t>Phương án bố trí tái định cư đã được phê duyệt phải được công bố công khai tại trụ sở Ủy ban nhân dân cấp xã, địa điểm sinh hoạt chung của khu dân cư nơi có đất thu hồi và tại nơi tái định cư.</t>
  </si>
  <si>
    <t>3. Giá đất cụ thể tính thu tiền sử dụng đất tại nơi tái định cư, giá bán nhà ở tái định cư do Ủy ban nhân dân cấp tỉnh quyết định.</t>
  </si>
  <si>
    <t>4. Trường hợp người có đất thu hồi được bố trí tái định cư mà tiền bồi thường, hỗ trợ không đủ để mua một suất tái định cư tối thiểu thì được Nhà nước hỗ trợ tiền đủ để mua một suất tái định cư tối thiểu.</t>
  </si>
  <si>
    <t>Chính phủ quy định cụ thể suất tái định cư tối thiểu cho phù hợp với điều kiện từng vùng, miền và địa phương.</t>
  </si>
  <si>
    <t>1. Đối với dự án đầu tư do Quốc hội quyết định chủ trương đầu tư, Thủ tướng Chính phủ chấp thuận chủ trương đầu tư mà phải di chuyển cả cộng đồng dân cư, làm ảnh hưởng đến toàn bộ đời sống, kinh tế - xã hội, truyền thống văn hóa của cộng đồng, các dự án thu hồi đất liên quan đến nhiều tỉnh, thành phố trực thuộc trung ương thì Thủ tướng Chính phủ quyết định khung chính sách bồi thường, hỗ trợ, tái định cư.</t>
  </si>
  <si>
    <t>2. Đối với dự án sử dụng vốn vay của các tổ chức quốc tế, nước ngoài mà Nhà nước Việt Nam có cam kết về khung chính sách bồi thường, hỗ trợ, tái định cư thì thực hiện theo khung chính sách đó.</t>
  </si>
  <si>
    <t>3. Đối với trường hợp thu hồi quy định tại điểm đ và điểm e khoản 1 Điều 65 của Luật này thì người có đất thu hồi được bồi thường, hỗ trợ, tái định cư để ổn định đời sống, sản xuất theo quy định của Chính phủ.</t>
  </si>
  <si>
    <t>Mục 3</t>
  </si>
  <si>
    <t>BỒI THƯỜNG THIỆT HẠI VỀ TÀI SẢN, VỀ SẢN XUẤT, KINH DOANH</t>
  </si>
  <si>
    <t>1. Khi Nhà nước thu hồi đất mà chủ sở hữu tài sản hợp pháp gắn liền với đất bị thiệt hại về tài sản thì được bồi thường.</t>
  </si>
  <si>
    <t>2. Khi Nhà nước thu hồi đất mà tổ chức, hộ gia đình, cá nhân, người Việt Nam định cư ở nước ngoài, doanh nghiệp có vốn đầu tư nước ngoài phải ngừng sản xuất, kinh doanh mà có thiệt hại thì được bồi thường thiệt hại.</t>
  </si>
  <si>
    <t>1. Đối với nhà ở, công trình phục vụ sinh hoạt gắn liền với đất của hộ gia đình, cá nhân, người Việt Nam định cư ở nước ngoài khi Nhà nước thu hồi đất phải tháo dỡ toàn bộ hoặc một phần mà phần còn lại không bảo đảm tiêu chuẩn kỹ thuật theo quy định của pháp luật thì chủ sở hữu nhà ở, công trình đó được bồi thường bằng giá trị xây dựng mới của nhà ở, công trình có tiêu chuẩn kỹ thuật tương đương.</t>
  </si>
  <si>
    <t>Trường hợp phần còn lại của nhà ở, công trình vẫn bảo đảm tiêu chuẩn kỹ thuật theo quy định của pháp luật thì bồi thường theo thiệt hại thực tế.</t>
  </si>
  <si>
    <t>2. Đối với nhà, công trình xây dựng khác gắn liền với đất không thuộc trường hợp quy định tại khoản 1 Điều này, khi Nhà nước thu hồi đất mà bị tháo dỡ toàn bộ hoặc một phần mà phần còn lại không bảo đảm tiêu chuẩn kỹ thuật theo quy định của pháp luật thì được bồi thường thiệt hại theo quy định của Chính phủ.</t>
  </si>
  <si>
    <t>3. Đối với công trình hạ tầng kỹ thuật, hạ tầng xã hội gắn liền với đất đang sử dụng không thuộc trường hợp quy định tại khoản 1 và khoản 2 Điều này thì mức bồi thường tính bằng giá trị xây dựng mới của công trình có tiêu chuẩn kỹ thuật tương đương theo quy định của pháp luật chuyên ngành.</t>
  </si>
  <si>
    <t>1. Khi Nhà nước thu hồi đất mà gây thiệt hại đối với cây trồng thì việc bồi thường thực hiện theo quy định sau đây:</t>
  </si>
  <si>
    <t>a) Đối với cây hàng năm, mức bồi thường được tính bằng giá trị sản lượng của vụ thu hoạch. Giá trị sản lượng của vụ thu hoạch được tính theo năng suất của vụ cao nhất trong 03 năm trước liền kề của cây trồng chính tại địa phương và giá trung bình tại thời điểm thu hồi đất;</t>
  </si>
  <si>
    <t>b) Đối với cây lâu năm, mức bồi thường được tính bằng giá trị hiện có của vườn cây theo giá ở địa phương tại thời điểm thu hồi đất mà không bao gồm giá trị quyền sử dụng đất;</t>
  </si>
  <si>
    <t>c) Đối với cây trồng chưa thu hoạch nhưng có thể di chuyển đến địa điểm khác thì được bồi thường chi phí di chuyển và thiệt hại thực tế do phải di chuyển, phải trồng lại;</t>
  </si>
  <si>
    <t>d) Đối với cây rừng trồng bằng nguồn vốn ngân sách nhà nước, cây rừng tự nhiên giao cho tổ chức, hộ gia đình, cá nhân trồng, quản lý, chăm sóc, bảo vệ thì bồi thường theo giá trị thiệt hại thực tế của vườn cây; tiền bồi thường được phân chia cho người quản lý, chăm sóc, bảo vệ theo quy định của pháp luật về bảo vệ và phát triển rừng.</t>
  </si>
  <si>
    <t>2. Khi Nhà nước thu hồi đất mà gây thiệt hại đối với vật nuôi là thủy sản thì việc bồi thường thực hiện theo quy định sau đây:</t>
  </si>
  <si>
    <t>a) Đối với vật nuôi là thủy sản mà tại thời điểm thu hồi đất đã đến thời kỳ thu hoạch thì không phải bồi thường;</t>
  </si>
  <si>
    <t>b) Đối với vật nuôi là thủy sản mà tại thời điểm thu hồi đất chưa đến thời kỳ thu hoạch thì được bồi thường thiệt hại thực tế do phải thu hoạch sớm; trường hợp có thể di chuyển được thì được bồi thường chi phí di chuyển và thiệt hại do di chuyển gây ra; mức bồi thường cụ thể do Ủy ban nhân dân cấp tỉnh quy định.</t>
  </si>
  <si>
    <t>1. Khi Nhà nước thu hồi đất mà phải di chuyển tài sản thì được Nhà nước bồi thường chi phí để tháo dỡ, di chuyển, lắp đặt; trường hợp phải di chuyển hệ thống máy móc, dây chuyền sản xuất còn được bồi thường đối với thiệt hại khi tháo dỡ, vận chuyển, lắp đặt.</t>
  </si>
  <si>
    <t>2. Ủy ban nhân dân cấp tỉnh quy định mức bồi thường tại khoản 1 Điều này.</t>
  </si>
  <si>
    <t>1. Tài sản gắn liền với đất thuộc một trong các trường hợp thu hồi đất quy định tại các điểm a, b, d, đ, e, i khoản 1 Điều 64 và điểm b, d khoản 1 Điều 65 của Luật này.</t>
  </si>
  <si>
    <t>2. Tài sản gắn liền với đất được tạo lập trái quy định của pháp luật hoặc tạo lập từ sau khi có thông báo thu hồi đất của cơ quan nhà nước có thẩm quyền.</t>
  </si>
  <si>
    <t>3. Công trình hạ tầng kỹ thuật, hạ tầng xã hội và công trình xây dựng khác không còn sử dụng.</t>
  </si>
  <si>
    <t>1. Trong thời hạn 30 ngày kể từ ngày quyết định thu hồi đất của cơ quan nhà nước có thẩm quyền có hiệu lực thi hành, cơ quan, tổ chức có trách nhiệm bồi thường phải chi trả tiền bồi thường, hỗ trợ cho người có đất thu hồi.</t>
  </si>
  <si>
    <t>2. Trường hợp cơ quan, tổ chức có trách nhiệm bồi thường chậm chi trả thì khi thanh toán tiền bồi thường, hỗ trợ cho người có đất thu hồi, ngoài tiền bồi thường, hỗ trợ theo phương án bồi thường, hỗ trợ, tái định cư được cấp có thẩm quyền phê duyệt thì người có đất thu hồi còn được thanh toán thêm một khoản tiền bằng mức tiền chậm nộp theo quy định của Luật quản lý thuế tính trên số tiền chậm trả và thời gian chậm trả.</t>
  </si>
  <si>
    <t>3. Trường hợp người có đất thu hồi không nhận tiền bồi thường, hỗ trợ theo phương án bồi thường, hỗ trợ, tái định cư được cấp có thẩm quyền phê duyệt thì tiền bồi thường, hỗ trợ được gửi vào tài khoản tạm giữ của Kho bạc nhà nước.</t>
  </si>
  <si>
    <t>4. Người sử dụng đất được bồi thường khi Nhà nước thu hồi đất mà chưa thực hiện nghĩa vụ tài chính về đất đai đối với Nhà nước theo quy định của pháp luật thì phải trừ đi khoản tiền chưa thực hiện nghĩa vụ tài chính vào số tiền được bồi thường để hoàn trả ngân sách nhà nước.</t>
  </si>
  <si>
    <t>Khi Nhà nước xây dựng công trình công cộng, quốc phòng, an ninh có hành lang bảo vệ an toàn mà không thu hồi đất nằm trong phạm vi hành lang an toàn thì người sử dụng đất được bồi thường thiệt hại do hạn chế khả năng sử dụng đất, thiệt hại tài sản gắn liền với đất theo quy định của Chính phủ.</t>
  </si>
  <si>
    <t>Chương VII</t>
  </si>
  <si>
    <t>ĐĂNG KÝ ĐẤT ĐAI, NHÀ Ở VÀ TÀI SẢN KHÁC GẮN LIỀN VỚI ĐẤT</t>
  </si>
  <si>
    <t>1. Đăng ký đất đai là bắt buộc đối với người sử dụng đất và người được giao đất để quản lý; đăng ký quyền sở hữu nhà ở và tài sản khác gắn liền với đất thực hiện theo yêu cầu của chủ sở hữu.</t>
  </si>
  <si>
    <t>2. Đăng ký đất đai, nhà ở và tài sản khác gắn liền với đất gồm đăng ký lần đầu và đăng ký biến động, được thực hiện tại tổ chức đăng ký đất đai thuộc cơ quan quản lý đất đai, bằng hình thức đăng ký trên giấy hoặc đăng ký điện tử và có giá trị pháp lý như nhau.</t>
  </si>
  <si>
    <t>3. Đăng ký lần đầu được thực hiện trong các trường hợp sau đây:</t>
  </si>
  <si>
    <t>a) Thửa đất được giao, cho thuê để sử dụng;</t>
  </si>
  <si>
    <t>b) Thửa đất đang sử dụng mà chưa đăng ký;</t>
  </si>
  <si>
    <t>c) Thửa đất được giao để quản lý mà chưa đăng ký;</t>
  </si>
  <si>
    <t>d) Nhà ở và tài sản khác gắn liền với đất chưa đăng ký.</t>
  </si>
  <si>
    <t>4. Đăng ký biến động được thực hiện đối với trường hợp đã được cấp Giấy chứng nhận hoặc đã đăng ký mà có thay đổi sau đây:</t>
  </si>
  <si>
    <t>a) Người sử dụng đất, chủ sở hữu tài sản gắn liền với đất thực hiện các quyền chuyển đổi, chuyển nhượng, cho thuê, cho thuê lại, thừa kế, tặng cho quyền sử dụng đất, tài sản gắn liền với đất; thế chấp, góp vốn bằng quyền sử dụng đất, tài sản gắn liền với đất;</t>
  </si>
  <si>
    <t>b) Người sử dụng đất, chủ sở hữu tài sản gắn liền với đất được phép đổi tên;</t>
  </si>
  <si>
    <t>c) Có thay đổi về hình dạng, kích thước, diện tích, số hiệu, địa chỉ thửa đất;</t>
  </si>
  <si>
    <t>d) Có thay đổi về tài sản gắn liền với đất so với nội dung đã đăng ký;</t>
  </si>
  <si>
    <t>đ) Chuyển mục đích sử dụng đất;</t>
  </si>
  <si>
    <t>e) Có thay đổi thời hạn sử dụng đất;</t>
  </si>
  <si>
    <t>g) Chuyển từ hình thức Nhà nước cho thuê đất thu tiền thuê đất hàng năm sang hình thức thuê đất thu tiền một lần cho cả thời gian thuê; từ hình thức Nhà nước giao đất không thu tiền sử dụng đất sang hình thức thuê đất; từ thuê đất sang giao đất có thu tiền sử dụng đất theo quy định của Luật này.</t>
  </si>
  <si>
    <t>h) Chuyển quyền sử dụng đất, quyền sở hữu nhà ở và tài sản khác gắn liền với đất của vợ hoặc của chồng thành quyền sử dụng đất chung, quyền sở hữu tài sản chung của vợ và chồng;</t>
  </si>
  <si>
    <t>i) Chia tách quyền sử dụng đất, quyền sở hữu nhà ở và tài sản khác gắn liền với đất của tổ chức hoặc của hộ gia đình hoặc của vợ và chồng hoặc của nhóm người sử dụng đất chung, nhóm chủ sở hữu tài sản chung gắn liền với đất;</t>
  </si>
  <si>
    <t>k) Thay đổi quyền sử dụng đất, quyền sở hữu tài sản gắn liền với đất theo kết quả hòa giải thành về tranh chấp đất đai được Ủy ban nhân dân cấp có thẩm quyền công nhận; thỏa thuận trong hợp đồng thế chấp để xử lý nợ; quyết định của cơ quan nhà nước có thẩm quyền về giải quyết tranh chấp đất đai, khiếu nại, tố cáo về đất đai, quyết định hoặc bản án của Tòa án nhân dân, quyết định thi hành án của cơ quan thi hành án đã được thi hành; văn bản công nhận kết quả đấu giá quyền sử dụng đất phù hợp với pháp luật;</t>
  </si>
  <si>
    <t>l) Xác lập, thay đổi hoặc chấm dứt quyền sử dụng hạn chế thửa đất liền kề;</t>
  </si>
  <si>
    <t>m) Có thay đổi về những hạn chế quyền của người sử dụng đất.</t>
  </si>
  <si>
    <t>5. Người sử dụng đất, chủ sở hữu tài sản gắn liền với đất đã kê khai đăng ký được ghi vào Sổ địa chính, được cấp Giấy chứng nhận quyền sử dụng đất, quyền sở hữu nhà ở và tài sản khác gắn liền với đất nếu có nhu cầu và có đủ điều kiện theo quy định của Luật này và quy định khác của pháp luật có liên quan; trường hợp đăng ký biến động đất đai thì người sử dụng đất được cấp Giấy chứng nhận quyền sử dụng đất, quyền sở hữu nhà ở và tài sản khác gắn liền với đất hoặc chứng nhận biến động vào Giấy chứng nhận đã cấp.</t>
  </si>
  <si>
    <t>Trường hợp đăng ký lần đầu mà không đủ điều kiện cấp Giấy chứng nhận quyền sử dụng đất, quyền sở hữu nhà ở và tài sản khác gắn liền với đất thì người đang sử dụng đất được tạm thời sử dụng đất cho đến khi Nhà nước có quyết định xử lý theo quy định của Chính phủ.</t>
  </si>
  <si>
    <t>6. Các trường hợp đăng ký biến động quy định tại các điểm a, b, h, i, k và l khoản 4 Điều này thì trong thời hạn không quá 30 ngày, kể từ ngày có biến động, người sử dụng đất phải thực hiện thủ tục đăng ký biến động; trường hợp thừa kế quyền sử dụng đất thì thời hạn đăng ký biến động được tính từ ngày phân chia xong quyền sử dụng đất là di sản thừa kế.</t>
  </si>
  <si>
    <t>7. Việc đăng ký đất đai, tài sản gắn liền với đất có hiệu lực kể từ thời điểm đăng ký vào Sổ địa chính.</t>
  </si>
  <si>
    <t>1. Hồ sơ địa chính bao gồm các tài liệu dạng giấy hoặc dạng số thể hiện thông tin chi tiết về từng thửa đất, người được giao quản lý đất, người sử dụng đất, chủ sở hữu tài sản gắn liền với đất, các quyền và thay đổi quyền sử dụng đất, quyền sở hữu tài sản gắn liền với đất.</t>
  </si>
  <si>
    <t>2. Bộ trưởng Bộ Tài nguyên và Môi trường quy định về hồ sơ địa chính và việc lập, chỉnh lý, quản lý hồ sơ địa chính; lộ trình chuyển đổi hồ sơ địa chính dạng giấy sang hồ sơ địa chính dạng số.</t>
  </si>
  <si>
    <t>CẤP GIẤY CHỨNG NHẬN QUYỀN SỬ DỤNG ĐẤT, QUYỀN SỞ HỮU NHÀ Ở VÀ TÀI SẢN KHÁC GẮN LIỀN VỚI ĐẤT</t>
  </si>
  <si>
    <t>1. Giấy chứng nhận quyền sử dụng đất, quyền sở hữu nhà ở và tài sản khác gắn liền với đất được cấp cho người có quyền sử dụng đất, quyền sở hữu nhà ở, quyền sở hữu tài sản khác gắn liền với đất theo một loại mẫu thống nhất trong cả nước.</t>
  </si>
  <si>
    <t>Bộ trưởng Bộ Tài nguyên và Môi trường quy định cụ thể về Giấy chứng nhận quyền sử dụng đất, quyền sở hữu nhà ở và tài sản khác gắn liền với đất.</t>
  </si>
  <si>
    <t>2. Giấy chứng nhận quyền sử dụng đất, Giấy chứng nhận quyền sở hữu nhà ở và quyền sử dụng đất ở, Giấy chứng nhận quyền sở hữu nhà ở, Giấy chứng nhận quyền sở hữu công trình xây dựng đã được cấp theo quy định của pháp luật về đất đai, pháp luật về nhà ở, pháp luật về xây dựng trước ngày 10 tháng 12 năm 2009 vẫn có giá trị pháp lý và không phải đổi sang Giấy chứng nhận quyền sử dụng đất, quyền sở hữu nhà ở và tài sản khác gắn liền với đất; trường hợp người đã được cấp Giấy chứng nhận trước ngày 10 tháng 12 năm 2009 có nhu cầu cấp đổi thì được đổi sang Giấy chứng nhận quyền sử dụng đất, quyền sở hữu nhà ở và tài sản khác gắn liền với đất theo quy định của Luật này.</t>
  </si>
  <si>
    <t>1. Giấy chứng nhận quyền sử dụng đất, quyền sở hữu nhà ở và tài sản khác gắn liền với đất được cấp theo từng thửa đất. Trường hợp người sử dụng đất đang sử dụng nhiều thửa đất nông nghiệp tại cùng một xã, phường, thị trấn mà có yêu cầu thì được cấp một Giấy chứng nhận quyền sử dụng đất, quyền sở hữu nhà ở và tài sản khác gắn liền với đất chung cho các thửa đất đó.</t>
  </si>
  <si>
    <t>2. Thửa đất có nhiều người chung quyền sử dụng đất, nhiều người sở hữu chung nhà ở, tài sản khác gắn liền với đất thì Giấy chứng nhận quyền sử dụng đất, quyền sở hữu nhà ở và tài sản khác gắn liền với đất phải ghi đầy đủ tên của những người có chung quyền sử dụng đất, người sở hữu chung nhà ở, tài sản khác gắn liền với đất và cấp cho mỗi người 01 Giấy chứng nhận; trường hợp các chủ sử dụng, chủ sở hữu có yêu cầu thì cấp chung một Giấy chứng nhận và trao cho người đại diện.</t>
  </si>
  <si>
    <t>3. Người sử dụng đất, chủ sở hữu nhà ở, tài sản khác gắn liền với đất được nhận Giấy chứng nhận quyền sử dụng đất, quyền sở hữu nhà ở và tài sản khác gắn liền với đất sau khi đã hoàn thành nghĩa vụ tài chính theo quy định của pháp luật.</t>
  </si>
  <si>
    <t>Trường hợp người sử dụng đất, chủ sở hữu nhà ở, tài sản khác gắn liền với đất không thuộc đối tượng phải thực hiện nghĩa vụ tài chính hoặc được miễn, được ghi nợ nghĩa vụ tài chính và trường hợp thuê đất trả tiền thuê đất hàng năm thì được nhận Giấy chứng nhận quyền sử dụng đất, quyền sở hữu nhà ở và tài sản khác gắn liền với đất ngay sau khi cơ quan có thẩm quyền cấp.</t>
  </si>
  <si>
    <t>4. Trường hợp quyền sử dụng đất hoặc quyền sử dụng đất, quyền sở hữu nhà ở và tài sản khác gắn liền với đất hoặc quyền sở hữu nhà ở và tài sản khác gắn liền với đất là tài sản chung của vợ và chồng thì phải ghi cả họ, tên vợ và họ, tên chồng vào Giấy chứng nhận quyền sử dụng đất, quyền sở hữu nhà ở và tài sản khác gắn liền với đất, trừ trường hợp vợ và chồng có thỏa thuận ghi tên một người.</t>
  </si>
  <si>
    <t>Trường hợp quyền sử dụng đất hoặc quyền sử dụng đất, quyền sở hữu nhà ở và tài sản khác gắn liền với đất hoặc quyền sở hữu nhà ở và tài sản khác gắn liền với đất là tài sản chung của vợ và chồng mà Giấy chứng nhận đã cấp chỉ ghi họ, tên của vợ hoặc chồng thì được cấp đổi sang Giấy chứng nhận quyền sử dụng đất, quyền sở hữu nhà ở và tài sản khác gắn liền với đất để ghi cả họ, tên vợ và họ, tên chồng nếu có yêu cầu.</t>
  </si>
  <si>
    <t>5. Trường hợp có sự chênh lệch diện tích giữa số liệu đo đạc thực tế với số liệu ghi trên giấy tờ quy định tại Điều 100 của Luật này hoặc Giấy chứng nhận đã cấp mà ranh giới thửa đất đang sử dụng không thay đổi so với ranh giới thửa đất tại thời điểm có giấy tờ về quyền sử dụng đất, không có tranh chấp với những người sử dụng đất liền kề thì khi cấp hoặc cấp đổi Giấy chứng nhận quyền sử dụng đất, quyền sở hữu nhà ở và tài sản khác gắn liền với đất diện tích đất được xác định theo số liệu đo đạc thực tế. Người sử dụng đất không phải nộp tiền sử dụng đất đối với phần diện tích chênh lệch nhiều hơn nếu có.</t>
  </si>
  <si>
    <t>Trường hợp đo đạc lại mà ranh giới thửa đất có thay đổi so với ranh giới thửa đất tại thời điểm có giấy tờ về quyền sử dụng đất và diện tích đất đo đạc thực tế nhiều hơn diện tích ghi trên giấy tờ về quyền sử dụng đất thì phần diện tích chênh lệch nhiều hơn (nếu có) được xem xét cấp Giấy chứng nhận quyền sử dụng đất, quyền sở hữu nhà ở và tài sản khác gắn liền với đất theo quy định tại Điều 99 của Luật này.</t>
  </si>
  <si>
    <t>1. Nhà nước cấp Giấy chứng nhận quyền sử dụng đất, quyền sở hữu nhà ở và tài sản khác gắn liền với đất cho những trường hợp sau đây:</t>
  </si>
  <si>
    <t>a) Người đang sử dụng đất có đủ điều kiện cấp Giấy chứng nhận quyền sử dụng đất, quyền sở hữu nhà ở và tài sản khác gắn liền với đất theo quy định tại các điều 100, 101 và 102 của Luật này;</t>
  </si>
  <si>
    <t>b) Người được Nhà nước giao đất, cho thuê đất từ sau ngày Luật này có hiệu lực thi hành;</t>
  </si>
  <si>
    <t>c) Người được chuyển đổi, nhận chuyển nhượng, được thừa kế, nhận tặng cho quyền sử dụng đất, nhận góp vốn bằng quyền sử dụng đất; người nhận quyền sử dụng đất khi xử lý hợp đồng thế chấp bằng quyền sử dụng đất để thu hồi nợ;</t>
  </si>
  <si>
    <t>d) Người được sử dụng đất theo kết quả hòa giải thành đối với tranh chấp đất đai; theo bản án hoặc quyết định của Tòa án nhân dân, quyết định thi hành án của cơ quan thi hành án hoặc quyết định giải quyết tranh chấp, khiếu nại, tố cáo về đất đai của cơ quan nhà nước có thẩm quyền đã được thi hành;</t>
  </si>
  <si>
    <t>đ) Người trúng đấu giá quyền sử dụng đất;</t>
  </si>
  <si>
    <t>e) Người sử dụng đất trong khu công nghiệp, cụm công nghiệp, khu chế xuất, khu công nghệ cao, khu kinh tế;</t>
  </si>
  <si>
    <t>g) Người mua nhà ở, tài sản khác gắn liền với đất;</t>
  </si>
  <si>
    <t>h) Người được Nhà nước thanh lý, hóa giá nhà ở gắn liền với đất ở; người mua nhà ở thuộc sở hữu nhà nước;</t>
  </si>
  <si>
    <t>i) Người sử dụng đất tách thửa, hợp thửa; nhóm người sử dụng đất hoặc các thành viên hộ gia đình, hai vợ chồng, tổ chức sử dụng đất chia tách, hợp nhất quyền sử dụng đất hiện có;</t>
  </si>
  <si>
    <t>k) Người sử dụng đất đề nghị cấp đổi hoặc cấp lại Giấy chứng nhận bị mất.</t>
  </si>
  <si>
    <t>1. Hộ gia đình, cá nhân đang sử dụng đất ổn định mà có một trong các loại giấy tờ sau đây thì được cấp Giấy chứng nhận quyền sử dụng đất, quyền sở hữu nhà ở và tài sản khác gắn liền với đất và không phải nộp tiền sử dụng đất:</t>
  </si>
  <si>
    <t>a) Những giấy tờ về quyền được sử dụng đất trước ngày 15 tháng 10 năm 1993 do cơ quan có thẩm quyền cấp trong quá trình thực hiện chính sách đất đai của Nhà nước Việt Nam dân chủ Cộng hòa, Chính phủ Cách mạng lâm thời Cộng hòa miền Nam Việt Nam và Nhà nước Cộng hòa xã hội chủ nghĩa Việt Nam;</t>
  </si>
  <si>
    <t>b) Giấy chứng nhận quyền sử dụng đất tạm thời được cơ quan nhà nước có thẩm quyền cấp hoặc có tên trong Sổ đăng ký ruộng đất, Sổ địa chính trước ngày 15 tháng 10 năm 1993;</t>
  </si>
  <si>
    <t>c) Giấy tờ hợp pháp về thừa kế, tặng cho quyền sử dụng đất hoặc tài sản gắn liền với đất; giấy tờ giao nhà tình nghĩa, nhà tình thương gắn liền với đất;</t>
  </si>
  <si>
    <t>d) Giấy tờ chuyển nhượng quyền sử dụng đất, mua bán nhà ở gắn liền với đất ở trước ngày 15 tháng 10 năm 1993 được Ủy ban nhân dân cấp xã xác nhận là đã sử dụng trước ngày 15 tháng 10 năm 1993;</t>
  </si>
  <si>
    <t>đ) Giấy tờ thanh lý, hóa giá nhà ở gắn liền với đất ở; giấy tờ mua nhà ở thuộc sở hữu nhà nước theo quy định của pháp luật;</t>
  </si>
  <si>
    <t>e) Giấy tờ về quyền sử dụng đất do cơ quan có thẩm quyền thuộc chế độ cũ cấp cho người sử dụng đất;</t>
  </si>
  <si>
    <t>g) Các loại giấy tờ khác được xác lập trước ngày 15 tháng 10 năm 1993 theo quy định của Chính phủ.</t>
  </si>
  <si>
    <t>2. Hộ gia đình, cá nhân đang sử dụng đất có một trong các loại giấy tờ quy định tại khoản 1 Điều này mà trên giấy tờ đó ghi tên người khác, kèm theo giấy tờ về việc chuyển quyền sử dụng đất có chữ ký của các bên có liên quan, nhưng đến trước ngày Luật này có hiệu lực thi hành chưa thực hiện thủ tục chuyển quyền sử dụng đất theo quy định của pháp luật và đất đó không có tranh chấp thì được cấp Giấy chứng nhận quyền sử dụng đất, quyền sở hữu nhà ở và tài sản khác gắn liền với đất và không phải nộp tiền sử dụng đất.</t>
  </si>
  <si>
    <t>3. Hộ gia đình, cá nhân được sử dụng đất theo bản án hoặc quyết định của Tòa án nhân dân, quyết định thi hành án của cơ quan thi hành án, văn bản công nhận kết quả hòa giải thành, quyết định giải quyết tranh chấp, khiếu nại, tố cáo về đất đai của cơ quan nhà nước có thẩm quyền đã được thi hành thì được cấp Giấy chứng nhận quyền sử dụng đất, quyền sở hữu nhà ở và tài sản khác gắn liền với đất; trường hợp chưa thực hiện nghĩa vụ tài chính thì phải thực hiện theo quy định của pháp luật.</t>
  </si>
  <si>
    <t>4. Hộ gia đình, cá nhân đang sử dụng đất được Nhà nước giao đất, cho thuê đất từ ngày 15 tháng 10 năm 1993 đến ngày Luật này có hiệu lực thi hành mà chưa được cấp Giấy chứng nhận thì được cấp Giấy chứng nhận quyền sử dụng đất, quyền sở hữu nhà ở và tài sản khác gắn liền với đất; trường hợp chưa thực hiện nghĩa vụ tài chính thì phải thực hiện theo quy định của pháp luật.</t>
  </si>
  <si>
    <t>5. Cộng đồng dân cư đang sử dụng đất có công trình là đình, đền, miếu, am, từ đường, nhà thờ họ; đất nông nghiệp quy định tại khoản 3 Điều 131 của Luật này và đất đó không có tranh chấp, được Ủy ban nhân dân cấp xã nơi có đất xác nhận là đất sử dụng chung cho cộng đồng thì được cấp Giấy chứng nhận quyền sử dụng đất, quyền sở hữu nhà ở và tài sản khác gắn liền với đất.</t>
  </si>
  <si>
    <t>1. Hộ gia đình, cá nhân đang sử dụng đất trước ngày Luật này có hiệu lực thi hành mà không có các giấy tờ quy định tại Điều 100 của Luật này, có hộ khẩu thường trú tại địa phương và trực tiếp sản xuất nông nghiệp, lâm nghiệp, nuôi trồng thủy sản, làm muối tại vùng có điều kiện kinh tế - xã hội khó khăn, vùng có điều kiện kinh tế - xã hội đặc biệt khó khăn, nay được Ủy ban nhân dân cấp xã nơi có đất xác nhận là người đã sử dụng đất ổn định, không có tranh chấp thì được cấp Giấy chứng nhận quyền sử dụng đất, quyền sở hữu nhà ở và tài sản khác gắn liền với đất và không phải nộp tiền sử dụng đất.</t>
  </si>
  <si>
    <t>2. Hộ gia đình, cá nhân đang sử dụng đất không có các giấy tờ quy định tại Điều 100 của Luật này nhưng đất đã được sử dụng ổn định từ trước ngày 01 tháng 7 năm 2004 và không vi phạm pháp luật về đất đai, nay được Ủy ban nhân dân cấp xã xác nhận là đất không có tranh chấp, phù hợp với quy hoạch sử dụng đất, quy hoạch chi tiết xây dựng đô thị, quy hoạch xây dựng điểm dân cư nông thôn đã được cơ quan nhà nước có thẩm quyền phê duyệt đối với nơi đã có quy hoạch thì được cấp Giấy chứng nhận quyền sử dụng đất, quyền sở hữu nhà ở và tài sản khác gắn liền với đất.</t>
  </si>
  <si>
    <t>1. Tổ chức đang sử dụng đất được cấp Giấy chứng nhận quyền sử dụng đất, quyền sở hữu nhà ở và tài sản khác gắn liền với đất đối với phần diện tích đất sử dụng đúng mục đích.</t>
  </si>
  <si>
    <t>2. Phần diện tích đất mà tổ chức đang sử dụng nhưng không được cấp Giấy chứng nhận quyền sử dụng đất, quyền sở hữu nhà ở và tài sản khác gắn liền với đất được giải quyết như sau:</t>
  </si>
  <si>
    <t>a) Nhà nước thu hồi phần diện tích đất không sử dụng, sử dụng không đúng mục đích, cho mượn, cho thuê trái pháp luật, diện tích đất để bị lấn, bị chiếm;</t>
  </si>
  <si>
    <t>b) Tổ chức phải bàn giao phần diện tích đã sử dụng làm đất ở cho Ủy ban nhân dân cấp huyện để quản lý; trường hợp đất ở phù hợp với quy hoạch sử dụng đất đã được cơ quan nhà nước có thẩm quyền phê duyệt thì người sử dụng đất ở được cấp Giấy chứng nhận quyền sử dụng đất, quyền sở hữu nhà ở và tài sản khác gắn liền với đất; trường hợp doanh nghiệp nhà nước sản xuất nông nghiệp, lâm nghiệp, nuôi trồng thủy sản, làm muối đã được Nhà nước giao đất mà doanh nghiệp đó cho hộ gia đình, cá nhân sử dụng một phần quỹ đất làm đất ở trước ngày 01 tháng 7 năm 2004 thì phải lập phương án bố trí lại diện tích đất ở thành khu dân cư trình Ủy ban nhân dân cấp tỉnh nơi có đất phê duyệt trước khi bàn giao cho địa phương quản lý.</t>
  </si>
  <si>
    <t>3. Đối với tổ chức đang sử dụng đất thuộc trường hợp Nhà nước cho thuê đất quy định tại Điều 56 của Luật này thì cơ quan quản lý đất đai cấp tỉnh làm thủ tục ký hợp đồng thuê đất trước khi cấp Giấy chứng nhận quyền sử dụng đất, quyền sở hữu nhà ở và tài sản khác gắn liền với đất.</t>
  </si>
  <si>
    <t>4. Cơ sở tôn giáo đang sử dụng đất được cấp Giấy chứng nhận quyền sử dụng đất, quyền sở hữu nhà ở và tài sản khác gắn liền với đất khi có đủ các điều kiện sau đây:</t>
  </si>
  <si>
    <t>a) Được Nhà nước cho phép hoạt động;</t>
  </si>
  <si>
    <t>b) Không có tranh chấp;</t>
  </si>
  <si>
    <t>c) Không phải là đất nhận chuyển nhượng, nhận tặng cho sau ngày 01 tháng 7 năm 2004.</t>
  </si>
  <si>
    <t>1. Đất vườn, ao của hộ gia đình, cá nhân được xác định là đất ở phải trong cùng một thửa đất đang có nhà ở.</t>
  </si>
  <si>
    <t>2. Đối với trường hợp thửa đất ở có vườn, ao được hình thành trước ngày 18 tháng 12 năm 1980 và người đang sử dụng có một trong các loại giấy tờ về quyền sử dụng đất quy định tại các khoản 1, 2 và 3 Điều 100 của Luật này thì diện tích đất ở được xác định theo giấy tờ đó.</t>
  </si>
  <si>
    <t>Trường hợp trong các loại giấy tờ về quyền sử dụng đất quy định tại các khoản 1, 2 và 3 Điều 100 của Luật này chưa xác định rõ diện tích đất ở thì diện tích đất ở được công nhận không phải nộp tiền sử dụng đất được xác định bằng không quá 05 lần hạn mức giao đất ở quy định tại khoản 2 Điều 143 và khoản 4 Điều 144 của Luật này.</t>
  </si>
  <si>
    <t>3. Đối với trường hợp thửa đất ở có vườn, ao được hình thành từ ngày 18 tháng 12 năm 1980 đến trước ngày 01 tháng 7 năm 2004 và người đang sử dụng có một trong các loại giấy tờ về quyền sử dụng đất quy định tại Điều 100 của Luật này mà trong giấy tờ đó ghi rõ diện tích đất ở thì diện tích đất ở được xác định theo giấy tờ đó.</t>
  </si>
  <si>
    <t>4. Đối với trường hợp thửa đất ở có vườn, ao được hình thành từ ngày 18 tháng 12 năm 1980 đến trước ngày 01 tháng 7 năm 2004 và người đang sử dụng có một trong các loại giấy tờ về quyền sử dụng đất quy định tại Điều 100 của Luật này mà trong giấy tờ đó không ghi rõ diện tích đất ở thì diện tích đất ở được xác định như sau:</t>
  </si>
  <si>
    <t>a) Ủy ban nhân dân cấp tỉnh căn cứ vào điều kiện, tập quán tại địa phương quy định hạn mức công nhận đất ở cho mỗi hộ gia đình phù hợp với tập quán ở địa phương theo số lượng nhân khẩu trong hộ gia đình;</t>
  </si>
  <si>
    <t>b) Trường hợp diện tích thửa đất lớn hơn hạn mức công nhận đất ở tại địa phương thì diện tích đất ở được xác định bằng hạn mức công nhận đất ở tại địa phương;</t>
  </si>
  <si>
    <t>c) Trường hợp diện tích thửa đất nhỏ hơn hạn mức công nhận đất ở tại địa phương thì diện tích đất ở được xác định là toàn bộ diện tích thửa đất.</t>
  </si>
  <si>
    <t>5. Đối với trường hợp không có giấy tờ về quyền sử dụng đất quy định tại Điều 100 của Luật này mà đất đã sử dụng ổn định từ trước ngày 15 tháng 10 năm 1993 thì diện tích đất ở được xác định theo mức quy định tại khoản 4 Điều này; trường hợp đất đã sử dụng ổn định kể từ ngày 15 tháng 10 năm 1993 thì diện tích đất ở được xác định theo mức đất ở giao cho mỗi hộ gia đình, cá nhân quy định tại khoản 2 Điều 143 và khoản 4 Điều 144 của Luật này.</t>
  </si>
  <si>
    <t>6. Phần diện tích đất vườn, ao còn lại sau khi đã xác định diện tích đất ở theo quy định tại các khoản 2, 3, 4 và 5 của Điều này thì được xác định sử dụng vào mục đích hiện trạng đang sử dụng theo quy định tại khoản 1 Điều 10 của Luật này.</t>
  </si>
  <si>
    <t>7. Chính phủ quy định chi tiết Điều này.</t>
  </si>
  <si>
    <t>1. Tài sản gắn liền với đất được cấp Giấy chứng nhận quyền sử dụng đất, quyền sở hữu nhà ở và tài sản khác gắn liền với đất bao gồm nhà ở, công trình xây dựng khác, rừng sản xuất là rừng trồng và cây lâu năm có tại thời điểm cấp Giấy chứng nhận quyền sử dụng đất, quyền sở hữu nhà ở và tài sản khác gắn liền với đất.</t>
  </si>
  <si>
    <t>2. Việc cấp Giấy chứng nhận quyền sử dụng đất, quyền sở hữu nhà ở và tài sản khác gắn liền với đất đối với tài sản gắn liền với đất thực hiện theo quy định của Chính phủ.</t>
  </si>
  <si>
    <t>1. Ủy ban nhân dân cấp tỉnh cấp Giấy chứng nhận quyền sử dụng đất, quyền sở hữu nhà ở và tài sản khác gắn liền với đất cho tổ chức, cơ sở tôn giáo; người Việt Nam định cư ở nước ngoài, doanh nghiệp có vốn đầu tư nước ngoài thực hiện dự án đầu tư; tổ chức nước ngoài có chức năng ngoại giao.</t>
  </si>
  <si>
    <t>Ủy ban nhân dân cấp tỉnh được ủy quyền cho cơ quan tài nguyên và môi trường cùng cấp cấp Giấy chứng nhận quyền sử dụng đất, quyền sở hữu nhà ở và tài sản khác gắn liền với đất.</t>
  </si>
  <si>
    <t>2. Ủy ban nhân dân cấp huyện cấp Giấy chứng nhận quyền sử dụng đất, quyền sở hữu nhà ở và tài sản khác gắn liền với đất cho hộ gia đình, cá nhân, cộng đồng dân cư, người Việt Nam định cư ở nước ngoài được sở hữu nhà ở gắn liền với quyền sử dụng đất ở tại Việt Nam.</t>
  </si>
  <si>
    <t>3. Đối với những trường hợp đã được cấp Giấy chứng nhận, Giấy chứng nhận quyền sở hữu nhà ở, Giấy chứng nhận quyền sở hữu công trình xây dựng mà thực hiện các quyền của người sử dụng đất, chủ sở hữu tài sản gắn liền với đất hoặc cấp đổi, cấp lại Giấy chứng nhận, Giấy chứng nhận quyền sở hữu nhà ở, Giấy chứng nhận quyền sở hữu công trình xây dựng thì do cơ quan tài nguyên và môi trường thực hiện theo quy định của Chính phủ.</t>
  </si>
  <si>
    <t>1. Cơ quan có thẩm quyền cấp Giấy chứng nhận có trách nhiệm đính chính Giấy chứng nhận đã cấp có sai sót trong các trường hợp sau đây:</t>
  </si>
  <si>
    <t>a) Có sai sót thông tin về tên gọi, giấy tờ pháp nhân hoặc nhân thân, địa chỉ của người sử dụng đất, chủ sở hữu tài sản gắn liền với đất so với giấy tờ pháp nhân hoặc nhân thân tại thời điểm cấp Giấy chứng nhận của người đó;</t>
  </si>
  <si>
    <t>b) Có sai sót thông tin về thửa đất, tài sản gắn liền với đất so với hồ sơ kê khai đăng ký đất đai, tài sản gắn liền với đất đã được cơ quan đăng ký đất đai kiểm tra xác nhận.</t>
  </si>
  <si>
    <t>2. Nhà nước thu hồi Giấy chứng nhận đã cấp trong các trường hợp sau đây:</t>
  </si>
  <si>
    <t>a) Nhà nước thu hồi toàn bộ diện tích đất trên Giấy chứng nhận đã cấp;</t>
  </si>
  <si>
    <t>b) Cấp đổi Giấy chứng nhận đã cấp;</t>
  </si>
  <si>
    <t>c) Người sử dụng đất, chủ sở hữu tài sản gắn liền với đất đăng ký biến động đất đai, tài sản gắn liền với đất mà phải cấp mới Giấy chứng nhận quyền sử dụng đất, quyền sở hữu nhà ở và tài sản khác gắn liền với đất;</t>
  </si>
  <si>
    <t>d) Giấy chứng nhận đã cấp không đúng thẩm quyền, không đúng đối tượng sử dụng đất, không đúng diện tích đất, không đủ điều kiện được cấp, không đúng mục đích sử dụng đất hoặc thời hạn sử dụng đất hoặc nguồn gốc sử dụng đất theo quy định của pháp luật đất đai, trừ trường hợp người được cấp Giấy chứng nhận đó đã thực hiện chuyển quyền sử dụng đất, quyền sở hữu tài sản gắn liền với đất theo quy định của pháp luật đất đai.</t>
  </si>
  <si>
    <t>3. Việc thu hồi Giấy chứng nhận đã cấp đối với trường hợp quy định tại điểm d khoản 2 Điều này do cơ quan có thẩm quyền cấp Giấy chứng nhận quyền sử dụng đất, quyền sở hữu nhà ở và tài sản khác gắn liền với đất quy định tại Điều 105 của Luật này quyết định sau khi đã có kết luận của cơ quan thanh tra cùng cấp, văn bản có hiệu lực của cơ quan nhà nước có thẩm quyền về giải quyết tranh chấp đất đai.</t>
  </si>
  <si>
    <t>Chương VIII</t>
  </si>
  <si>
    <t>TÀI CHÍNH VỀ ĐẤT ĐAI, GIÁ ĐẤT VÀ ĐẤU GIÁ QUYỀN SỬ DỤNG ĐẤT</t>
  </si>
  <si>
    <t>TÀI CHÍNH VỀ ĐẤT ĐAI</t>
  </si>
  <si>
    <t>1. Các khoản thu tài chính từ đất đai bao gồm:</t>
  </si>
  <si>
    <t>a) Tiền sử dụng đất khi được Nhà nước giao đất có thu tiền sử dụng đất, cho phép chuyển mục đích sử dụng đất, công nhận quyền sử dụng đất mà phải nộp tiền sử dụng đất;</t>
  </si>
  <si>
    <t>b) Tiền thuê đất khi được Nhà nước cho thuê;</t>
  </si>
  <si>
    <t>c) Thuế sử dụng đất;</t>
  </si>
  <si>
    <t>d) Thuế thu nhập từ chuyển quyền sử dụng đất;</t>
  </si>
  <si>
    <t>đ) Tiền thu từ việc xử phạt vi phạm pháp luật về đất đai;</t>
  </si>
  <si>
    <t>e) Tiền bồi thường cho Nhà nước khi gây thiệt hại trong quản lý và sử dụng đất đai;</t>
  </si>
  <si>
    <t>g) Phí và lệ phí trong quản lý, sử dụng đất đai.</t>
  </si>
  <si>
    <t>2. Chính phủ quy định chi tiết việc thu tiền sử dụng đất, tiền thuê đất, tiền xử phạt vi phạm pháp luật về đất đai, tiền bồi thường cho Nhà nước khi gây thiệt hại trong quản lý và sử dụng đất đai.</t>
  </si>
  <si>
    <t>1. Căn cứ tính tiền sử dụng đất:</t>
  </si>
  <si>
    <t>a) Diện tích đất được giao, được chuyển mục đích sử dụng, được công nhận quyền sử dụng đất;</t>
  </si>
  <si>
    <t>b) Mục đích sử dụng đất;</t>
  </si>
  <si>
    <t>c) Giá đất theo quy định tại Điều 114 của Luật này; trường hợp đấu giá quyền sử dụng đất thì giá đất là giá trúng đấu giá.</t>
  </si>
  <si>
    <t>2. Căn cứ tính tiền cho thuê đất:</t>
  </si>
  <si>
    <t>a) Diện tích đất cho thuê;</t>
  </si>
  <si>
    <t>b) Thời hạn cho thuê đất;</t>
  </si>
  <si>
    <t>c) Đơn giá thuê đất; trường hợp đấu giá quyền thuê đất thì giá đất thuê là đơn giá trúng đấu giá;</t>
  </si>
  <si>
    <t>d) Hình thức Nhà nước cho thuê đất thu tiền thuê đất hàng năm hoặc cho thuê đất thu tiền thuê đất một lần cho cả thời gian thuê.</t>
  </si>
  <si>
    <t>3. Thời điểm tính thu tiền sử dụng đất, tiền thuê đất là thời điểm Nhà nước quyết định giao đất, cho thuê đất, cho phép chuyển mục đích sử dụng đất, công nhận quyền sử dụng đất.</t>
  </si>
  <si>
    <t>1. Khi chuyển mục đích sử dụng đất quy định tại các điểm d, đ, e và g khoản 1 Điều 57 của Luật này thì người sử dụng đất phải nộp tiền sử dụng đất, tiền thuê đất theo quy định sau đây:</t>
  </si>
  <si>
    <t>a) Nộp tiền sử dụng đất, tiền thuê đất trả một lần cho cả thời gian thuê bằng mức chênh lệch giữa tiền sử dụng đất, tiền thuê đất của loại đất sau khi chuyển mục đích sử dụng đất và tiền sử dụng đất, tiền thuê đất của loại đất trước khi chuyển mục đích sử dụng đất;</t>
  </si>
  <si>
    <t>b) Nộp tiền thuê đất hàng năm theo loại đất sau khi chuyển mục đích sử dụng đất.</t>
  </si>
  <si>
    <t>2. Khi được gia hạn sử dụng đất mà người sử dụng đất thuộc đối tượng phải trả tiền sử dụng đất, tiền thuê đất thì phải thực hiện nghĩa vụ tài chính đối với thời gian được gia hạn.</t>
  </si>
  <si>
    <t>1. Việc miễn, giảm tiền sử dụng đất, tiền thuê đất được thực hiện trong các trường hợp sau đây:</t>
  </si>
  <si>
    <t>a) Sử dụng đất vào mục đích sản xuất, kinh doanh thuộc lĩnh vực ưu đãi đầu tư hoặc địa bàn ưu đãi đầu tư theo quy định của pháp luật về đầu tư, trừ dự án đầu tư xây dựng nhà ở thương mại;</t>
  </si>
  <si>
    <t>b) Sử dụng đất để thực hiện chính sách nhà ở, đất ở đối với người có công với cách mạng, hộ gia đình nghèo; hộ gia đình, cá nhân là dân tộc thiểu số ở vùng có điều kiện kinh tế - xã hội đặc biệt khó khăn, vùng biên giới, hải đảo; sử dụng đất để xây dựng nhà ở xã hội theo quy định của pháp luật về nhà ở; đất ở cho người phải di dời khi Nhà nước thu hồi đất do có nguy cơ đe dọa tính mạng con người;</t>
  </si>
  <si>
    <t>c) Sử dụng đất sản xuất nông nghiệp đối với hộ gia đình, cá nhân là dân tộc thiểu số;</t>
  </si>
  <si>
    <t>d) Sử dụng đất xây dựng công trình sự nghiệp của các tổ chức sự nghiệp công lập;</t>
  </si>
  <si>
    <t>đ) Đất xây dựng kết cấu hạ tầng cảng hàng không, sân bay; đất xây dựng cơ sở, công trình cung cấp dịch vụ hàng không;</t>
  </si>
  <si>
    <t>e) Sử dụng đất làm mặt bằng xây dựng trụ sở, sân phơi, nhà kho; xây dựng các cơ sở dịch vụ trực tiếp phục vụ sản xuất nông nghiệp, lâm nghiệp, nuôi trồng thủy sản, làm muối đối với hợp tác xã nông nghiệp;</t>
  </si>
  <si>
    <t>g) Các trường hợp khác theo quy định của Chính phủ.</t>
  </si>
  <si>
    <t>1. Quỹ phát triển đất của địa phương do Ủy ban nhân dân cấp tỉnh thành lập hoặc ủy thác cho Quỹ đầu tư phát triển, quỹ tài chính khác của địa phương để ứng vốn cho việc bồi thường, giải phóng mặt bằng và tạo quỹ đất theo quy hoạch, kế hoạch sử dụng đất đã được cơ quan nhà nước có thẩm quyền phê duyệt.</t>
  </si>
  <si>
    <t>2. Nguồn tài chính của Quỹ phát triển đất được phân bổ từ ngân sách nhà nước và huy động các nguồn khác theo quy định của pháp luật.</t>
  </si>
  <si>
    <t>GIÁ ĐẤT</t>
  </si>
  <si>
    <t>1. Việc định giá đất phải bảo đảm các nguyên tắc sau đây:</t>
  </si>
  <si>
    <t>a) Theo mục đích sử dụng đất hợp pháp tại thời điểm định giá;</t>
  </si>
  <si>
    <t>b) Theo thời hạn sử dụng đất;</t>
  </si>
  <si>
    <t>c) Phù hợp với giá đất phổ biến trên thị trường của loại đất có cùng mục đích sử dụng đã chuyển nhượng, giá trúng đấu giá quyền sử dụng đất đối với những nơi có đấu giá quyền sử dụng đất hoặc thu nhập từ việc sử dụng đất;</t>
  </si>
  <si>
    <t>d) Cùng một thời điểm, các thửa đất liền kề nhau có cùng mục đích sử dụng, khả năng sinh lợi, thu nhập từ việc sử dụng đất tương tự như nhau thì có mức giá như nhau.</t>
  </si>
  <si>
    <t>2. Chính phủ quy định phương pháp định giá đất.</t>
  </si>
  <si>
    <t>Chính phủ ban hành khung giá đất định kỳ 05 năm một lần đối với từng loại đất, theo từng vùng. Trong thời gian thực hiện khung giá đất mà giá đất phổ biến trên thị trường tăng từ 20% trở lên so với giá tối đa hoặc giảm từ 20% trở lên so với giá tối thiểu trong khung giá đất thì Chính phủ điều chỉnh khung giá đất cho phù hợp.</t>
  </si>
  <si>
    <t>1. Căn cứ nguyên tắc, phương pháp định giá đất và khung giá đất, Ủy ban nhân dân cấp tỉnh xây dựng và trình Hội đồng nhân dân cùng cấp thông qua bảng giá đất trước khi ban hành. Bảng giá đất được xây dựng định kỳ 05 năm một lần và công bố công khai vào ngày 01 tháng 01 của năm đầu kỳ.</t>
  </si>
  <si>
    <t>Trong thời gian thực hiện bảng giá đất, khi Chính phủ điều chỉnh khung giá đất hoặc giá đất phổ biến trên thị trường có biến động thì Ủy ban nhân dân cấp tỉnh điều chỉnh bảng giá đất cho phù hợp.</t>
  </si>
  <si>
    <t>Trước khi trình Hội đồng nhân dân cùng cấp thông qua bảng giá đất ít nhất 60 ngày, Ủy ban nhân dân cấp tỉnh gửi dự thảo bảng giá đất đến cơ quan có chức năng xây dựng khung giá đất xem xét, trường hợp có chênh lệch lớn về giá đất giáp ranh giữa các tỉnh, thành phố trực thuộc trung ương thì báo cáo Thủ tướng Chính phủ quyết định.</t>
  </si>
  <si>
    <t>2. Bảng giá đất được sử dụng để làm căn cứ trong các trường hợp sau đây:</t>
  </si>
  <si>
    <t>a) Tính tiền sử dụng đất khi Nhà nước công nhận quyền sử dụng đất ở của hộ gia đình, cá nhân đối với phần diện tích trong hạn mức; cho phép chuyển mục đích sử dụng đất từ đất nông nghiệp, đất phi nông nghiệp không phải là đất ở sang đất ở đối với phần diện tích trong hạn mức giao đất ở cho hộ gia đình, cá nhân;</t>
  </si>
  <si>
    <t>b) Tính thuế sử dụng đất;</t>
  </si>
  <si>
    <t>c) Tính phí và lệ phí trong quản lý, sử dụng đất đai;</t>
  </si>
  <si>
    <t>d) Tính tiền xử phạt vi phạm hành chính trong lĩnh vực đất đai;</t>
  </si>
  <si>
    <t>đ) Tính tiền bồi thường cho Nhà nước khi gây thiệt hại trong quản lý và sử dụng đất đai;</t>
  </si>
  <si>
    <t>e) Tính giá trị quyền sử dụng đất để trả cho người tự nguyện trả lại đất cho Nhà nước đối với trường hợp đất trả lại là đất Nhà nước giao đất có thu tiền sử dụng đất, công nhận quyền sử dụng đất có thu tiền sử dụng đất, đất thuê trả tiền thuê đất một lần cho cả thời gian thuê.</t>
  </si>
  <si>
    <t>3. Ủy ban nhân dân cấp tỉnh quyết định giá đất cụ thể. Cơ quan quản lý đất đai cấp tỉnh có trách nhiệm giúp Ủy ban nhân dân cấp tỉnh tổ chức việc xác định giá đất cụ thể. Trong quá trình thực hiện, cơ quan quản lý đất đai cấp tỉnh được thuê tổ chức có chức năng tư vấn xác định giá đất để tư vấn xác định giá đất cụ thể.</t>
  </si>
  <si>
    <t>Việc xác định giá đất cụ thể phải dựa trên cơ sở điều tra, thu thập thông tin về thửa đất, giá đất thị trường và thông tin về giá đất trong cơ sở dữ liệu đất đai; áp dụng phương pháp định giá đất phù hợp. Căn cứ kết quả tư vấn xác định giá đất, cơ quan quản lý đất đai cấp tỉnh trình Hội đồng thẩm định giá đất xem xét trước khi trình Ủy ban nhân dân cùng cấp quyết định.</t>
  </si>
  <si>
    <t>Hội đồng thẩm định giá đất gồm Chủ tịch Ủy ban nhân dân cấp tỉnh làm Chủ tịch và đại diện của cơ quan, tổ chức có liên quan, tổ chức có chức năng tư vấn xác định giá đất.</t>
  </si>
  <si>
    <t>4. Giá đất cụ thể được sử dụng để làm căn cứ trong các trường hợp sau đây:</t>
  </si>
  <si>
    <t>a) Tính tiền sử dụng đất khi Nhà nước công nhận quyền sử dụng đất của hộ gia đình, cá nhân đối với phần diện tích đất ở vượt hạn mức; cho phép chuyển mục đích sử dụng đất từ đất nông nghiệp, đất phi nông nghiệp không phải là đất ở sang đất ở đối với phần diện tích vượt hạn mức giao đất ở cho hộ gia đình, cá nhân. Tính tiền thuê đất đối với đất nông nghiệp vượt hạn mức giao đất, vượt hạn mức nhận chuyển quyền sử dụng đất nông nghiệp của hộ gia đình, cá nhân;</t>
  </si>
  <si>
    <t>b) Tính tiền sử dụng đất khi Nhà nước giao đất có thu tiền sử dụng đất không thông qua hình thức đấu giá quyền sử dụng đất; công nhận quyền sử dụng đất, cho phép chuyển mục đích sử dụng đất đối với tổ chức mà phải nộp tiền sử dụng đất;</t>
  </si>
  <si>
    <t>c) Tính tiền thuê đất đối với trường hợp Nhà nước cho thuê đất không thông qua hình thức đấu giá quyền sử dụng đất;</t>
  </si>
  <si>
    <t>d) Tính giá trị quyền sử dụng đất khi cổ phần hóa doanh nghiệp nhà nước mà doanh nghiệp cổ phần sử dụng đất thuộc trường hợp Nhà nước giao đất có thu tiền sử dụng đất, cho thuê đất trả tiền thuê đất một lần cho cả thời gian thuê; tính tiền thuê đất đối với trường hợp doanh nghiệp nhà nước cổ phần hóa được Nhà nước cho thuê đất trả tiền thuê đất hàng năm;</t>
  </si>
  <si>
    <t>đ) Tính tiền bồi thường khi Nhà nước thu hồi đất.</t>
  </si>
  <si>
    <t>5. Chính phủ quy định chi tiết Điều này.</t>
  </si>
  <si>
    <t>1. Tư vấn xác định giá đất được thực hiện trong các trường hợp sau đây:</t>
  </si>
  <si>
    <t>a) Khi xây dựng, điều chỉnh khung giá đất; xây dựng, điều chỉnh bảng giá đất và định giá đất cụ thể mà cơ quan nhà nước có thẩm quyền có yêu cầu;</t>
  </si>
  <si>
    <t>b) Khi giải quyết khiếu nại về giá đất theo yêu cầu của cơ quan nhà nước có thẩm quyền, các bên có liên quan;</t>
  </si>
  <si>
    <t>c) Khi thực hiện giao dịch dân sự liên quan đến giá đất cụ thể mà các bên có yêu cầu.</t>
  </si>
  <si>
    <t>2. Điều kiện hoạt động của tư vấn xác định giá đất, hành nghề tư vấn xác định giá đất thực hiện theo quy định của Chính phủ.</t>
  </si>
  <si>
    <t>3. Việc xác định giá đất của tư vấn xác định giá đất phải độc lập, khách quan, trung thực và tuân theo nguyên tắc, phương pháp định giá đất quy định tại Điều 112 của Luật này.</t>
  </si>
  <si>
    <t>4. Giá đất do tư vấn xác định là một trong các căn cứ để cơ quan nhà nước có thẩm quyền quy định, quyết định giá đất.</t>
  </si>
  <si>
    <t>1. Quyền của tổ chức có chức năng tư vấn xác định giá đất:</t>
  </si>
  <si>
    <t>a) Thực hiện tư vấn xác định giá đất theo quy định của Luật này, Luật giá và quy định khác của pháp luật có liên quan;</t>
  </si>
  <si>
    <t>b) Yêu cầu bên thuê tư vấn cung cấp thông tin, tài liệu có liên quan đến việc tư vấn xác định giá đất; được nhận tiền dịch vụ theo thỏa thuận trong hợp đồng;</t>
  </si>
  <si>
    <t>c) Đơn phương chấm dứt hoặc hủy bỏ hợp đồng tư vấn xác định giá đất khi bên thuê tư vấn vi phạm điều kiện do hai bên thỏa thuận trong hợp đồng hoặc theo quy định của pháp luật;</t>
  </si>
  <si>
    <t>d) Các quyền khác theo quy định của pháp luật.</t>
  </si>
  <si>
    <t>2. Nghĩa vụ của tổ chức có chức năng tư vấn xác định giá đất:</t>
  </si>
  <si>
    <t>a) Chịu trách nhiệm trước pháp luật về tính chính xác, trung thực, khách quan của kết quả tư vấn giá đất;</t>
  </si>
  <si>
    <t>b) Thực hiện thỏa thuận theo hợp đồng tư vấn xác định giá đất với bên thuê tư vấn;</t>
  </si>
  <si>
    <t>c) Chịu sự thanh tra, kiểm tra của cơ quan nhà nước có thẩm quyền; báo cáo cơ quan nhà nước có thẩm quyền về tổ chức, kết quả hoạt động tư vấn xác định giá đất định kỳ hàng năm hoặc trong trường hợp đột xuất;</t>
  </si>
  <si>
    <t>d) Thực hiện nghĩa vụ về thuế và các nghĩa vụ tài chính khác có liên quan theo quy định của pháp luật;</t>
  </si>
  <si>
    <t>đ) Đăng ký danh sách định giá viên và việc thay đổi, bổ sung danh sách định giá viên với cơ quan nhà nước có thẩm quyền nơi tổ chức tư vấn xác định giá đất đặt trụ sở chính;</t>
  </si>
  <si>
    <t>e) Lưu trữ hồ sơ, tài liệu về kết quả tư vấn xác định giá đất;</t>
  </si>
  <si>
    <t>g) Các nghĩa vụ khác theo quy định của pháp luật.</t>
  </si>
  <si>
    <t>ĐẤU GIÁ QUYỀN SỬ DỤNG ĐẤT</t>
  </si>
  <si>
    <t>1. Đấu giá quyền sử dụng đất được thực hiện công khai, liên tục, khách quan, trung thực, bình đẳng, bảo vệ quyền và lợi ích hợp pháp của các bên tham gia.</t>
  </si>
  <si>
    <t>2. Việc đấu giá quyền sử dụng đất phải đúng trình tự, thủ tục theo quy định của pháp luật về đất đai và pháp luật về đấu giá tài sản.</t>
  </si>
  <si>
    <t>1. Nhà nước giao đất có thu tiền sử dụng đất, cho thuê đất theo hình thức đấu giá quyền sử dụng đất trong các trường hợp sau đây, trừ các trường hợp quy định tại khoản 2 Điều này:</t>
  </si>
  <si>
    <t>a) Đầu tư xây dựng nhà ở để bán hoặc cho thuê hoặc cho thuê mua;</t>
  </si>
  <si>
    <t>b) Đầu tư xây dựng kết cấu hạ tầng để chuyển nhượng hoặc cho thuê;</t>
  </si>
  <si>
    <t>c) Sử dụng quỹ đất để tạo vốn cho đầu tư xây dựng kết cấu hạ tầng;</t>
  </si>
  <si>
    <t>d) Sử dụng đất thương mại, dịch vụ; đất cơ sở sản xuất phi nông nghiệp;</t>
  </si>
  <si>
    <t>đ) Cho thuê đất thuộc quỹ đất nông nghiệp sử dụng vào mục đích công ích để sản xuất nông nghiệp, lâm nghiệp, nuôi trồng thủy sản, làm muối;</t>
  </si>
  <si>
    <t>e) Giao đất, cho thuê đất đối với đất Nhà nước thu hồi do sắp xếp lại, xử lý trụ sở làm việc, cơ sở hoạt động sự nghiệp, cơ sở sản xuất, kinh doanh mà tài sản gắn liền với đất thuộc sở hữu nhà nước;</t>
  </si>
  <si>
    <t>g) Giao đất ở tại đô thị, nông thôn cho hộ gia đình, cá nhân;</t>
  </si>
  <si>
    <t>h) Giao đất, cho thuê đất đối với các trường hợp được giảm tiền sử dụng đất, tiền thuê đất.</t>
  </si>
  <si>
    <t>2. Các trường hợp không đấu giá quyền sử dụng đất khi Nhà nước giao đất, cho thuê đất bao gồm:</t>
  </si>
  <si>
    <t>a) Giao đất không thu tiền sử dụng đất;</t>
  </si>
  <si>
    <t>b) Sử dụng đất được miễn tiền sử dụng đất, tiền thuê đất quy định tại Điều 110 của Luật này;</t>
  </si>
  <si>
    <t>c) Sử dụng đất quy định tại các điểm b, g khoản 1 và khoản 2 Điều 56 của Luật này;</t>
  </si>
  <si>
    <t>d) Sử dụng đất vào mục đích hoạt động khoáng sản;</t>
  </si>
  <si>
    <t>đ) Sử dụng đất để thực hiện dự án đầu tư xây dựng nhà ở tái định cư, nhà ở xã hội và nhà ở công vụ;</t>
  </si>
  <si>
    <t>e) Giao đất ở cho cán bộ, công chức, viên chức chuyển nơi công tác theo quyết định điều động của cơ quan có thẩm quyền;</t>
  </si>
  <si>
    <t>g) Giao đất ở cho hộ gia đình, cá nhân có hộ khẩu thường trú tại xã mà không có đất ở và chưa được Nhà nước giao đất ở;</t>
  </si>
  <si>
    <t>h) Giao đất ở cho hộ gia đình, cá nhân có hộ khẩu thường trú tại thị trấn thuộc vùng có điều kiện kinh tế - xã hội khó khăn, vùng có điều kiện kinh tế - xã hội đặc biệt khó khăn mà không có đất ở và chưa được Nhà nước giao đất ở;</t>
  </si>
  <si>
    <t>i) Các trường hợp khác do Thủ tướng Chính phủ quyết định.</t>
  </si>
  <si>
    <t>3. Trường hợp đất đưa ra đấu giá quyền sử dụng đất theo quy định tại khoản 1 Điều này mà không có người tham gia hoặc trường hợp chỉ có một người đăng ký tham gia đấu giá hoặc đấu giá ít nhất là 02 lần nhưng không thành thì Nhà nước thực hiện việc giao đất, cho thuê đất mà không phải đấu giá quyền sử dụng đất.</t>
  </si>
  <si>
    <t>1. Điều kiện để tổ chức thực hiện đấu giá quyền sử dụng đất khi Nhà nước giao đất, cho thuê đất:</t>
  </si>
  <si>
    <t>a) Đã có kế hoạch sử dụng đất hàng năm của cấp huyện được cơ quan nhà nước có thẩm quyền phê duyệt;</t>
  </si>
  <si>
    <t>b) Đất đã được giải phóng mặt bằng, đất có tài sản gắn liền với đất mà tài sản thuộc sở hữu nhà nước;</t>
  </si>
  <si>
    <t>c) Có phương án đấu giá quyền sử dụng đất được cơ quan nhà nước có thẩm quyền phê duyệt.</t>
  </si>
  <si>
    <t>2. Tổ chức, cá nhân tham gia đấu giá quyền sử dụng đất phải có đủ các điều kiện sau đây:</t>
  </si>
  <si>
    <t>a) Thuộc đối tượng được Nhà nước giao đất, cho thuê đất theo quy định tại Điều 55 và Điều 56 của Luật này;</t>
  </si>
  <si>
    <t>b) Phải bảo đảm các điều kiện để thực hiện dự án đầu tư theo quy định tại Điều 58 của Luật này đối với trường hợp giao đất, cho thuê đất để thực hiện dự án đầu tư.</t>
  </si>
  <si>
    <t>Chương IX</t>
  </si>
  <si>
    <t>HỆ THỐNG THÔNG TIN ĐẤT ĐAI VÀ CƠ SỞ DỮ LIỆU ĐẤT ĐAI</t>
  </si>
  <si>
    <t>1. Hệ thống thông tin đất đai được thiết kế tổng thể và xây dựng thành một hệ thống thống nhất trên phạm vi cả nước, phục vụ đa mục tiêu; theo tiêu chuẩn, quy chuẩn quốc gia, quốc tế được công nhận tại Việt Nam.</t>
  </si>
  <si>
    <t>2. Hệ thống thông tin đất đai gồm các thành phần cơ bản sau đây:</t>
  </si>
  <si>
    <t>a) Hạ tầng kỹ thuật công nghệ thông tin đất đai;</t>
  </si>
  <si>
    <t>b) Hệ thống phần mềm hệ điều hành, phần mềm hệ thống và phần mềm ứng dụng;</t>
  </si>
  <si>
    <t>c) Cơ sở dữ liệu đất đai quốc gia.</t>
  </si>
  <si>
    <t>1. Cơ sở dữ liệu đất đai quốc gia được xây dựng thống nhất trong phạm vi cả nước.</t>
  </si>
  <si>
    <t>2. Cơ sở dữ liệu đất đai quốc gia gồm các thành phần:</t>
  </si>
  <si>
    <t>a) Cơ sở dữ liệu về văn bản quy phạm pháp luật về đất đai;</t>
  </si>
  <si>
    <t>b) Cơ sở dữ liệu địa chính;</t>
  </si>
  <si>
    <t>c) Cơ sở dữ liệu điều tra cơ bản về đất đai;</t>
  </si>
  <si>
    <t>d) Cơ sở dữ liệu quy hoạch, kế hoạch sử dụng đất;</t>
  </si>
  <si>
    <t>đ) Cơ sở dữ liệu giá đất;</t>
  </si>
  <si>
    <t>e) Cơ sở dữ liệu thống kê, kiểm kê đất đai;</t>
  </si>
  <si>
    <t>g) Cơ sở dữ liệu về thanh tra, kiểm tra, giải quyết tranh chấp, khiếu nại, tố cáo về đất đai;</t>
  </si>
  <si>
    <t>h) Cơ sở dữ liệu khác liên quan đến đất đai.</t>
  </si>
  <si>
    <t>3. Nội dung, cấu trúc và kiểu thông tin cơ sở dữ liệu đất đai được thực hiện theo quy định của Bộ trưởng Bộ Tài nguyên và Môi trường.</t>
  </si>
  <si>
    <t>1. Thông tin trong cơ sở dữ liệu đất đai được cơ quan nhà nước có thẩm quyền cung cấp thì có giá trị pháp lý như trong hồ sơ dạng giấy.</t>
  </si>
  <si>
    <t>2. Cơ sở dữ liệu đất đai là tài sản của Nhà nước phải được bảo đảm an ninh, an toàn chặt chẽ; nghiêm cấm mọi hành vi truy cập trái phép, phá hoại, làm sai lệch thông tin trong cơ sở dữ liệu đất đai.</t>
  </si>
  <si>
    <t>3. Tổ chức, cá nhân có nhu cầu về thông tin, dữ liệu đất đai được khai thác, sử dụng qua cổng thông tin đất đai ở trung ương, địa phương và phải nộp phí; khi thực hiện khai thác thông tin, dữ liệu đất đai phải thực hiện đúng quy định của pháp luật.</t>
  </si>
  <si>
    <t>1. Các dịch vụ công điện tử được thực hiện gồm đăng ký đất đai, tài sản gắn liền với đất; thực hiện các giao dịch về đất đai và tài sản gắn liền với đất; cung cấp thông tin, dữ liệu về đất đai.</t>
  </si>
  <si>
    <t>2. Cơ quan quản lý đất đai có trách nhiệm thực hiện các dịch vụ công quy định tại khoản 1 Điều này; cung cấp các dịch vụ thuận tiện, đơn giản, an toàn cho tổ chức và cá nhân trên môi trường mạng.</t>
  </si>
  <si>
    <t>1. Nhà nước có chính sách đầu tư xây dựng hệ thống thông tin đất đai, cơ sở dữ liệu đất đai; bảo đảm kinh phí vận hành, duy trì hệ thống thông tin đất đai, cơ sở dữ liệu đất đai.</t>
  </si>
  <si>
    <t>2. Bộ Tài nguyên và Môi trường có trách nhiệm tổ chức xây dựng, quản lý, khai thác hệ thống thông tin, cơ sở dữ liệu đất đai quốc gia; thực hiện dịch vụ công điện tử trong lĩnh vực đất đai theo quy định của Chính phủ.</t>
  </si>
  <si>
    <t>3. Bộ, ngành, cơ quan có liên quan có trách nhiệm cung cấp kết quả điều tra cơ bản và các dữ liệu, thông tin có liên quan đến đất đai cho Bộ Tài nguyên và Môi trường để cập nhật vào cơ sở dữ liệu đất đai quốc gia, hệ thống thông tin đất đai.</t>
  </si>
  <si>
    <t>4. Ủy ban nhân dân cấp tỉnh có trách nhiệm tổ chức xây dựng, quản lý, khai thác hệ thống thông tin, cơ sở dữ liệu đất đai ở địa phương; cung cấp dữ liệu đất đai cho Bộ Tài nguyên và Môi trường để tích hợp vào cơ sở dữ liệu đất đai quốc gia.</t>
  </si>
  <si>
    <t>5. Bộ trưởng Bộ Tài nguyên và Môi trường quy định chi tiết về xây dựng, quản lý, khai thác hệ thống thông tin đất đai, điều kiện của tổ chức, cá nhân hoạt động tư vấn về xây dựng cơ sở dữ liệu, hệ thống thông tin đất đai.</t>
  </si>
  <si>
    <t>Chương X</t>
  </si>
  <si>
    <t>THỜI HẠN SỬ DỤNG ĐẤT</t>
  </si>
  <si>
    <t>Người sử dụng đất được sử dụng đất ổn định lâu dài trong các trường hợp sau đây:</t>
  </si>
  <si>
    <t>1. Đất ở do hộ gia đình, cá nhân sử dụng;</t>
  </si>
  <si>
    <t>2. Đất nông nghiệp do cộng đồng dân cư sử dụng quy định tại khoản 3 Điều 131 của Luật này;</t>
  </si>
  <si>
    <t>3. Đất rừng phòng hộ, đất rừng đặc dụng, đất rừng sản xuất là rừng tự nhiên;</t>
  </si>
  <si>
    <t>4. Đất thương mại, dịch vụ, đất cơ sở sản xuất phi nông nghiệp của hộ gia đình, cá nhân đang sử dụng ổn định mà không phải là đất được Nhà nước giao có thời hạn, cho thuê;</t>
  </si>
  <si>
    <t>5. Đất xây dựng trụ sở cơ quan quy định tại khoản 1 Điều 147 của Luật này; đất xây dựng công trình sự nghiệp của tổ chức sự nghiệp công lập chưa tự chủ tài chính quy định tại khoản 2 Điều 147 của Luật này;</t>
  </si>
  <si>
    <t>6. Đất sử dụng vào mục đích quốc phòng, an ninh;</t>
  </si>
  <si>
    <t>7. Đất cơ sở tôn giáo quy định tại Điều 159 của Luật này;</t>
  </si>
  <si>
    <t>8. Đất tín ngưỡng;</t>
  </si>
  <si>
    <t>9. Đất giao thông, thủy lợi, đất có di tích lịch sử - văn hóa, danh lam thắng cảnh, đất xây dựng các công trình công cộng khác không có mục đích kinh doanh;</t>
  </si>
  <si>
    <t>10. Đất làm nghĩa trang, nghĩa địa;</t>
  </si>
  <si>
    <t>11. Đất tổ chức kinh tế sử dụng quy định tại khoản 3 Điều 127 và khoản 2 Điều 128 của Luật này.</t>
  </si>
  <si>
    <t>1. Thời hạn giao đất, công nhận quyền sử dụng đất nông nghiệp đối với hộ gia đình, cá nhân trực tiếp sản xuất nông nghiệp theo quy định tại khoản 1, khoản 2, điểm b khoản 3, khoản 4 và khoản 5 Điều 129 của Luật này là 50 năm. Khi hết thời hạn, hộ gia đình, cá nhân trực tiếp sản xuất nông nghiệp nếu có nhu cầu thì được tiếp tục sử dụng đất theo thời hạn quy định tại khoản này.</t>
  </si>
  <si>
    <t>2. Thời hạn cho thuê đất nông nghiệp đối với hộ gia đình, cá nhân không quá 50 năm. Khi hết thời hạn thuê đất, hộ gia đình, cá nhân nếu có nhu cầu thì được Nhà nước xem xét tiếp tục cho thuê đất.</t>
  </si>
  <si>
    <t>3. Thời hạn giao đất, cho thuê đất đối với tổ chức để sử dụng vào mục đích sản xuất nông nghiệp, lâm nghiệp, nuôi trồng thủy sản, làm muối; tổ chức, hộ gia đình, cá nhân để sử dụng vào mục đích thương mại, dịch vụ, làm cơ sở sản xuất phi nông nghiệp; tổ chức để thực hiện các dự án đầu tư; người Việt Nam định cư ở nước ngoài, doanh nghiệp có vốn đầu tư nước ngoài để thực hiện các dự án đầu tư tại Việt Nam được xem xét, quyết định trên cơ sở dự án đầu tư hoặc đơn xin giao đất, thuê đất nhưng không quá 50 năm.</t>
  </si>
  <si>
    <t>Đối với dự án có vốn đầu tư lớn nhưng thu hồi vốn chậm, dự án đầu tư vào địa bàn có điều kiện kinh tế - xã hội khó khăn, địa bàn có điều kiện kinh tế - xã hội đặc biệt khó khăn mà cần thời hạn dài hơn thì thời hạn giao đất, cho thuê đất không quá 70 năm.</t>
  </si>
  <si>
    <t>Đối với dự án kinh doanh nhà ở để bán hoặc để bán kết hợp với cho thuê hoặc để cho thuê mua thì thời hạn giao đất cho chủ đầu tư được xác định theo thời hạn của dự án; người mua nhà ở gắn liền với quyền sử dụng đất được sử dụng đất ổn định lâu dài.</t>
  </si>
  <si>
    <t>Khi hết thời hạn, người sử dụng đất nếu có nhu cầu tiếp tục sử dụng thì được Nhà nước xem xét gia hạn sử dụng đất nhưng không quá thời hạn quy định tại khoản này.</t>
  </si>
  <si>
    <t>4. Thời hạn cho thuê đất để xây dựng trụ sở làm việc của tổ chức nước ngoài có chức năng ngoại giao không quá 99 năm. Khi hết thời hạn, tổ chức nước ngoài có chức năng ngoại giao nếu có nhu cầu sử dụng đất thì được Nhà nước xem xét gia hạn hoặc cho thuê đất khác, mỗi lần gia hạn không quá thời hạn quy định tại khoản này.</t>
  </si>
  <si>
    <t>5. Thời hạn cho thuê đất thuộc quỹ đất nông nghiệp sử dụng vào mục đích công ích của xã, phường, thị trấn là không quá 05 năm.</t>
  </si>
  <si>
    <t>6. Đất xây dựng công trình sự nghiệp của tổ chức sự nghiệp công lập tự chủ tài chính quy định tại khoản 2 Điều 147 của Luật này và các công trình công cộng có mục đích kinh doanh là không quá 70 năm.</t>
  </si>
  <si>
    <t>7. Đối với thửa đất sử dụng cho nhiều mục đích thì thời hạn sử dụng đất được xác định theo thời hạn của loại đất sử dụng vào mục đích chính.</t>
  </si>
  <si>
    <t>8. Thời hạn giao đất, cho thuê đất quy định tại Điều này được tính từ ngày có quyết định giao đất, cho thuê đất của cơ quan nhà nước có thẩm quyền.</t>
  </si>
  <si>
    <t>1. Thời hạn sử dụng đất đối với hộ gia đình, cá nhân khi chuyển mục đích sử dụng đất được quy định như sau:</t>
  </si>
  <si>
    <t>a) Trường hợp chuyển đất rừng phòng hộ, đất rừng đặc dụng sang sử dụng vào mục đích khác thì thời hạn được xác định theo thời hạn của loại đất sau khi được chuyển mục đích sử dụng. Thời hạn sử dụng đất được tính từ thời điểm có quyết định cho phép chuyển mục đích sử dụng đất;</t>
  </si>
  <si>
    <t>b) Trường hợp chuyển đất trồng lúa, đất trồng cây hàng năm khác, đất trồng cây lâu năm, đất rừng sản xuất, đất nuôi trồng thủy sản, đất làm muối sang trồng rừng phòng hộ, trồng rừng đặc dụng thì hộ gia đình, cá nhân được sử dụng đất ổn định lâu dài;</t>
  </si>
  <si>
    <t>c) Trường hợp chuyển mục đích sử dụng giữa các loại đất bao gồm đất trồng cây hàng năm khác, đất trồng cây lâu năm, đất rừng sản xuất, đất nuôi trồng thủy sản, đất làm muối thì hộ gia đình, cá nhân sử dụng đất được tiếp tục sử dụng đất đó theo thời hạn đã được giao, cho thuê.</t>
  </si>
  <si>
    <t>Khi hết thời hạn, hộ gia đình, cá nhân sử dụng đất được Nhà nước xem xét gia hạn sử dụng đất nhưng không quá thời hạn quy định tại khoản 1 Điều 126 của Luật này nếu có nhu cầu tiếp tục sử dụng;</t>
  </si>
  <si>
    <t>d) Trường hợp chuyển đất nông nghiệp sang sử dụng vào mục đích phi nông nghiệp thì thời hạn sử dụng đất được xác định theo thời hạn của loại đất sau khi được chuyển mục đích sử dụng. Thời hạn sử dụng đất được tính từ thời điểm có quyết định cho phép chuyển mục đích sử dụng đất;</t>
  </si>
  <si>
    <t>đ) Trường hợp chuyển mục đích sử dụng từ đất phi nông nghiệp sử dụng ổn định lâu dài sang đất phi nông nghiệp sử dụng có thời hạn hoặc từ đất phi nông nghiệp sử dụng có thời hạn sang đất phi nông nghiệp sử dụng ổn định lâu dài thì hộ gia đình, cá nhân được sử dụng đất ổn định lâu dài.</t>
  </si>
  <si>
    <t>2. Thời hạn sử dụng đất đối với tổ chức, người Việt Nam định cư ở nước ngoài, doanh nghiệp có vốn đầu tư nước ngoài thực hiện dự án đầu tư không thuộc khu công nghiệp, cụm công nghiệp, khu chế xuất, khu công nghệ cao khi chuyển mục đích sử dụng đất được xác định theo dự án đầu tư quy định tại khoản 3 Điều 126 của Luật này.</t>
  </si>
  <si>
    <t>3. Tổ chức kinh tế chuyển mục đích sử dụng từ đất phi nông nghiệp sử dụng ổn định lâu dài sang đất phi nông nghiệp sử dụng có thời hạn hoặc từ đất phi nông nghiệp sử dụng có thời hạn sang đất phi nông nghiệp sử dụng ổn định lâu dài thì tổ chức kinh tế được sử dụng đất ổn định lâu dài.</t>
  </si>
  <si>
    <t>1. Thời hạn sử dụng đất khi nhận chuyển quyền sử dụng đất đối với loại đất có quy định thời hạn là thời gian sử dụng đất còn lại của thời hạn sử dụng đất trước khi nhận chuyển quyền sử dụng đất.</t>
  </si>
  <si>
    <t>2. Người nhận chuyển quyền sử dụng đất đối với loại đất được sử dụng ổn định lâu dài thì được sử dụng đất ổn định lâu dài.</t>
  </si>
  <si>
    <t>ĐẤT NÔNG NGHIỆP</t>
  </si>
  <si>
    <t>1. Hạn mức giao đất trồng cây hàng năm, đất nuôi trồng thủy sản, đất làm muối cho mỗi hộ gia đình, cá nhân trực tiếp sản xuất nông nghiệp như sau:</t>
  </si>
  <si>
    <t>a) Không quá 03 héc ta cho mỗi loại đất đối với tỉnh, thành phố trực thuộc trung ương thuộc khu vực Đông Nam Bộ và khu vực đồng bằng sông Cửu Long;</t>
  </si>
  <si>
    <t>b) Không quá 02 héc ta cho mỗi loại đất đối với tỉnh, thành phố trực thuộc trung ương khác.</t>
  </si>
  <si>
    <t>2. Hạn mức giao đất trồng cây lâu năm cho mỗi hộ gia đình, cá nhân không quá 10 héc ta đối với xã, phường, thị trấn ở đồng bằng; không quá 30 héc ta đối với xã, phường, thị trấn ở trung du, miền núi.</t>
  </si>
  <si>
    <t>3. Hạn mức giao đất cho mỗi hộ gia đình, cá nhân không quá 30 héc ta đối với mỗi loại đất:</t>
  </si>
  <si>
    <t>a) Đất rừng phòng hộ;</t>
  </si>
  <si>
    <t>b) Đất rừng sản xuất.</t>
  </si>
  <si>
    <t>4. Trường hợp hộ gia đình, cá nhân được giao nhiều loại đất bao gồm đất trồng cây hàng năm, đất nuôi trồng thủy sản, đất làm muối thì tổng hạn mức giao đất không quá 05 héc ta.</t>
  </si>
  <si>
    <t>Trường hợp hộ gia đình, cá nhân được giao thêm đất trồng cây lâu năm thì hạn mức đất trồng cây lâu năm không quá 05 héc ta đối với xã, phường, thị trấn ở đồng bằng; không quá 25 héc ta đối với xã, phường, thị trấn ở trung du, miền núi.</t>
  </si>
  <si>
    <t>Trường hợp hộ gia đình, cá nhân được giao thêm đất rừng sản xuất thì hạn mức giao đất rừng sản xuất không quá 25 héc ta.</t>
  </si>
  <si>
    <t>5. Hạn mức giao đất trống, đồi núi trọc, đất có mặt nước thuộc nhóm đất chưa sử dụng cho hộ gia đình, cá nhân đưa vào sử dụng theo quy hoạch để sản xuất nông nghiệp, lâm nghiệp, nuôi trồng thủy sản, làm muối không quá hạn mức giao đất quy định tại các khoản 1, 2 và 3 Điều này và không tính vào hạn mức giao đất nông nghiệp cho hộ gia đình, cá nhân quy định tại các khoản 1, 2 và 3 Điều này.</t>
  </si>
  <si>
    <t>Ủy ban nhân dân cấp tỉnh quy định hạn mức giao đất trống, đồi núi trọc, đất có mặt nước thuộc nhóm đất chưa sử dụng cho hộ gia đình, cá nhân đưa vào sử dụng theo quy hoạch, kế hoạch sử dụng đất đã được cơ quan nhà nước có thẩm quyền phê duyệt.</t>
  </si>
  <si>
    <t>6. Hạn mức giao đất nông nghiệp trồng cây hàng năm, trồng cây lâu năm, trồng rừng, nuôi trồng thủy sản, làm muối thuộc vùng đệm của rừng đặc dụng cho mỗi hộ gia đình, cá nhân được thực hiện theo quy định tại các khoản 1, 2, 3, 4 và 5 Điều này.</t>
  </si>
  <si>
    <t>7. Đối với diện tích đất nông nghiệp của hộ gia đình, cá nhân đang sử dụng ngoài xã, phường, thị trấn nơi đăng ký hộ khẩu thường trú thì hộ gia đình, cá nhân được tiếp tục sử dụng, nếu là đất được giao không thu tiền sử dụng đất thì được tính vào hạn mức giao đất nông nghiệp của mỗi hộ gia đình, cá nhân.</t>
  </si>
  <si>
    <t>Cơ quan quản lý đất đai nơi đã giao đất nông nghiệp không thu tiền sử dụng đất cho hộ gia đình, cá nhân gửi thông báo cho Ủy ban nhân dân cấp xã nơi hộ gia đình, cá nhân đó đăng ký hộ khẩu thường trú để tính hạn mức giao đất nông nghiệp.</t>
  </si>
  <si>
    <t>8. Diện tích đất nông nghiệp của hộ gia đình, cá nhân do nhận chuyển nhượng, thuê, thuê lại, nhận thừa kế, được tặng cho quyền sử dụng đất, nhận góp vốn bằng quyền sử dụng đất từ người khác, nhận khoán, được Nhà nước cho thuê đất không tính vào hạn mức giao đất nông nghiệp quy định tại Điều này.</t>
  </si>
  <si>
    <t>1. Hạn mức nhận chuyển quyền sử dụng đất nông nghiệp của hộ gia đình, cá nhân không quá 10 lần hạn mức giao đất nông nghiệp của hộ gia đình, cá nhân đối với mỗi loại đất quy định tại các khoản 1, 2 và 3 Điều 129 của Luật này.</t>
  </si>
  <si>
    <t>2. Chính phủ quy định hạn mức nhận chuyển quyền sử dụng đất nông nghiệp của hộ gia đình, cá nhân phù hợp với điều kiện cụ thể theo từng vùng và từng thời kỳ.</t>
  </si>
  <si>
    <t>1. Đất nông nghiệp hộ gia đình, cá nhân sử dụng gồm đất nông nghiệp được Nhà nước giao, cho thuê, công nhận quyền sử dụng đất; do thuê quyền sử dụng đất của tổ chức, hộ gia đình, cá nhân khác; do nhận chuyển đổi, nhận chuyển nhượng, nhận thừa kế, được tặng cho quyền sử dụng đất theo quy định của pháp luật.</t>
  </si>
  <si>
    <t>2. Việc sử dụng đất nông nghiệp do Nhà nước giao cho hộ gia đình, cá nhân được quy định như sau:</t>
  </si>
  <si>
    <t>a) Hộ gia đình, cá nhân đã được Nhà nước giao đất trước ngày Luật này có hiệu lực thi hành thì được tiếp tục sử dụng theo quy định của Luật này;</t>
  </si>
  <si>
    <t>b) Đối với những địa phương chưa thực hiện việc giao đất cho hộ gia đình, cá nhân theo quy định của pháp luật về đất đai thì Ủy ban nhân dân cấp xã nơi có đất lập phương án giao đất và đề nghị Ủy ban nhân dân cấp huyện quyết định giao đất;</t>
  </si>
  <si>
    <t>c) Đối với những địa phương mà Ủy ban nhân dân các cấp đã hướng dẫn hộ gia đình, cá nhân thương lượng điều chỉnh đất cho nhau trong quá trình thực hiện các chính sách, pháp luật về đất đai trước ngày 15 tháng 10 năm 1993 và đang sử dụng ổn định thì được tiếp tục sử dụng.</t>
  </si>
  <si>
    <t>3. Đất nông nghiệp do cộng đồng dân cư sử dụng được quy định như sau:</t>
  </si>
  <si>
    <t>a) Cộng đồng dân cư được Nhà nước giao đất, công nhận quyền sử dụng đất để bảo tồn bản sắc dân tộc gắn với phong tục, tập quán của các dân tộc;</t>
  </si>
  <si>
    <t>b) Cộng đồng dân cư được Nhà nước giao đất, công nhận quyền sử dụng đất có trách nhiệm bảo vệ đất được giao, được sử dụng đất kết hợp với mục đích sản xuất nông nghiệp và nuôi trồng thủy sản, không được chuyển sang sử dụng vào mục đích khác.</t>
  </si>
  <si>
    <t>1. Căn cứ vào quỹ đất, đặc điểm và nhu cầu của địa phương, mỗi xã, phường, thị trấn được lập quỹ đất nông nghiệp sử dụng vào mục đích công ích không quá 5% tổng diện tích đất trồng cây hàng năm, đất trồng cây lâu năm, đất nuôi trồng thủy sản để phục vụ cho các nhu cầu công ích của địa phương.</t>
  </si>
  <si>
    <t>Đất nông nghiệp do tổ chức, hộ gia đình, cá nhân trả lại hoặc tặng cho quyền sử dụng cho Nhà nước, đất khai hoang, đất nông nghiệp thu hồi là nguồn để hình thành hoặc bổ sung cho quỹ đất nông nghiệp sử dụng vào mục đích công ích của xã, phường, thị trấn.</t>
  </si>
  <si>
    <t>Đối với những nơi đã để lại quỹ đất nông nghiệp sử dụng vào mục đích công ích vượt quá 5% thì diện tích ngoài mức 5% được sử dụng để xây dựng hoặc bồi thường khi sử dụng đất khác để xây dựng các công trình công cộng của địa phương; giao cho hộ gia đình, cá nhân trực tiếp sản xuất nông nghiệp, nuôi trồng thủy sản tại địa phương chưa được giao đất hoặc thiếu đất sản xuất.</t>
  </si>
  <si>
    <t>2. Quỹ đất nông nghiệp sử dụng vào mục đích công ích của xã, phường, thị trấn để sử dụng vào các mục đích sau đây:</t>
  </si>
  <si>
    <t>a) Xây dựng các công trình công cộng của xã, phường, thị trấn bao gồm công trình văn hóa, thể dục thể thao, vui chơi, giải trí công cộng, y tế, giáo dục, chợ, nghĩa trang, nghĩa địa và các công trình công cộng khác theo quy định của Ủy ban nhân dân cấp tỉnh;</t>
  </si>
  <si>
    <t>b) Bồi thường cho người có đất được sử dụng để xây dựng các công trình công cộng quy định tại điểm a khoản này;</t>
  </si>
  <si>
    <t>c) Xây dựng nhà tình nghĩa, nhà tình thương.</t>
  </si>
  <si>
    <t>3. Đối với diện tích đất chưa sử dụng vào các mục đích quy định tại khoản 2 Điều này thì Ủy ban nhân dân cấp xã cho hộ gia đình, cá nhân tại địa phương thuê để sản xuất nông nghiệp, nuôi trồng thủy sản theo hình thức đấu giá để cho thuê. Thời hạn sử dụng đất đối với mỗi lần thuê không quá 05 năm.</t>
  </si>
  <si>
    <t>Tiền thu được từ việc cho thuê đất thuộc quỹ đất nông nghiệp sử dụng vào mục đích công ích phải nộp vào ngân sách nhà nước do Ủy ban nhân dân cấp xã quản lý và chỉ được dùng cho nhu cầu công ích của xã, phường, thị trấn theo quy định của pháp luật.</t>
  </si>
  <si>
    <t>4. Quỹ đất nông nghiệp sử dụng vào mục đích công ích của xã, phường, thị trấn do Ủy ban nhân dân cấp xã nơi có đất quản lý, sử dụng theo quy hoạch, kế hoạch sử dụng đất đã được cơ quan nhà nước có thẩm quyền phê duyệt.</t>
  </si>
  <si>
    <t>1. Tổ chức kinh tế, người Việt Nam định cư ở nước ngoài, doanh nghiệp có vốn đầu tư nước ngoài có nhu cầu sử dụng đất để sản xuất nông nghiệp, lâm nghiệp, nuôi trồng thủy sản, làm muối thì được Nhà nước xem xét cho thuê đất để thực hiện dự án đầu tư.</t>
  </si>
  <si>
    <t>2. Tổ chức kinh tế, tổ chức sự nghiệp công lập đã được Nhà nước giao đất, cho thuê đất trước ngày Luật này có hiệu lực thi hành để sử dụng vào mục đích sản xuất nông nghiệp, lâm nghiệp thì phải rà soát hiện trạng sử dụng đất, lập phương án sử dụng đất. Nội dung phương án sử dụng đất phải xác định rõ diện tích, ranh giới sử dụng, diện tích từng loại đất được giữ lại sử dụng, thời hạn sử dụng đất, diện tích đất bàn giao cho địa phương.</t>
  </si>
  <si>
    <t>Ủy ban nhân dân cấp tỉnh có trách nhiệm chỉ đạo việc rà soát, phê duyệt phương án sử dụng đất; giao đất, cho thuê đất theo phương án sử dụng đất được phê duyệt; thu hồi diện tích đất không sử dụng, sử dụng không đúng mục đích, giao khoán, cho thuê, cho mượn trái pháp luật, bị lấn, bị chiếm để tạo quỹ đất giao, cho thuê đối với tổ chức, hộ gia đình, cá nhân. Việc giao đất, cho thuê đất phải ưu tiên hộ gia đình, cá nhân là dân tộc thiểu số không có đất hoặc thiếu đất sản xuất ở địa phương.</t>
  </si>
  <si>
    <t>3. Tổ chức kinh tế đã được Nhà nước giao đất không thu tiền sử dụng đất để sử dụng vào mục đích sản xuất nông nghiệp, lâm nghiệp, nuôi trồng thủy sản, làm muối trước ngày Luật này có hiệu lực thi hành phải chuyển sang thuê đất.</t>
  </si>
  <si>
    <t>1. Nhà nước có chính sách bảo vệ đất trồng lúa, hạn chế chuyển đất trồng lúa sang sử dụng vào mục đích phi nông nghiệp. Trường hợp cần thiết phải chuyển một phần diện tích đất trồng lúa sang sử dụng vào mục đích khác thì Nhà nước có biện pháp bổ sung diện tích đất hoặc tăng hiệu quả sử dụng đất trồng lúa.</t>
  </si>
  <si>
    <t>Nhà nước có chính sách hỗ trợ, đầu tư xây dựng kết cấu hạ tầng, áp dụng khoa học và công nghệ hiện đại cho vùng quy hoạch trồng lúa có năng suất, chất lượng cao.</t>
  </si>
  <si>
    <t>2. Người sử dụng đất trồng lúa có trách nhiệm cải tạo, làm tăng độ màu mỡ của đất; không được chuyển sang sử dụng vào mục đích trồng cây lâu năm, trồng rừng, nuôi trồng thủy sản, làm muối và vào mục đích phi nông nghiệp nếu không được cơ quan nhà nước có thẩm quyền cho phép.</t>
  </si>
  <si>
    <t>3. Người được Nhà nước giao đất, cho thuê đất để sử dụng vào mục đích phi nông nghiệp từ đất chuyên trồng lúa nước phải nộp một khoản tiền để Nhà nước bổ sung diện tích đất chuyên trồng lúa nước bị mất hoặc tăng hiệu quả sử dụng đất trồng lúa theo quy định của Chính phủ.</t>
  </si>
  <si>
    <t>1. Nhà nước giao đất rừng sản xuất là rừng tự nhiên cho tổ chức quản lý rừng để quản lý, bảo vệ và phát triển rừng.</t>
  </si>
  <si>
    <t>2. Nhà nước giao đất, cho thuê đất rừng sản xuất là rừng trồng theo quy định sau đây:</t>
  </si>
  <si>
    <t>a) Giao đất cho hộ gia đình, cá nhân trực tiếp sản xuất nông nghiệp theo hạn mức quy định tại điểm b khoản 3 Điều 129 của Luật này để sử dụng vào mục đích sản xuất lâm nghiệp. Đối với diện tích đất rừng sản xuất do hộ gia đình, cá nhân sử dụng vượt hạn mức thì phải chuyển sang thuê đất;</t>
  </si>
  <si>
    <t>b) Cho thuê đất đối với tổ chức kinh tế, hộ gia đình, cá nhân, người Việt Nam định cư ở nước ngoài, doanh nghiệp có vốn đầu tư nước ngoài để thực hiện dự án đầu tư trồng rừng;</t>
  </si>
  <si>
    <t>c) Tổ chức kinh tế, hộ gia đình, cá nhân, người Việt Nam định cư ở nước ngoài, doanh nghiệp có vốn đầu tư nước ngoài được Nhà nước giao đất, cho thuê đất rừng sản xuất theo quy định tại điểm a và điểm b khoản này thì được sử dụng diện tích đất chưa có rừng để trồng rừng hoặc trồng cây lâu năm.</t>
  </si>
  <si>
    <t>3. Tổ chức kinh tế, người Việt Nam định cư ở nước ngoài, doanh nghiệp có vốn đầu tư nước ngoài sử dụng đất rừng sản xuất được kết hợp kinh doanh cảnh quan, du lịch sinh thái - môi trường dưới tán rừng.</t>
  </si>
  <si>
    <t>4. Đất rừng sản xuất tập trung ở những nơi xa khu dân cư không thể giao trực tiếp cho hộ gia đình, cá nhân thì được Nhà nước giao cho tổ chức để bảo vệ và phát triển rừng kết hợp với sản xuất nông nghiệp, lâm nghiệp, nuôi trồng thủy sản.</t>
  </si>
  <si>
    <t>1. Nhà nước giao đất rừng phòng hộ cho tổ chức quản lý rừng phòng hộ để quản lý, bảo vệ, khoanh nuôi tái sinh rừng và trồng rừng theo quy hoạch, kế hoạch sử dụng đất đã được cơ quan nhà nước có thẩm quyền phê duyệt, được kết hợp sử dụng đất vào mục đích khác theo quy định của pháp luật về bảo vệ và phát triển rừng.</t>
  </si>
  <si>
    <t>2. Tổ chức quản lý rừng phòng hộ giao khoán đất rừng phòng hộ cho hộ gia đình, cá nhân đang sinh sống tại đó để bảo vệ, phát triển rừng; Ủy ban nhân dân cấp huyện giao đất ở, đất sản xuất nông nghiệp cho hộ gia đình, cá nhân đó sử dụng.</t>
  </si>
  <si>
    <t>3. Tổ chức, hộ gia đình, cá nhân có nhu cầu, khả năng bảo vệ, phát triển rừng và đang sinh sống trong khu vực rừng phòng hộ mà chưa có tổ chức quản lý và khu vực quy hoạch trồng rừng phòng hộ thì được Nhà nước giao đất rừng phòng hộ để bảo vệ, phát triển rừng và được kết hợp sử dụng đất vào mục đích khác theo quy định của pháp luật về bảo vệ và phát triển rừng.</t>
  </si>
  <si>
    <t>4. Ủy ban nhân dân cấp tỉnh quyết định cho tổ chức kinh tế thuê đất rừng phòng hộ thuộc khu vực được kết hợp với kinh doanh cảnh quan, du lịch sinh thái - môi trường dưới tán rừng.</t>
  </si>
  <si>
    <t>5. Cộng đồng dân cư được Nhà nước giao rừng phòng hộ theo quy định của Luật bảo vệ và phát triển rừng thì được giao đất rừng phòng hộ để bảo vệ, phát triển rừng; có quyền và nghĩa vụ theo quy định của Luật bảo vệ và phát triển rừng.</t>
  </si>
  <si>
    <t>1. Nhà nước giao đất rừng đặc dụng cho tổ chức quản lý rừng đặc dụng để quản lý, bảo vệ theo quy hoạch, kế hoạch sử dụng đất đã được cơ quan nhà nước có thẩm quyền phê duyệt, được kết hợp sử dụng đất vào mục đích khác theo quy định của pháp luật về bảo vệ và phát triển rừng.</t>
  </si>
  <si>
    <t>2. Tổ chức quản lý rừng đặc dụng giao khoán ngắn hạn đất rừng đặc dụng trong phân khu bảo vệ nghiêm ngặt cho hộ gia đình, cá nhân chưa có điều kiện chuyển ra khỏi khu vực đó để bảo vệ rừng.</t>
  </si>
  <si>
    <t>3. Tổ chức quản lý rừng đặc dụng giao khoán đất rừng đặc dụng thuộc phân khu phục hồi sinh thái cho hộ gia đình, cá nhân sinh sống ổn định tại khu vực đó để bảo vệ và phát triển rừng.</t>
  </si>
  <si>
    <t>4. Ủy ban nhân dân cấp có thẩm quyền quyết định giao đất, cho thuê đất vùng đệm của rừng đặc dụng đối với tổ chức, hộ gia đình, cá nhân để sử dụng vào mục đích sản xuất, nghiên cứu, thí nghiệm về lâm nghiệp hoặc kết hợp quốc phòng, an ninh theo quy hoạch phát triển rừng của vùng đệm và được kết hợp sử dụng đất vào mục đích khác theo quy định của pháp luật về bảo vệ và phát triển rừng.</t>
  </si>
  <si>
    <t>5. Ủy ban nhân dân cấp tỉnh quyết định cho tổ chức kinh tế thuê đất rừng đặc dụng thuộc khu vực được kết hợp với kinh doanh cảnh quan, du lịch sinh thái - môi trường dưới tán rừng.</t>
  </si>
  <si>
    <t>1. Đất làm muối được Nhà nước giao cho hộ gia đình, cá nhân trong hạn mức giao đất tại địa phương để sản xuất muối. Trường hợp sử dụng vượt hạn mức thì phải chuyển sang thuê đất.</t>
  </si>
  <si>
    <t>Đất làm muối được Nhà nước cho thuê đối với tổ chức kinh tế, người Việt Nam định cư ở nước ngoài, doanh nghiệp có vốn đầu tư nước ngoài để thực hiện dự án đầu tư sản xuất muối.</t>
  </si>
  <si>
    <t>2. Những vùng đất làm muối có năng suất, chất lượng cao phải được bảo vệ và ưu tiên cho việc sản xuất muối.</t>
  </si>
  <si>
    <t>3. Nhà nước khuyến khích việc sử dụng những vùng đất có khả năng làm muối để sản xuất muối phục vụ cho nhu cầu công nghiệp và đời sống.</t>
  </si>
  <si>
    <t>1. Ao, hồ, đầm được Nhà nước giao theo hạn mức đối với hộ gia đình, cá nhân để sử dụng vào mục đích nuôi trồng thủy sản, sản xuất nông nghiệp.</t>
  </si>
  <si>
    <t>Ao, hồ, đầm được Nhà nước cho thuê đối với tổ chức kinh tế, hộ gia đình, cá nhân, người Việt Nam định cư ở nước ngoài, doanh nghiệp có vốn đầu tư nước ngoài để thực hiện dự án đầu tư nuôi trồng thủy sản, sản xuất nông nghiệp hoặc nông nghiệp kết hợp với mục đích phi nông nghiệp.</t>
  </si>
  <si>
    <t>2. Đối với hồ, đầm thuộc địa phận nhiều xã, phường, thị trấn thì việc sử dụng do Ủy ban nhân dân cấp huyện quyết định. Đối với hồ, đầm thuộc địa phận nhiều huyện, quận, thị xã, thành phố thuộc tỉnh thì việc sử dụng do Ủy ban nhân dân cấp tỉnh quyết định. Đối với hồ, đầm thuộc địa phận nhiều tỉnh, thành phố trực thuộc trung ương thì việc sử dụng do Chính phủ quy định.</t>
  </si>
  <si>
    <t>1. Đất có mặt nước ven biển được Nhà nước cho thuê đối với tổ chức kinh tế, hộ gia đình, cá nhân, người Việt Nam định cư ở nước ngoài, doanh nghiệp có vốn đầu tư nước ngoài để sử dụng vào mục đích nuôi trồng thủy sản, sản xuất nông nghiệp, lâm nghiệp, làm muối, phi nông nghiệp.</t>
  </si>
  <si>
    <t>2. Việc sử dụng đất có mặt nước ven biển theo quy định sau đây:</t>
  </si>
  <si>
    <t>a) Đúng quy hoạch, kế hoạch sử dụng đất đã được cơ quan nhà nước có thẩm quyền phê duyệt;</t>
  </si>
  <si>
    <t>b) Bảo vệ đất, làm tăng sự bồi tụ đất ven biển;</t>
  </si>
  <si>
    <t>c) Bảo vệ hệ sinh thái, môi trường và cảnh quan;</t>
  </si>
  <si>
    <t>d) Không cản trở việc bảo vệ an ninh quốc gia và giao thông trên biển.</t>
  </si>
  <si>
    <t>1. Đất bãi bồi ven sông, ven biển bao gồm đất bãi bồi ven sông, đất cù lao trên sông, đất bãi bồi ven biển và đất cù lao trên biển.</t>
  </si>
  <si>
    <t>2. Đất bãi bồi ven sông, ven biển thuộc địa phận xã, phường, thị trấn nào thì do Ủy ban nhân dân cấp xã đó quản lý.</t>
  </si>
  <si>
    <t>Đất bãi bồi ven sông, ven biển thường xuyên được bồi tụ hoặc thường bị sạt lở do Ủy ban nhân dân cấp huyện quản lý và bảo vệ.</t>
  </si>
  <si>
    <t>3. Đất bãi bồi ven sông, ven biển được Nhà nước cho thuê đối với tổ chức kinh tế, hộ gia đình, cá nhân, người Việt Nam định cư ở nước ngoài, doanh nghiệp có vốn đầu tư nước ngoài để thực hiện dự án đầu tư sản xuất, kinh doanh nông nghiệp, phi nông nghiệp.</t>
  </si>
  <si>
    <t>4. Hộ gia đình, cá nhân đã được Nhà nước giao đất bãi bồi ven sông, ven biển trước ngày Luật này có hiệu lực thi hành để sử dụng vào mục đích nông nghiệp thì được tiếp tục sử dụng trong thời hạn giao đất còn lại. Khi hết thời hạn giao đất, nếu có nhu cầu sử dụng đất, phù hợp với quy hoạch, kế hoạch sử dụng đất đã được cơ quan nhà nước có thẩm quyền phê duyệt và không vi phạm pháp luật về đất đai thì Nhà nước xem xét cho thuê đất.</t>
  </si>
  <si>
    <t>5. Nhà nước khuyến khích tổ chức kinh tế, hộ gia đình, cá nhân đầu tư đưa đất bãi bồi ven sông, ven biển vào sử dụng.</t>
  </si>
  <si>
    <t>1. Nhà nước khuyến khích hình thức kinh tế trang trại của hộ gia đình, cá nhân nhằm khai thác có hiệu quả đất đai để phát triển sản xuất, mở rộng quy mô và nâng cao hiệu quả sử dụng đất trong sản xuất nông nghiệp, lâm nghiệp, nuôi trồng thủy sản, làm muối gắn với dịch vụ, chế biến và tiêu thụ sản phẩm nông nghiệp.</t>
  </si>
  <si>
    <t>2. Đất sử dụng cho kinh tế trang trại gồm đất được Nhà nước giao không thu tiền sử dụng đất trong hạn mức giao đất cho hộ gia đình, cá nhân trực tiếp sản xuất nông nghiệp, lâm nghiệp, nuôi trồng thủy sản, làm muối quy định tại Điều 129 của Luật này; đất do Nhà nước cho thuê; đất do thuê, nhận chuyển nhượng, nhận thừa kế, được tặng cho; đất do nhận khoán của tổ chức; đất do hộ gia đình, cá nhân góp.</t>
  </si>
  <si>
    <t>3. Hộ gia đình, cá nhân sử dụng đất làm kinh tế trang trại được chuyển đổi mục đích sử dụng các loại đất theo quy định của pháp luật.</t>
  </si>
  <si>
    <t>4. Hộ gia đình, cá nhân đang sử dụng đất làm kinh tế trang trại phù hợp quy hoạch, kế hoạch sử dụng đất đã được cơ quan nhà nước có thẩm quyền phê duyệt, không có tranh chấp thì được tiếp tục sử dụng theo quy định sau đây:</t>
  </si>
  <si>
    <t>a) Trường hợp đất được giao không thu tiền sử dụng đất trong hạn mức cho hộ gia đình, cá nhân trực tiếp sản xuất nông nghiệp, lâm nghiệp, nuôi trồng thủy sản, làm muối quy định tại khoản 1 Điều 54 của Luật này thì được tiếp tục sử dụng theo quy định tại khoản 1 Điều 126 của Luật này;</t>
  </si>
  <si>
    <t>b) Trường hợp đất được giao không thu tiền sử dụng đất cho hộ gia đình, cá nhân không trực tiếp sản xuất nông nghiệp, lâm nghiệp, nuôi trồng thủy sản, làm muối khi hết thời hạn được giao thì phải chuyển sang thuê đất;</t>
  </si>
  <si>
    <t>c) Trường hợp sử dụng đất do được Nhà nước cho thuê, nhận chuyển nhượng, được thừa kế, được tặng cho, nhận khoán của tổ chức; do hộ gia đình, cá nhân góp vốn thì được tiếp tục sử dụng theo quy định của Luật này.</t>
  </si>
  <si>
    <t>5. Nghiêm cấm việc lợi dụng hình thức kinh tế trang trại để bao chiếm, tích tụ đất đai không vì mục đích sản xuất.</t>
  </si>
  <si>
    <t>ĐẤT PHI NÔNG NGHIỆP</t>
  </si>
  <si>
    <t>1. Đất ở do hộ gia đình, cá nhân đang sử dụng tại nông thôn gồm đất để xây dựng nhà ở, xây dựng các công trình phục vụ đời sống, vườn, ao trong cùng thửa đất thuộc khu dân cư nông thôn, phù hợp với quy hoạch sử dụng đất, quy hoạch xây dựng điểm dân cư nông thôn đã được cơ quan nhà nước có thẩm quyền phê duyệt.</t>
  </si>
  <si>
    <t>2. Căn cứ vào quỹ đất của địa phương và quy hoạch phát triển nông thôn đã được cơ quan nhà nước có thẩm quyền phê duyệt, Ủy ban nhân dân cấp tỉnh quy định hạn mức đất giao cho mỗi hộ gia đình, cá nhân để làm nhà ở tại nông thôn; diện tích tối thiểu được tách thửa đối với đất ở phù hợp với điều kiện và tập quán tại địa phương.</t>
  </si>
  <si>
    <t>3. Việc phân bổ đất ở tại nông thôn trong quy hoạch, kế hoạch sử dụng đất phải đồng bộ với quy hoạch các công trình công cộng, công trình sự nghiệp bảo đảm thuận tiện cho sản xuất, đời sống của nhân dân, vệ sinh môi trường và theo hướng hiện đại hóa nông thôn.</t>
  </si>
  <si>
    <t>4. Nhà nước có chính sách tạo điều kiện cho những người sống ở nông thôn có chỗ ở trên cơ sở tận dụng đất trong những khu dân cư sẵn có, hạn chế việc mở rộng khu dân cư trên đất nông nghiệp.</t>
  </si>
  <si>
    <t>1. Đất ở tại đô thị bao gồm đất để xây dựng nhà ở, xây dựng các công trình phục vụ đời sống, vườn, ao trong cùng một thửa đất thuộc khu dân cư đô thị, phù hợp với quy hoạch sử dụng đất, quy hoạch xây dựng đô thị đã được cơ quan nhà nước có thẩm quyền phê duyệt.</t>
  </si>
  <si>
    <t>2. Đất ở tại đô thị phải bố trí đồng bộ với đất sử dụng cho mục đích xây dựng các công trình công cộng, công trình sự nghiệp, bảo đảm vệ sinh môi trường và cảnh quan đô thị hiện đại.</t>
  </si>
  <si>
    <t>3. Nhà nước có quy hoạch sử dụng đất để xây dựng nhà ở tại đô thị, có chính sách tạo điều kiện để những người sống ở đô thị có chỗ ở.</t>
  </si>
  <si>
    <t>4. Ủy ban nhân dân cấp tỉnh căn cứ vào quy hoạch sử dụng đất, quy hoạch xây dựng đô thị và quỹ đất của địa phương quy định hạn mức đất ở giao cho mỗi hộ gia đình, cá nhân tự xây dựng nhà ở đối với trường hợp chưa đủ điều kiện để giao đất theo dự án đầu tư xây dựng nhà ở; diện tích tối thiểu được tách thửa đối với đất ở.</t>
  </si>
  <si>
    <t>5. Việc chuyển đất ở sang đất xây dựng cơ sở sản xuất, kinh doanh phải phù hợp với quy hoạch, kế hoạch sử dụng đất, quy hoạch xây dựng đô thị đã được cơ quan nhà nước có thẩm quyền phê duyệt và tuân thủ các quy định về trật tự, an toàn, bảo vệ môi trường đô thị.</t>
  </si>
  <si>
    <t>1. Đất xây dựng khu chung cư bao gồm đất để xây dựng nhà chung cư, xây dựng các công trình phục vụ trực tiếp cho đời sống của những hộ gia đình trong nhà chung cư và các công trình phục vụ cộng đồng theo quy hoạch xây dựng đã được cơ quan nhà nước có thẩm quyền phê duyệt.</t>
  </si>
  <si>
    <t>2. Việc quy hoạch đất xây dựng khu chung cư phải bảo đảm đồng bộ với quy hoạch các công trình công cộng, bảo vệ môi trường.</t>
  </si>
  <si>
    <t>3. Chính phủ quy định chi tiết chế độ sử dụng đất xây dựng khu chung cư.</t>
  </si>
  <si>
    <t>1. Đất sử dụng để chỉnh trang, phát triển đô thị gồm đất chỉnh trang khu vực nội thành, nội thị hiện có; đất được quy hoạch để mở rộng đô thị hoặc phát triển đô thị mới.</t>
  </si>
  <si>
    <t>Đất sử dụng để chỉnh trang, phát triển khu dân cư nông thôn gồm đất chỉnh trang trong khu dân cư hiện có, đất thuộc quỹ đất nông nghiệp sử dụng vào mục đích công ích, đất được quy hoạch để mở rộng khu dân cư nông thôn.</t>
  </si>
  <si>
    <t>2. Việc sử dụng đất để chỉnh trang, phát triển đô thị, khu dân cư nông thôn phải phù hợp với quy hoạch, kế hoạch sử dụng đất, quy hoạch xây dựng đô thị, quy hoạch xây dựng điểm dân cư nông thôn đã được cơ quan nhà nước có thẩm quyền phê duyệt và các quy chuẩn, tiêu chuẩn xây dựng do cơ quan nhà nước có thẩm quyền ban hành.</t>
  </si>
  <si>
    <t>3. Ủy ban nhân dân cấp tỉnh tổ chức việc lập và giao cho tổ chức kinh tế, người Việt Nam định cư ở nước ngoài, doanh nghiệp có vốn đầu tư nước ngoài thực hiện dự án theo quy định của pháp luật để chỉnh trang hoặc xây dựng khu đô thị mới, khu dân cư nông thôn mới. Đất cho các dự án này phải được phân bổ đồng bộ trong quy hoạch, kế hoạch sử dụng đất cho toàn khu vực, bao gồm đất sử dụng để xây dựng kết cấu hạ tầng, đất ở, đất xây dựng các công trình công cộng, công trình sự nghiệp, đất thương mại, dịch vụ, đất cơ sở sản xuất phi nông nghiệp.</t>
  </si>
  <si>
    <t>Khi thực hiện các dự án hạ tầng kỹ thuật, xây dựng, chỉnh trang khu đô thị, khu dân cư nông thôn, Nhà nước chủ động thu hồi đất, bao gồm đất để xây dựng công trình kết cấu hạ tầng và đất vùng phụ cận theo quy hoạch và kế hoạch sử dụng đất.</t>
  </si>
  <si>
    <t>4. Cộng đồng dân cư xây dựng, chỉnh trang các công trình phục vụ lợi ích chung của cộng đồng bằng nguồn vốn do nhân dân đóng góp hoặc Nhà nước hỗ trợ thì việc tự nguyện góp quyền sử dụng đất, bồi thường hoặc hỗ trợ do cộng đồng dân cư và người sử dụng đất đó thỏa thuận.</t>
  </si>
  <si>
    <t>1. Đất xây dựng trụ sở cơ quan gồm đất trụ sở cơ quan nhà nước, tổ chức chính trị, tổ chức chính trị - xã hội.</t>
  </si>
  <si>
    <t>2. Đất xây dựng công trình sự nghiệp gồm đất xây dựng các công trình sự nghiệp thuộc các ngành và lĩnh vực về kinh tế, văn hóa, xã hội, y tế, giáo dục và đào tạo, thể dục thể thao, khoa học và công nghệ, môi trường, ngoại giao và các công trình sự nghiệp khác.</t>
  </si>
  <si>
    <t>3. Việc sử dụng đất quy định tại khoản 1 và khoản 2 Điều này phải phù hợp với quy hoạch, kế hoạch sử dụng đất, quy hoạch xây dựng đô thị, quy hoạch xây dựng điểm dân cư nông thôn đã được cơ quan nhà nước có thẩm quyền phê duyệt.</t>
  </si>
  <si>
    <t>4. Người đứng đầu cơ quan, tổ chức được giao đất, cho thuê đất có trách nhiệm bảo toàn diện tích đất được giao, được thuê và phải sử dụng đất đúng mục đích.</t>
  </si>
  <si>
    <t>Nghiêm cấm việc sử dụng đất xây dựng trụ sở cơ quan, xây dựng công trình sự nghiệp vào mục đích khác.</t>
  </si>
  <si>
    <t>5. Nhà nước khuyến khích việc sử dụng đất vào mục đích phát triển văn hóa, y tế, giáo dục và đào tạo, thể dục thể thao, khoa học và công nghệ, môi trường.</t>
  </si>
  <si>
    <t>1. Đất sử dụng vào mục đích quốc phòng, an ninh bao gồm đất sử dụng vào các mục đích quy định tại Điều 61 của Luật này.</t>
  </si>
  <si>
    <t>2. Ủy ban nhân dân cấp tỉnh thực hiện việc quản lý nhà nước đối với đất sử dụng vào mục đích quốc phòng, an ninh thuộc địa bàn quản lý hành chính của địa phương.</t>
  </si>
  <si>
    <t>Bộ Quốc phòng, Bộ Công an có trách nhiệm phối hợp với Ủy ban nhân dân cấp tỉnh trong quá trình lập quy hoạch, kế hoạch sử dụng đất vào mục đích quốc phòng, an ninh bảo đảm phù hợp với yêu cầu phát triển kinh tế - xã hội, củng cố quốc phòng, an ninh; rà soát, xác định ranh giới đất sử dụng cho mục đích quốc phòng, an ninh; xác định vị trí, diện tích đất quốc phòng, an ninh không còn nhu cầu sử dụng, sử dụng không đúng mục đích để bàn giao cho địa phương quản lý, sử dụng.</t>
  </si>
  <si>
    <t>3. Đối với những khu vực nằm trong quy hoạch sử dụng đất vào mục đích quốc phòng, an ninh nhưng chưa có nhu cầu sử dụng vào mục đích quốc phòng, an ninh thì người đang sử dụng đất được tiếp tục sử dụng đến khi có quyết định thu hồi đất của cơ quan nhà nước có thẩm quyền nhưng không được làm biến dạng địa hình tự nhiên.</t>
  </si>
  <si>
    <t>1. Việc sử dụng đất xây dựng khu công nghiệp, khu chế xuất, cụm công nghiệp, làng nghề phải phù hợp với quy hoạch, kế hoạch sử dụng đất, quy hoạch chi tiết xây dựng đã được cơ quan nhà nước có thẩm quyền phê duyệt.</t>
  </si>
  <si>
    <t>Khi quy hoạch, thành lập khu công nghiệp, khu chế xuất phải đồng thời lập quy hoạch, xây dựng khu nhà ở, công trình công cộng nằm ngoài khu công nghiệp, khu chế xuất phục vụ đời sống người lao động làm việc trong khu công nghiệp, khu chế xuất.</t>
  </si>
  <si>
    <t>2. Nhà nước cho thuê đất đối với tổ chức kinh tế, người Việt Nam định cư ở nước ngoài, doanh nghiệp có vốn đầu tư nước ngoài để đầu tư xây dựng kinh doanh kết cấu hạ tầng khu công nghiệp, cụm công nghiệp, khu chế xuất. Đối với phần diện tích thuê đất trả tiền thuê đất hàng năm thì người được Nhà nước cho thuê đất có quyền cho thuê lại đất với hình thức trả tiền thuê đất hàng năm; đối với phần diện tích thuê đất trả tiền thuê đất một lần cho cả thời gian thuê thì người được Nhà nước cho thuê đất có quyền cho thuê lại đất với hình thức trả tiền thuê đất một lần cho cả thời gian thuê hoặc trả tiền thuê đất hàng năm.</t>
  </si>
  <si>
    <t>Nhà đầu tư được miễn tiền thuê đất đối với diện tích đất xây dựng kết cấu hạ tầng sử dụng chung trong khu công nghiệp, cụm công nghiệp, khu chế xuất.</t>
  </si>
  <si>
    <t>3. Tổ chức kinh tế, hộ gia đình, cá nhân, người Việt Nam định cư ở nước ngoài, doanh nghiệp có vốn đầu tư nước ngoài đầu tư vào sản xuất, kinh doanh trong khu công nghiệp, cụm công nghiệp, khu chế xuất được thuê lại đất gắn với kết cấu hạ tầng của tổ chức kinh tế khác, người Việt Nam định cư ở nước ngoài, doanh nghiệp có vốn đầu tư nước ngoài đầu tư xây dựng kinh doanh kết cấu hạ tầng và có các quyền và nghĩa vụ sau đây:</t>
  </si>
  <si>
    <t>a) Trường hợp thuê lại đất trả tiền thuê đất một lần cho cả thời gian thuê thì có các quyền và nghĩa vụ quy định tại Điều 174 của Luật này;</t>
  </si>
  <si>
    <t>b) Trường hợp thuê lại đất trả tiền thuê đất hàng năm thì có các quyền và nghĩa vụ quy định tại Điều 175 của Luật này.</t>
  </si>
  <si>
    <t>4. Người sử dụng đất trong khu công nghiệp, cụm công nghiệp, khu chế xuất phải sử dụng đất đúng mục đích đã được xác định, được cấp Giấy chứng nhận quyền sử dụng đất, quyền sở hữu nhà ở và tài sản khác gắn liền với đất và có các quyền, nghĩa vụ theo quy định của Luật này.</t>
  </si>
  <si>
    <t>5. Tổ chức kinh tế, hộ gia đình, cá nhân, người Việt Nam định cư ở nước ngoài đầu tư sản xuất, kinh doanh trong khu công nghiệp, cụm công nghiệp, khu chế xuất đã được Nhà nước giao đất, nhận chuyển nhượng quyền sử dụng đất gắn với kết cấu hạ tầng của tổ chức kinh tế khác, người Việt Nam định cư ở nước ngoài đầu tư xây dựng kinh doanh kết cấu hạ tầng khu công nghiệp, cụm công nghiệp, khu chế xuất trước ngày Luật này có hiệu lực thi hành thì được tiếp tục sử dụng đất theo thời hạn còn lại của dự án mà không phải chuyển sang thuê đất. Khi hết thời hạn thực hiện dự án nếu có nhu cầu được Nhà nước xem xét cho thuê đất theo quy định của Luật này.</t>
  </si>
  <si>
    <t>1. Đất sử dụng cho khu công nghệ cao theo quyết định thành lập của Thủ tướng Chính phủ bao gồm các loại đất có chế độ sử dụng khác nhau phục vụ sản xuất, kinh doanh sản phẩm công nghệ cao; nghiên cứu phát triển và ứng dụng công nghệ cao; đào tạo nhân lực công nghệ cao.</t>
  </si>
  <si>
    <t>Khi quy hoạch, thành lập khu công nghệ cao phải đồng thời lập quy hoạch, xây dựng khu nhà ở, công trình công cộng nằm ngoài khu công nghệ cao để phục vụ đời sống chuyên gia, người lao động làm việc trong khu công nghệ cao.</t>
  </si>
  <si>
    <t>2. Ban quản lý khu công nghệ cao được Ủy ban nhân dân cấp tỉnh giao đất khu công nghệ cao. Ban quản lý khu công nghệ cao được cho thuê đất đối với tổ chức, cá nhân, người Việt Nam định cư ở nước ngoài; doanh nghiệp có vốn đầu tư nước ngoài sử dụng đất trong khu công nghệ cao theo quy định của Luật này.</t>
  </si>
  <si>
    <t>3. Ban quản lý khu công nghệ cao lập quy hoạch chi tiết xây dựng của khu công nghệ cao và trình Ủy ban nhân dân cấp tỉnh nơi có đất phê duyệt.</t>
  </si>
  <si>
    <t>Ủy ban nhân dân cấp tỉnh giao đất cho Ban quản lý khu công nghệ cao để tổ chức xây dựng, phát triển khu công nghệ cao theo quy hoạch đã được phê duyệt.</t>
  </si>
  <si>
    <t>4. Người sử dụng đất được Ban quản lý khu công nghệ cao cho thuê đất trong khu công nghệ cao có các quyền và nghĩa vụ như được Nhà nước cho thuê đất theo quy định của Luật này.</t>
  </si>
  <si>
    <t>5. Doanh nghiệp phát triển khu công nghệ cao, doanh nghiệp phát triển hạ tầng được Ban quản lý khu công nghệ cao cho thuê đất; người có nhu cầu sử dụng đất trong khu công nghệ cao được thuê lại đất của doanh nghiệp phát triển khu công nghệ cao, doanh nghiệp phát triển hạ tầng.</t>
  </si>
  <si>
    <t>6. Người sử dụng đất trong khu công nghệ cao phải sử dụng đất đúng mục đích đã được ghi trong hợp đồng thuê đất, được cấp Giấy chứng nhận quyền sử dụng đất, quyền sở hữu nhà ở và tài sản khác gắn liền với đất và có các quyền, nghĩa vụ theo quy định của Luật này.</t>
  </si>
  <si>
    <t>Trường hợp chuyển nhượng quyền sử dụng đất trong khu công nghệ cao thì người nhận chuyển nhượng phải tiếp tục sử dụng đất đúng mục đích đã được xác định.</t>
  </si>
  <si>
    <t>7. Nhà nước khuyến khích tổ chức, người Việt Nam định cư ở nước ngoài, doanh nghiệp có vốn đầu tư nước ngoài đầu tư xây dựng kinh doanh kết cấu hạ tầng trong khu công nghệ cao và khuyến khích tổ chức, cá nhân, người Việt Nam định cư ở nước ngoài, doanh nghiệp có vốn đầu tư nước ngoài sử dụng đất vào mục đích phát triển khoa học và công nghệ.</t>
  </si>
  <si>
    <t>8. Việc xác định giá cho thuê đất và tính thu tiền thuê đất trong khu công nghệ cao thực hiện theo quy định của Luật này.</t>
  </si>
  <si>
    <t>1. Đất sử dụng cho khu kinh tế bao gồm đất để xây dựng khu kinh tế, khu kinh tế cửa khẩu được thành lập theo quyết định của Thủ tướng Chính phủ. Đất sử dụng cho khu kinh tế là diện tích đất sử dụng cho các khu chức năng gồm: khu phi thuế quan, khu bảo thuế, khu chế xuất, khu công nghiệp, khu giải trí, khu du lịch, khu đô thị, khu dân cư, khu hành chính và các khu chức năng khác phù hợp với đặc điểm của từng khu kinh tế nhằm tạo môi trường đầu tư và kinh doanh đặc biệt thuận lợi cho các nhà đầu tư.</t>
  </si>
  <si>
    <t>Việc xây dựng, mở mới các khu kinh tế phải phù hợp với quy hoạch tổng thể hệ thống các khu kinh tế trong cả nước.</t>
  </si>
  <si>
    <t>2. Ủy ban nhân dân cấp tỉnh giao đất cho Ban quản lý khu kinh tế để tổ chức xây dựng khu kinh tế theo kế hoạch sử dụng đất đã được phê duyệt trong quy hoạch chi tiết xây dựng của khu kinh tế.</t>
  </si>
  <si>
    <t>3. Ban quản lý khu kinh tế có trách nhiệm thực hiện việc bồi thường, giải phóng mặt bằng đối với diện tích đất được cơ quan nhà nước có thẩm quyền thu hồi để giao cho mình trước khi giao lại đất, cho thuê đất. Ban quản lý khu kinh tế được giao lại đất có thu tiền sử dụng đất, giao lại đất không thu tiền sử dụng đất, cho thuê đất cho người có nhu cầu sử dụng đất trong các khu chức năng của khu kinh tế theo quy định tại các Điều 54, 55 và 56 của Luật này.</t>
  </si>
  <si>
    <t>Thời hạn sử dụng đất để sản xuất, kinh doanh trong khu kinh tế là không quá 70 năm.</t>
  </si>
  <si>
    <t>4. Người sử dụng đất trong khu kinh tế được đầu tư xây dựng kinh doanh nhà ở, kết cấu hạ tầng, được sản xuất, kinh doanh, hoạt động dịch vụ và có các quyền, nghĩa vụ như sau:</t>
  </si>
  <si>
    <t>a) Trường hợp được Ban quản lý khu kinh tế giao lại đất trong khu kinh tế thì có các quyền và nghĩa vụ như được Nhà nước giao đất theo quy định của Luật này;</t>
  </si>
  <si>
    <t>b) Trường hợp được Ban quản lý khu kinh tế cho thuê đất trong khu kinh tế thì có các quyền và nghĩa vụ như được Nhà nước cho thuê đất theo quy định của Luật này.</t>
  </si>
  <si>
    <t>5. Nhà nước khuyến khích đầu tư xây dựng kinh doanh kết cấu hạ tầng trong khu kinh tế và khuyến khích sử dụng đất vào mục đích phát triển kinh tế.</t>
  </si>
  <si>
    <t>6. Chế độ sử dụng đất, quyền và nghĩa vụ của người sử dụng đất trong khu kinh tế được áp dụng đối với từng loại đất theo quy định của Luật này.</t>
  </si>
  <si>
    <t>7. Tổ chức kinh tế, hộ gia đình, cá nhân, người Việt Nam định cư ở nước ngoài đầu tư vào sản xuất, kinh doanh trong khu kinh tế đã được Nhà nước giao đất, nhận chuyển nhượng quyền sử dụng đất của tổ chức kinh tế khác, người Việt Nam định cư ở nước ngoài trước ngày Luật này có hiệu lực thi hành thì được tiếp tục sử dụng đất theo thời hạn còn lại của dự án, không phải chuyển sang thuê đất. Khi hết thời hạn thực hiện dự án, nếu có nhu cầu được Ban quản lý khu kinh tế xem xét cho thuê đất theo quy định của Luật này.</t>
  </si>
  <si>
    <t>1. Đất sử dụng cho hoạt động khoáng sản bao gồm đất để thăm dò, khai thác, chế biến khoáng sản và khu vực các công trình phụ trợ cho hoạt động khoáng sản và hành lang an toàn trong hoạt động khoáng sản.</t>
  </si>
  <si>
    <t>2. Đất để thăm dò, khai thác khoáng sản được Nhà nước cho thuê đối với tổ chức, cá nhân, người Việt Nam định cư ở nước ngoài, doanh nghiệp có vốn đầu tư nước ngoài được phép thực hiện dự án thăm dò, khai thác khoáng sản.</t>
  </si>
  <si>
    <t>Đất để làm mặt bằng chế biến khoáng sản thuộc loại đất sản xuất, kinh doanh phi nông nghiệp có chế độ sử dụng đất như đất thương mại, dịch vụ, đất cơ sở sản xuất phi nông nghiệp quy định tại Điều 153 của Luật này.</t>
  </si>
  <si>
    <t>3. Việc sử dụng đất cho hoạt động khoáng sản phải tuân theo các quy định sau đây:</t>
  </si>
  <si>
    <t>a) Có giấy phép hoạt động khoáng sản và quyết định cho thuê đất để thăm dò, khai thác khoáng sản hoặc quyết định cho thuê đất để làm mặt bằng chế biến khoáng sản của cơ quan nhà nước có thẩm quyền theo quy định của Chính phủ;</t>
  </si>
  <si>
    <t>b) Thực hiện các biện pháp bảo vệ môi trường, xử lý chất thải và các biện pháp khác để không gây thiệt hại cho người sử dụng đất trong khu vực và xung quanh;</t>
  </si>
  <si>
    <t>c) Sử dụng đất phù hợp với tiến độ thăm dò, khai thác khoáng sản; người sử dụng đất có trách nhiệm trả lại đất đúng với tiến độ thăm dò, khai thác khoáng sản và trạng thái lớp đất mặt được quy định trong hợp đồng thuê đất;</t>
  </si>
  <si>
    <t>d) Trường hợp thăm dò, khai thác khoáng sản mà không sử dụng lớp đất mặt hoặc không ảnh hưởng đến việc sử dụng mặt đất thì không phải thuê đất mặt.</t>
  </si>
  <si>
    <t>1. Đất thương mại, dịch vụ bao gồm đất xây dựng cơ sở kinh doanh thương mại, dịch vụ và các công trình khác phục vụ cho kinh doanh, thương mại, dịch vụ.</t>
  </si>
  <si>
    <t>Đất cơ sở sản xuất phi nông nghiệp bao gồm đất để xây dựng các cơ sở sản xuất phi nông nghiệp nằm ngoài khu công nghiệp, cụm công nghiệp, khu chế xuất.</t>
  </si>
  <si>
    <t>2. Việc sử dụng đất thương mại, dịch vụ; đất cơ sở sản xuất phi nông nghiệp phải phù hợp với quy hoạch, kế hoạch sử dụng đất, quy hoạch xây dựng đô thị, quy hoạch xây dựng điểm dân cư nông thôn đã được cơ quan nhà nước có thẩm quyền phê duyệt và các quy định về bảo vệ môi trường.</t>
  </si>
  <si>
    <t>3. Tổ chức kinh tế, hộ gia đình, cá nhân sử dụng đất thương mại, dịch vụ; đất cơ sở sản xuất phi nông nghiệp thông qua hình thức Nhà nước cho thuê đất; nhận chuyển quyền sử dụng đất, thuê đất, thuê lại đất, nhận góp vốn bằng quyền sử dụng đất của tổ chức kinh tế, hộ gia đình, cá nhân khác, người Việt Nam định cư ở nước ngoài; thuê lại đất gắn với kết cấu hạ tầng của doanh nghiệp có vốn đầu tư nước ngoài.</t>
  </si>
  <si>
    <t>Người Việt Nam định cư ở nước ngoài sử dụng đất thương mại, dịch vụ; đất cơ sở sản xuất phi nông nghiệp thông qua hình thức Nhà nước cho thuê đất; thuê đất, thuê lại đất của tổ chức kinh tế, hộ gia đình, cá nhân, người Việt Nam định cư ở nước ngoài khác; thuê lại đất gắn với kết cấu hạ tầng của doanh nghiệp có vốn đầu tư nước ngoài. Người Việt Nam định cư ở nước ngoài thuộc đối tượng quy định tại khoản 1 Điều 186 của Luật này còn được nhận thừa kế, được tặng cho quyền sử dụng đất để làm mặt bằng xây dựng cơ sở sản xuất phi nông nghiệp, thương mại, dịch vụ.</t>
  </si>
  <si>
    <t>Doanh nghiệp có vốn đầu tư nước ngoài sử dụng đất thương mại, dịch vụ; đất cơ sở sản xuất phi nông nghiệp thông qua hình thức Nhà nước cho thuê đất; thuê đất, thuê lại đất của tổ chức kinh tế, người Việt Nam định cư ở nước ngoài; thuê lại đất gắn với kết cấu hạ tầng của doanh nghiệp có vốn đầu tư nước ngoài.</t>
  </si>
  <si>
    <t>1. Đất sản xuất vật liệu xây dựng, làm đồ gốm bao gồm đất, đất có mặt nước để khai thác nguyên liệu và đất làm mặt bằng để chế biến, sản xuất vật liệu xây dựng, làm đồ gốm.</t>
  </si>
  <si>
    <t>Việc sử dụng đất để khai thác nguyên liệu cho sản xuất gạch ngói, làm đồ gốm phải tận dụng các loại đất đồi, gò không canh tác, đất bãi hoang, đất lòng sông hoặc ao, hồ cần khơi sâu, đất ven sông ngòi không sản xuất nông nghiệp, đất đê bối không còn sử dụng, đất do cải tạo đồng ruộng.</t>
  </si>
  <si>
    <t>2. Đất, đất có mặt nước để khai thác nguyên liệu được Nhà nước cho thuê đối với hộ gia đình, cá nhân được phép khai thác nguyên liệu để sản xuất vật liệu xây dựng, làm đồ gốm; đối với tổ chức kinh tế, người Việt Nam định cư ở nước ngoài, doanh nghiệp có vốn đầu tư nước ngoài được phép thực hiện dự án đầu tư khai thác nguyên liệu để sản xuất vật liệu xây dựng, làm đồ gốm.</t>
  </si>
  <si>
    <t>Đất để làm mặt bằng sản xuất vật liệu xây dựng, làm đồ gốm thuộc loại đất sản xuất, kinh doanh phi nông nghiệp có chế độ sử dụng đất như đất thương mại, dịch vụ, đất cơ sở sản xuất phi nông nghiệp quy định tại Điều 153 của Luật này.</t>
  </si>
  <si>
    <t>3. Việc sử dụng đất để sản xuất vật liệu xây dựng, làm đồ gốm phải tuân theo các quy định sau đây:</t>
  </si>
  <si>
    <t>a) Có quyết định cho thuê đất vào mục đích khai thác nguyên liệu, chế biến, sản xuất vật liệu xây dựng, làm đồ gốm của cơ quan nhà nước có thẩm quyền;</t>
  </si>
  <si>
    <t>b) Thực hiện các biện pháp cần thiết để không gây thiệt hại cho sản xuất, đời sống và ảnh hưởng xấu đến môi trường, dòng chảy, giao thông;</t>
  </si>
  <si>
    <t>c) Người sử dụng đất có trách nhiệm trả lại đất đúng với tiến độ khai thác nguyên liệu và trạng thái mặt đất được quy định trong hợp đồng thuê đất.</t>
  </si>
  <si>
    <t>4. Nghiêm cấm sử dụng những loại đất sau đây để khai thác làm nguyên liệu cho sản xuất gạch ngói, làm đồ gốm:</t>
  </si>
  <si>
    <t>a) Đất có di tích lịch sử - văn hóa, danh lam thắng cảnh đã được xếp hạng hoặc được Ủy ban nhân dân tỉnh, thành phố trực thuộc trung ương quyết định bảo vệ;</t>
  </si>
  <si>
    <t>b) Đất nằm trong phạm vi hành lang bảo vệ an toàn công trình.</t>
  </si>
  <si>
    <t>5. Trong quá trình sử dụng đất để khai thác nguyên liệu cho sản xuất gạch ngói, làm đồ gốm, người sử dụng đất phải áp dụng các biện pháp công nghệ thích hợp để khai thác, sử dụng đất hợp lý, tiết kiệm; phải thực hiện các biện pháp cần thiết để không gây thiệt hại cho sản xuất, đời sống của những người sử dụng đất xung quanh và không ảnh hưởng xấu đến môi trường.</t>
  </si>
  <si>
    <t>1. Việc sử dụng đất vào mục đích công cộng phải phù hợp với quy hoạch, kế hoạch sử dụng đất, quy hoạch xây dựng đô thị, quy hoạch xây dựng điểm dân cư nông thôn đã được cơ quan nhà nước có thẩm quyền phê duyệt.</t>
  </si>
  <si>
    <t>2. Đối với đất sử dụng vào mục đích công cộng phải lập quy hoạch chi tiết xây dựng, trong đó phân định rõ các khu chức năng sử dụng vào mục đích công cộng không có mục đích kinh doanh và các khu chức năng sử dụng vào mục đích công cộng có mục đích kinh doanh.</t>
  </si>
  <si>
    <t>Đối với đất thuộc khu chức năng không có mục đích kinh doanh thì Nhà nước giao đất không thu tiền sử dụng đất theo quy định tại Điều 54 của Luật này; có mục đích kinh doanh thì Nhà nước cho thuê đất theo quy định tại Điều 56 của Luật này.</t>
  </si>
  <si>
    <t>3. Nhà nước giao cho nhà đầu tư quản lý diện tích đất để thực hiện dự án xây dựng - chuyển giao (BT); giao đất hoặc cho thuê đất đối với nhà đầu tư để thực hiện dự án xây dựng - kinh doanh - chuyển giao (BOT) và các hình thức khác theo quy định của pháp luật về đầu tư.</t>
  </si>
  <si>
    <t>1. Đất phục vụ cho hoạt động hàng không dân dụng tại cảng hàng không, sân bay bao gồm:</t>
  </si>
  <si>
    <t>a) Đất xây dựng trụ sở các cơ quan quản lý nhà nước hoạt động thường xuyên tại cảng hàng không, sân bay;</t>
  </si>
  <si>
    <t>b) Đất xây dựng các hạng mục thuộc kết cấu hạ tầng cảng hàng không, sân bay gồm đất để xây dựng đường cất hạ cánh, đường lăn, sân đỗ tàu bay, cơ sở bảo đảm hoạt động bay, bảo đảm an ninh hàng không, khẩn nguy sân bay, hàng rào, đường công vụ, đường giao thông nội cảng và các công trình, khu phụ trợ khác của sân bay;</t>
  </si>
  <si>
    <t>c) Đất xây dựng cơ sở, công trình phục vụ kinh doanh dịch vụ hàng không tại cảng hàng không, sân bay;</t>
  </si>
  <si>
    <t>d) Đất xây dựng công trình phục vụ kinh doanh dịch vụ phi hàng không.</t>
  </si>
  <si>
    <t>2. Cảng vụ hàng không được Ủy ban nhân dân cấp tỉnh giao đất theo quy hoạch, kế hoạch sử dụng đất và quy hoạch cảng hàng không, sân bay đã được cơ quan nhà nước có thẩm quyền phê duyệt. Giấy chứng nhận quyền sử dụng đất, quyền sở hữu nhà ở và tài sản khác gắn liền với đất phục vụ hoạt động hàng không dân dụng tại cảng hàng không, sân bay được cấp cho Cảng vụ hàng không.</t>
  </si>
  <si>
    <t>3. Căn cứ vào quy hoạch, kế hoạch sử dụng đất được cơ quan quản lý nhà nước về hàng không dân dụng phê duyệt, Cảng vụ hàng không giao đất không thu tiền sử dụng đất, cho thuê đất theo quy định sau đây:</t>
  </si>
  <si>
    <t>a) Giao đất không thu tiền sử dụng đất đối với đất quy định tại điểm a và điểm b khoản 1 Điều này;</t>
  </si>
  <si>
    <t>b) Cho thuê đất trả tiền thuê đất hàng năm đối với đất quy định tại điểm c và điểm d khoản 1 Điều này. Việc tính tiền thuê đất và thu tiền thuê đất được thực hiện theo quy định của Luật này.</t>
  </si>
  <si>
    <t>4. Tổ chức, cá nhân sử dụng đất tại cảng hàng không, sân bay có các quyền và nghĩa vụ sau đây:</t>
  </si>
  <si>
    <t>a) Sử dụng đất đúng mục đích; không được chuyển đổi, chuyển nhượng, tặng cho, cho thuê quyền sử dụng đất, thế chấp, góp vốn bằng quyền sử dụng đất;</t>
  </si>
  <si>
    <t>b) Được dùng tài sản thuộc sở hữu của mình gắn liền với đất thuê để thế chấp tại tổ chức tín dụng được phép hoạt động tại Việt Nam; được bán, cho thuê tài sản, góp vốn bằng tài sản thuộc sở hữu của mình gắn liền với đất thuê.</t>
  </si>
  <si>
    <t>1. Đất xây dựng công trình công cộng có hành lang bảo vệ an toàn bao gồm đất xây dựng các hệ thống giao thông, thủy lợi, đê điều, hệ thống cấp nước, hệ thống thoát nước, hệ thống xử lý chất thải, hệ thống dẫn điện, dẫn xăng dầu, dẫn khí, thông tin liên lạc và đất thuộc hành lang bảo vệ an toàn các công trình này.</t>
  </si>
  <si>
    <t>2. Việc sử dụng đất xây dựng công trình công cộng có hành lang bảo vệ an toàn phải bảo đảm kết hợp khai thác cả phần trên không và trong lòng đất, bố trí kết hợp các loại công trình trên cùng một khu đất nhằm tiết kiệm đất và phải tuân theo các quy định của pháp luật chuyên ngành có liên quan về bảo vệ an toàn công trình.</t>
  </si>
  <si>
    <t>3. Người đang sử dụng đất được pháp luật thừa nhận mà đất đó nằm trong hành lang bảo vệ an toàn công trình thì được tiếp tục sử dụng đất theo đúng mục đích đã được xác định và không được gây cản trở cho việc bảo vệ an toàn công trình.</t>
  </si>
  <si>
    <t>Trường hợp việc sử dụng đất gây ảnh hưởng đến việc bảo vệ an toàn công trình thì chủ công trình và người sử dụng đất phải có biện pháp khắc phục, nếu không khắc phục được thì Nhà nước thu hồi đất và bồi thường theo quy định của pháp luật.</t>
  </si>
  <si>
    <t>4. Cơ quan, tổ chức trực tiếp quản lý công trình có hành lang bảo vệ an toàn có trách nhiệm công bố công khai mốc giới hành lang bảo vệ an toàn công trình, chịu trách nhiệm chính về việc bảo vệ an toàn công trình; trường hợp hành lang bảo vệ an toàn công trình bị lấn, chiếm, sử dụng trái phép thì phải kịp thời báo cáo và yêu cầu Ủy ban nhân dân cấp xã nơi có hành lang bảo vệ an toàn bị lấn, chiếm, sử dụng trái phép để xử lý.</t>
  </si>
  <si>
    <t>5. Ủy ban nhân dân các cấp nơi có công trình có hành lang bảo vệ an toàn có trách nhiệm phối hợp với cơ quan, tổ chức trực tiếp quản lý công trình tuyên truyền, phổ biến pháp luật về bảo vệ an toàn công trình; công bố công khai mốc giới sử dụng đất trong hành lang bảo vệ an toàn công trình; kịp thời xử lý những trường hợp lấn, chiếm, sử dụng trái phép hành lang bảo vệ an toàn công trình.</t>
  </si>
  <si>
    <t>1. Đất có di tích lịch sử - văn hóa, danh lam thắng cảnh đã được xếp hạng hoặc được Ủy ban nhân dân cấp tỉnh quyết định bảo vệ thì phải được quản lý nghiêm ngặt theo quy định sau đây:</t>
  </si>
  <si>
    <t>a) Đối với đất có di tích lịch sử - văn hóa, danh lam thắng cảnh do tổ chức, hộ gia đình, cá nhân, cộng đồng dân cư trực tiếp quản lý theo quy định của pháp luật về di sản văn hóa thì tổ chức, hộ gia đình, cá nhân, cộng đồng dân cư đó chịu trách nhiệm chính trong việc sử dụng đất có di tích lịch sử - văn hóa, danh lam thắng cảnh;</t>
  </si>
  <si>
    <t>b) Đối với đất có di tích lịch sử - văn hóa, danh lam thắng cảnh không thuộc quy định tại điểm a khoản này thì Ủy ban nhân dân cấp xã nơi có di tích lịch sử - văn hóa, danh lam thắng cảnh chịu trách nhiệm chính trong việc quản lý diện tích đất có di tích lịch sử - văn hóa, danh lam thắng cảnh;</t>
  </si>
  <si>
    <t>c) Đối với đất có di tích lịch sử - văn hóa, danh lam thắng cảnh bị lấn, bị chiếm, sử dụng không đúng mục đích, sử dụng trái pháp luật thì Chủ tịch Ủy ban nhân dân cấp xã nơi có đất có trách nhiệm phát hiện, ngăn chặn và xử lý kịp thời.</t>
  </si>
  <si>
    <t>2. Trong trường hợp đặc biệt cần thiết phải sử dụng đất có di tích lịch sử - văn hóa, danh lam thắng cảnh vào mục đích khác thì việc chuyển mục đích phải phù hợp với quy hoạch, kế hoạch sử dụng đất đã được cơ quan nhà nước có thẩm quyền phê duyệt và phải có văn bản chấp thuận của cơ quan nhà nước có thẩm quyền quyết định xếp hạng đối với di tích lịch sử - văn hóa, danh lam thắng cảnh đó.</t>
  </si>
  <si>
    <t>1. Đất cơ sở tôn giáo gồm đất thuộc chùa, nhà thờ, nhà nguyện, thánh thất, thánh đường, niệm phật đường, tu viện, trường đào tạo riêng của tôn giáo, trụ sở của tổ chức tôn giáo, các cơ sở khác của tôn giáo được Nhà nước cho phép hoạt động.</t>
  </si>
  <si>
    <t>2. Ủy ban nhân dân cấp tỉnh căn cứ vào chính sách tôn giáo của Nhà nước, quy hoạch, kế hoạch sử dụng đất đã được cơ quan nhà nước có thẩm quyền phê duyệt quyết định diện tích đất giao cho cơ sở tôn giáo.</t>
  </si>
  <si>
    <t>1. Đất tín ngưỡng bao gồm đất có công trình đình, đền, miếu, am, từ đường, nhà thờ họ.</t>
  </si>
  <si>
    <t>2. Việc sử dụng đất tín ngưỡng phải đúng mục đích, phù hợp với quy hoạch, kế hoạch sử dụng đất, quy hoạch xây dựng đô thị, quy hoạch xây dựng điểm dân cư nông thôn đã được cơ quan nhà nước có thẩm quyền phê duyệt.</t>
  </si>
  <si>
    <t>3. Việc xây dựng, mở rộng các công trình đình, đền, miếu, am, từ đường, nhà thờ họ của cộng đồng phải được phép của cơ quan nhà nước có thẩm quyền.</t>
  </si>
  <si>
    <t>1. Việc sử dụng đất để xây dựng công trình ngầm phải phù hợp với quy hoạch xây dựng công trình ngầm, quy hoạch, kế hoạch sử dụng đất và các quy hoạch khác có liên quan đã được cơ quan nhà nước có thẩm quyền phê duyệt.</t>
  </si>
  <si>
    <t>2. Ủy ban nhân dân cấp tỉnh quyết định giao đất, cho thuê đất để xây dựng công trình ngầm theo quy định của Chính phủ.</t>
  </si>
  <si>
    <t>1. Đất làm nghĩa trang, nghĩa địa phải quy hoạch thành khu tập trung, phù hợp với quy hoạch sử dụng đất, xa khu dân cư, thuận tiện cho việc chôn cất, thăm viếng, hợp vệ sinh, bảo đảm môi trường và tiết kiệm đất.</t>
  </si>
  <si>
    <t>2. Ủy ban nhân dân cấp tỉnh quy định mức đất và chế độ quản lý việc xây dựng phần mộ, tượng đài, bia tưởng niệm trong nghĩa trang, nghĩa địa bảo đảm tiết kiệm và có chính sách khuyến khích việc an táng không sử dụng đất.</t>
  </si>
  <si>
    <t>3. Nghiêm cấm việc lập nghĩa trang, nghĩa địa trái với quy hoạch, kế hoạch sử dụng đất đã được cơ quan nhà nước có thẩm quyền phê duyệt.</t>
  </si>
  <si>
    <t>1. Căn cứ vào mục đích sử dụng chủ yếu đã xác định, đất sông, ngòi, kênh, rạch, suối và mặt nước chuyên dùng được quản lý và sử dụng theo quy định sau đây:</t>
  </si>
  <si>
    <t>a) Nhà nước giao cho tổ chức để quản lý kết hợp sử dụng, khai thác đất có mặt nước chuyên dùng vào mục đích phi nông nghiệp hoặc phi nông nghiệp kết hợp với nuôi trồng và khai thác thủy sản;</t>
  </si>
  <si>
    <t>b) Nhà nước cho thuê đất sông, ngòi, kênh, rạch, suối thu tiền thuê đất hàng năm đối với tổ chức kinh tế, hộ gia đình, cá nhân để nuôi trồng thủy sản;</t>
  </si>
  <si>
    <t>c) Nhà nước cho thuê đất sông, ngòi, kênh, rạch, suối thu tiền thuê đất hàng năm đối với người Việt Nam định cư ở nước ngoài, doanh nghiệp có vốn đầu tư nước ngoài để thực hiện dự án đầu tư nuôi trồng thủy sản.</t>
  </si>
  <si>
    <t>2. Việc khai thác, sử dụng đất sông, ngòi, kênh, rạch, suối và mặt nước chuyên dùng phải bảo đảm không ảnh hưởng đến mục đích sử dụng chủ yếu đã được xác định; phải tuân theo quy định về kỹ thuật của các ngành, lĩnh vực có liên quan và các quy định về bảo vệ cảnh quan, môi trường; không làm cản trở dòng chảy tự nhiên; không gây cản trở giao thông đường thủy.</t>
  </si>
  <si>
    <t>Mục 4</t>
  </si>
  <si>
    <t>ĐẤT CHƯA SỬ DỤNG</t>
  </si>
  <si>
    <t>1. Ủy ban nhân dân cấp xã có trách nhiệm quản lý, bảo vệ đất chưa sử dụng tại địa phương và đăng ký vào hồ sơ địa chính.</t>
  </si>
  <si>
    <t>2. Ủy ban nhân dân cấp tỉnh quản lý đất chưa sử dụng tại các đảo chưa có người ở.</t>
  </si>
  <si>
    <t>3. Việc quản lý đất chưa sử dụng được thực hiện theo quy định của Chính phủ.</t>
  </si>
  <si>
    <t>1. Căn cứ vào quy hoạch, kế hoạch sử dụng đất đã được cơ quan nhà nước có thẩm quyền phê duyệt, Ủy ban nhân dân các cấp có kế hoạch đầu tư, khai hoang, phục hóa, cải tạo đất để đưa đất chưa sử dụng vào sử dụng.</t>
  </si>
  <si>
    <t>2. Nhà nước khuyến khích tổ chức, hộ gia đình, cá nhân đầu tư để đưa đất chưa sử dụng vào sử dụng theo quy hoạch, kế hoạch sử dụng đất đã được cơ quan nhà nước có thẩm quyền phê duyệt.</t>
  </si>
  <si>
    <t>3. Đối với diện tích đất được quy hoạch sử dụng vào mục đích nông nghiệp thì ưu tiên giao cho hộ gia đình, cá nhân trực tiếp sản xuất nông nghiệp, lâm nghiệp, nuôi trồng thủy sản, làm muối tại địa phương chưa được giao đất hoặc thiếu đất sản xuất.</t>
  </si>
  <si>
    <t>Chương XI</t>
  </si>
  <si>
    <t>QUYỀN VÀ NGHĨA VỤ CỦA NGƯỜI SỬ DỤNG ĐẤT</t>
  </si>
  <si>
    <t>1. Được cấp Giấy chứng nhận quyền sử dụng đất, quyền sở hữu nhà ở và tài sản khác gắn liền với đất.</t>
  </si>
  <si>
    <t>2. Hưởng thành quả lao động, kết quả đầu tư trên đất.</t>
  </si>
  <si>
    <t>3. Hưởng các lợi ích do công trình của Nhà nước phục vụ việc bảo vệ, cải tạo đất nông nghiệp.</t>
  </si>
  <si>
    <t>4. Được Nhà nước hướng dẫn và giúp đỡ trong việc cải tạo, bồi bổ đất nông nghiệp.</t>
  </si>
  <si>
    <t>5. Được Nhà nước bảo hộ khi người khác xâm phạm quyền, lợi ích hợp pháp về đất đai của mình.</t>
  </si>
  <si>
    <t>6. Được bồi thường khi Nhà nước thu hồi đất theo quy định của Luật này.</t>
  </si>
  <si>
    <t>7. Khiếu nại, tố cáo, khởi kiện về những hành vi vi phạm quyền sử dụng đất hợp pháp của mình và những hành vi khác vi phạm pháp luật về đất đai.</t>
  </si>
  <si>
    <t>1. Người sử dụng đất được thực hiện các quyền chuyển đổi, chuyển nhượng, cho thuê, cho thuê lại, thừa kế, tặng cho, thế chấp, góp vốn quyền sử dụng đất theo quy định của Luật này.</t>
  </si>
  <si>
    <t>2. Nhóm người sử dụng đất mà có chung quyền sử dụng đất thì có các quyền và nghĩa vụ như sau:</t>
  </si>
  <si>
    <t>a) Nhóm người sử dụng đất gồm hộ gia đình, cá nhân thì có quyền và nghĩa vụ như quyền và nghĩa vụ của hộ gia đình, cá nhân theo quy định của Luật này.</t>
  </si>
  <si>
    <t>Trường hợp trong nhóm người sử dụng đất có thành viên là tổ chức kinh tế thì có quyền và nghĩa vụ như quyền và nghĩa vụ của tổ chức kinh tế theo quy định của Luật này;</t>
  </si>
  <si>
    <t>b) Trường hợp nhóm người sử dụng đất mà quyền sử dụng đất phân chia được theo phần cho từng thành viên trong nhóm, nếu từng thành viên của nhóm muốn thực hiện quyền đối với phần quyền sử dụng đất của mình thì phải thực hiện thủ tục tách thửa theo quy định, làm thủ tục cấp Giấy chứng nhận quyền sử dụng đất, quyền sở hữu nhà ở và tài sản khác gắn liền với đất và được thực hiện quyền và nghĩa vụ của người sử dụng đất theo quy định của Luật này.</t>
  </si>
  <si>
    <t>Trường hợp quyền sử dụng đất của nhóm người sử dụng đất không phân chia được theo phần thì ủy quyền cho người đại diện để thực hiện quyền và nghĩa vụ của nhóm người sử dụng đất.</t>
  </si>
  <si>
    <t>3. Việc công chứng, chứng thực hợp đồng, văn bản thực hiện các quyền của người sử dụng đất được thực hiện như sau:</t>
  </si>
  <si>
    <t>a) Hợp đồng chuyển nhượng, tặng cho, thế chấp, góp vốn bằng quyền sử dụng đất, quyền sử dụng đất và tài sản gắn liền với đất phải được công chứng hoặc chứng thực, trừ trường hợp kinh doanh bất động sản quy định tại điểm b khoản này;</t>
  </si>
  <si>
    <t>b) Hợp đồng cho thuê, cho thuê lại quyền sử dụng đất, quyền sử dụng đất và tài sản gắn liền với đất, hợp đồng chuyển đổi quyền sử dụng đất nông nghiệp; hợp đồng chuyển nhượng quyền sử dụng đất, quyền sử dụng đất và tài sản gắn liền với đất, tài sản gắn liền với đất mà một bên hoặc các bên tham gia giao dịch là tổ chức hoạt động kinh doanh bất động sản được công chứng hoặc chứng thực theo yêu cầu của các bên;</t>
  </si>
  <si>
    <t>c) Văn bản về thừa kế quyền sử dụng đất, quyền sử dụng đất và tài sản gắn liền với đất được công chứng hoặc chứng thực theo quy định của pháp luật về dân sự;</t>
  </si>
  <si>
    <t>d) Việc công chứng thực hiện tại các tổ chức hành nghề công chứng, việc chứng thực thực hiện tại Ủy ban nhân dân cấp xã.</t>
  </si>
  <si>
    <t>1. Người sử dụng đất được thực hiện các quyền chuyển nhượng, cho thuê, cho thuê lại, tặng cho, thế chấp, góp vốn quyền sử dụng đất khi có Giấy chứng nhận. Đối với trường hợp chuyển đổi quyền sử dụng đất nông nghiệp thì người sử dụng đất được thực hiện quyền sau khi có quyết định giao đất, cho thuê đất; trường hợp nhận thừa kế quyền sử dụng đất thì người sử dụng đất được thực hiện quyền khi có Giấy chứng nhận hoặc đủ điều kiện để cấp Giấy chứng nhận quyền sử dụng đất, quyền sở hữu nhà ở và tài sản khác gắn liền với đất.</t>
  </si>
  <si>
    <t>Trường hợp người sử dụng đất được chậm thực hiện nghĩa vụ tài chính hoặc được ghi nợ nghĩa vụ tài chính thì phải thực hiện xong nghĩa vụ tài chính trước khi thực hiện các quyền.</t>
  </si>
  <si>
    <t>2. Thời điểm người thực hiện chuyển nhượng quyền sử dụng đất trong dự án đầu tư xây dựng kinh doanh nhà ở để bán hoặc cho thuê; chuyển nhượng quyền sử dụng đất đồng thời chuyển nhượng toàn bộ dự án đối với dự án đầu tư xây dựng kết cấu hạ tầng để chuyển nhượng hoặc cho thuê sau khi có Giấy chứng nhận và có đủ điều kiện theo quy định tại Điều 194 của Luật này.</t>
  </si>
  <si>
    <t>1. Người nhận quyền sử dụng đất được quy định như sau:</t>
  </si>
  <si>
    <t>a) Hộ gia đình, cá nhân được nhận chuyển quyền sử dụng đất nông nghiệp thông qua chuyển đổi quyền sử dụng đất quy định tại điểm b khoản 1 Điều 179 của Luật này;</t>
  </si>
  <si>
    <t>b) Tổ chức kinh tế, hộ gia đình, cá nhân được nhận chuyển quyền sử dụng đất thông qua nhận chuyển nhượng quyền sử dụng đất, trừ trường hợp quy định tại Điều 191 của Luật này; người Việt Nam định cư ở nước ngoài được nhận chuyển quyền sử dụng đất thông qua nhận chuyển nhượng quyền sử dụng đất trong khu công nghiệp, cụm công nghiệp, khu chế xuất, khu công nghệ cao, khu kinh tế. Doanh nghiệp có vốn đầu tư nước ngoài được nhận chuyển nhượng vốn đầu tư là giá trị quyền sử dụng đất theo quy định của Chính phủ;</t>
  </si>
  <si>
    <t>c) Tổ chức, hộ gia đình, cá nhân, cộng đồng dân cư được nhận chuyển quyền sử dụng đất thông qua nhận tặng cho quyền sử dụng đất theo quy định tại điểm c khoản 2 Điều 174 và điểm e khoản 1 Điều 179 của Luật này, trừ trường hợp quy định tại Điều 191 của Luật này;</t>
  </si>
  <si>
    <t>d) Tổ chức, hộ gia đình, cá nhân, cộng đồng dân cư được nhận chuyển quyền sử dụng đất thông qua nhận thừa kế quyền sử dụng đất;</t>
  </si>
  <si>
    <t>đ) Người Việt Nam định cư ở nước ngoài thuộc diện được sở hữu nhà ở tại Việt Nam theo quy định của pháp luật về nhà ở được nhận chuyển quyền sử dụng đất ở thông qua hình thức mua, thuê mua, nhận thừa kế, nhận tặng cho nhà ở gắn liền với quyền sử dụng đất ở hoặc được nhận quyền sử dụng đất ở trong các dự án phát triển nhà ở;</t>
  </si>
  <si>
    <t>e) Tổ chức kinh tế, doanh nghiệp liên doanh nhận chuyển quyền sử dụng đất thông qua nhận góp vốn bằng quyền sử dụng đất;</t>
  </si>
  <si>
    <t>g) Tổ chức, hộ gia đình, cá nhân, cộng đồng dân cư, cơ sở tôn giáo, người Việt Nam định cư ở nước ngoài được nhận quyền sử dụng đất thông qua việc Nhà nước giao đất; doanh nghiệp có vốn đầu tư nước ngoài nhận quyền sử dụng đất thông qua việc Nhà nước giao đất để thực hiện các dự án đầu tư xây dựng nhà ở để bán hoặc để bán kết hợp cho thuê;</t>
  </si>
  <si>
    <t>h) Tổ chức kinh tế, tổ chức sự nghiệp công lập tự chủ tài chính, hộ gia đình, cá nhân, người Việt Nam định cư ở nước ngoài, doanh nghiệp có vốn đầu tư nước ngoài, tổ chức nước ngoài có chức năng ngoại giao được nhận quyền sử dụng đất thông qua việc Nhà nước cho thuê đất;</t>
  </si>
  <si>
    <t>i) Tổ chức, hộ gia đình, cá nhân, cộng đồng dân cư, cơ sở tôn giáo được nhận quyền sử dụng đất thông qua việc Nhà nước công nhận quyền sử dụng đất đối với đất đang được sử dụng ổn định;</t>
  </si>
  <si>
    <t>k) Tổ chức, hộ gia đình, cá nhân, người Việt Nam định cư ở nước ngoài, doanh nghiệp có vốn đầu tư nước ngoài được nhận quyền sử dụng đất theo kết quả hòa giải thành về tranh chấp đất đai được Ủy ban nhân dân cấp có thẩm quyền công nhận; thỏa thuận trong hợp đồng thế chấp để xử lý nợ; quyết định của cơ quan nhà nước có thẩm quyền về giải quyết tranh chấp đất đai, khiếu nại, tố cáo về đất đai, quyết định hoặc bản án của Tòa án nhân dân, quyết định thi hành án của cơ quan thi hành án đã được thi hành; văn bản công nhận kết quả đấu giá quyền sử dụng đất phù hợp với pháp luật; văn bản về việc chia tách quyền sử dụng đất phù hợp với pháp luật đối với hộ gia đình hoặc nhóm người có quyền sử dụng đất chung;</t>
  </si>
  <si>
    <t>l) Cộng đồng dân cư, cơ sở tôn giáo, được nhận quyền sử dụng đất theo kết quả hòa giải thành về tranh chấp đất đai được Ủy ban nhân dân cấp có thẩm quyền công nhận; quyết định của cơ quan nhà nước có thẩm quyền về giải quyết tranh chấp đất đai, khiếu nại, tố cáo về đất đai, quyết định hoặc bản án của Tòa án nhân dân, quyết định thi hành án của cơ quan thi hành án đã được thi hành;</t>
  </si>
  <si>
    <t>m) Tổ chức là pháp nhân mới được hình thành thông qua việc chia tách hoặc sáp nhập theo quyết định của cơ quan, tổ chức có thẩm quyền hoặc văn bản về việc chia tách hoặc sáp nhập tổ chức kinh tế phù hợp với pháp luật được nhận quyền sử dụng đất từ các tổ chức là pháp nhân bị chia tách hoặc sáp nhập.</t>
  </si>
  <si>
    <t>2. Hộ gia đình, cá nhân được nhận chuyển nhượng quyền sử dụng đất không phụ thuộc vào nơi cư trú, trừ trường hợp quy định tại khoản 3 và khoản 4 Điều 191 và Điều 192 của Luật này.</t>
  </si>
  <si>
    <t>1. Sử dụng đất đúng mục đích, đúng ranh giới thửa đất, đúng quy định về sử dụng độ sâu trong lòng đất và chiều cao trên không, bảo vệ các công trình công cộng trong lòng đất và tuân theo các quy định khác của pháp luật có liên quan.</t>
  </si>
  <si>
    <t>2. Thực hiện kê khai đăng ký đất đai; làm đầy đủ thủ tục khi chuyển đổi, chuyển nhượng, cho thuê, cho thuê lại, thừa kế, tặng cho quyền sử dụng đất; thế chấp, góp vốn bằng quyền sử dụng đất theo quy định của pháp luật.</t>
  </si>
  <si>
    <t>3. Thực hiện nghĩa vụ tài chính theo quy định của pháp luật.</t>
  </si>
  <si>
    <t>4. Thực hiện các biện pháp bảo vệ đất.</t>
  </si>
  <si>
    <t>5. Tuân theo các quy định về bảo vệ môi trường, không làm tổn hại đến lợi ích hợp pháp của người sử dụng đất có liên quan.</t>
  </si>
  <si>
    <t>6. Tuân theo các quy định của pháp luật về việc tìm thấy vật trong lòng đất.</t>
  </si>
  <si>
    <t>7. Giao lại đất khi Nhà nước có quyết định thu hồi đất, khi hết thời hạn sử dụng đất mà không được cơ quan nhà nước có thẩm quyền gia hạn sử dụng.</t>
  </si>
  <si>
    <t>1. Quyền sử dụng hạn chế đối với thửa đất liền kề bao gồm quyền về lối đi; cấp, thoát nước; tưới nước, tiêu nước trong canh tác; cấp khí ga; đường dây tải điện, thông tin liên lạc và các nhu cầu cần thiết khác một cách hợp lý trên thửa đất liền kề.</t>
  </si>
  <si>
    <t>2. Việc xác lập quyền sử dụng hạn chế đối với thửa đất liền kề thực hiện theo quy định của pháp luật dân sự và phải thực hiện đăng ký theo quy định tại Điều 95 của Luật này.</t>
  </si>
  <si>
    <t>1. Tổ chức kinh tế, tổ chức sự nghiệp công lập tự chủ tài chính, hộ gia đình, cá nhân, người Việt Nam định cư ở nước ngoài, doanh nghiệp có vốn đầu tư nước ngoài quy định tại khoản 1 Điều 56 của Luật này được lựa chọn hình thức thuê đất trả tiền thuê đất hàng năm hoặc thuê đất trả tiền thuê đất một lần cho cả thời gian thuê.</t>
  </si>
  <si>
    <t>2. Tổ chức kinh tế, tổ chức sự nghiệp công lập tự chủ tài chính, hộ gia đình, cá nhân, người Việt Nam định cư ở nước ngoài, doanh nghiệp có vốn đầu tư nước ngoài đang được Nhà nước cho thuê đất trả tiền thuê đất hàng năm được chuyển sang thuê đất trả tiền thuê đất một lần cho cả thời gian thuê và phải xác định lại giá đất cụ thể để tính tiền thuê đất tại thời điểm có quyết định cho phép chuyển sang thuê đất theo hình thức trả tiền thuê đất một lần cho cả thời gian thuê theo quy định của Luật này.</t>
  </si>
  <si>
    <t>QUYỀN VÀ NGHĨA VỤ CỦA TỔ CHỨC SỬ DỤNG ĐẤT</t>
  </si>
  <si>
    <t>1. Tổ chức được Nhà nước giao đất không thu tiền sử dụng đất có quyền và nghĩa vụ chung quy định tại Điều 166 và Điều 170 của Luật này.</t>
  </si>
  <si>
    <t>2. Tổ chức được Nhà nước giao đất không thu tiền sử dụng đất không có quyền chuyển đổi, chuyển nhượng, tặng cho, cho thuê quyền sử dụng đất; thế chấp, góp vốn bằng quyền sử dụng đất; không được bồi thường về đất khi Nhà nước thu hồi đất.</t>
  </si>
  <si>
    <t>1. Tổ chức kinh tế được Nhà nước giao đất có thu tiền sử dụng đất, cho thuê đất thu tiền thuê đất một lần cho cả thời gian thuê có quyền và nghĩa vụ chung quy định tại Điều 166 và Điều 170 của Luật này.</t>
  </si>
  <si>
    <t>2. Tổ chức kinh tế được Nhà nước giao đất có thu tiền sử dụng đất, cho thuê đất thu tiền thuê đất một lần cho cả thời gian thuê ngoài quyền và nghĩa vụ quy định tại khoản 1 Điều này còn có các quyền sau đây:</t>
  </si>
  <si>
    <t>a) Chuyển nhượng quyền sử dụng đất, tài sản thuộc sở hữu của mình gắn liền với đất;</t>
  </si>
  <si>
    <t>b) Cho thuê quyền sử dụng đất, tài sản thuộc sở hữu của mình gắn liền với đất đối với trường hợp được Nhà nước giao đất có thu tiền sử dụng đất; cho thuê lại quyền sử dụng đất, tài sản thuộc sở hữu của mình gắn liền với đất đối với trường hợp được Nhà nước cho thuê đất thu tiền thuê đất một lần cho cả thời gian thuê;</t>
  </si>
  <si>
    <t>c) Tặng cho quyền sử dụng đất cho Nhà nước; tặng cho quyền sử dụng đất cho cộng đồng dân cư để xây dựng các công trình phục vụ lợi ích chung của cộng đồng; tặng cho nhà tình nghĩa gắn liền với đất theo quy định của pháp luật;</t>
  </si>
  <si>
    <t>d) Thế chấp bằng quyền sử dụng đất, tài sản thuộc sở hữu của mình gắn liền với đất tại các tổ chức tín dụng được phép hoạt động tại Việt Nam;</t>
  </si>
  <si>
    <t>đ) Góp vốn bằng quyền sử dụng đất, tài sản thuộc sở hữu của mình gắn liền với đất để hợp tác sản xuất, kinh doanh với tổ chức, cá nhân, người Việt Nam định cư ở nước ngoài, doanh nghiệp có vốn đầu tư nước ngoài theo quy định của pháp luật.</t>
  </si>
  <si>
    <t>3. Tổ chức sự nghiệp công lập tự chủ tài chính được Nhà nước cho thuê đất trả tiền thuê đất một lần cho cả thời gian thuê mà tiền thuê đất đã trả không có nguồn gốc từ ngân sách nhà nước thì có quyền và nghĩa vụ quy định tại khoản 1 và khoản 2 Điều này; việc thực hiện các quyền phải được sự chấp thuận bằng văn bản của cơ quan nhà nước có thẩm quyền.</t>
  </si>
  <si>
    <t>Trường hợp tổ chức sự nghiệp công lập tự chủ tài chính được Nhà nước cho thuê đất trả tiền thuê đất một lần cho cả thời gian thuê mà tiền thuê đất đã trả có nguồn gốc từ ngân sách nhà nước thì có quyền và nghĩa vụ quy định tại Điều 173 của Luật này.</t>
  </si>
  <si>
    <t>4. Tổ chức được Nhà nước giao đất có thu tiền sử dụng đất, cho thuê đất trả tiền thuê đất một lần cho cả thời gian thuê nhưng được miễn, giảm tiền sử dụng đất, tiền thuê đất thì có các quyền và nghĩa vụ sau đây:</t>
  </si>
  <si>
    <t>a) Trường hợp được Nhà nước giao đất, cho thuê đất để thực hiện dự án xây dựng kinh doanh nhà ở mà được miễn hoặc giảm tiền sử dụng đất, tiền thuê đất thì có quyền và nghĩa vụ theo quy định của pháp luật về đất đai như trường hợp không được miễn hoặc không được giảm tiền sử dụng đất, tiền thuê đất;</t>
  </si>
  <si>
    <t>b) Trường hợp được Nhà nước giao đất, cho thuê đất để thực hiện dự án đầu tư vì mục đích lợi nhuận không thuộc trường hợp quy định tại điểm a khoản này mà được giảm tiền sử dụng đất, tiền thuê đất thì có quyền và nghĩa vụ theo quy định của pháp luật về đất đai như trường hợp không được miễn hoặc không được giảm tiền sử dụng đất, tiền thuê đất đối với loại đất có mục đích sử dụng tương ứng;</t>
  </si>
  <si>
    <t>c) Trường hợp được Nhà nước giao đất, cho thuê đất để thực hiện dự án đầu tư vì mục đích lợi nhuận không thuộc trường hợp quy định tại điểm a khoản này mà được miễn tiền sử dụng đất, tiền thuê đất thì có quyền và nghĩa vụ theo quy định của pháp luật về đất đai như trường hợp Nhà nước cho thuê đất trả tiền thuê đất hàng năm đối với loại đất có mục đích sử dụng tương ứng.</t>
  </si>
  <si>
    <t>1. Tổ chức kinh tế, tổ chức sự nghiệp công lập được Nhà nước cho thuê đất thu tiền thuê đất hàng năm có các quyền và nghĩa vụ sau đây:</t>
  </si>
  <si>
    <t>a) Quyền và nghĩa vụ chung quy định tại Điều 166 và Điều 170 của Luật này;</t>
  </si>
  <si>
    <t>b) Thế chấp tài sản thuộc sở hữu của mình gắn liền với đất thuê tại các tổ chức tín dụng được phép hoạt động tại Việt Nam;</t>
  </si>
  <si>
    <t>c) Bán tài sản thuộc sở hữu của mình gắn liền với đất thuê khi có đủ điều kiện quy định tại Điều 189 của Luật này; người mua tài sản được Nhà nước tiếp tục cho thuê đất theo mục đích đã được xác định;</t>
  </si>
  <si>
    <t>d) Góp vốn bằng tài sản thuộc sở hữu của mình gắn liền với đất thuê; người nhận góp vốn bằng tài sản được Nhà nước tiếp tục cho thuê đất theo mục đích đã được xác định;</t>
  </si>
  <si>
    <t>đ) Cho thuê lại quyền sử dụng đất theo hình thức trả tiền thuê đất hàng năm đối với đất đã được xây dựng xong kết cấu hạ tầng trong trường hợp được phép đầu tư xây dựng kinh doanh kết cấu hạ tầng đối với đất khu công nghiệp, cụm công nghiệp, khu chế xuất, khu công nghệ cao, khu kinh tế.</t>
  </si>
  <si>
    <t>2. Tổ chức kinh tế, tổ chức sự nghiệp công lập sử dụng đất thuê của tổ chức, hộ gia đình, cá nhân ngoài khu công nghiệp, cụm công nghiệp, khu chế xuất thì có các quyền và nghĩa vụ theo quy định của pháp luật về dân sự.</t>
  </si>
  <si>
    <t>1. Tổ chức kinh tế nhận chuyển nhượng quyền sử dụng đất, chuyển mục đích sử dụng đất có quyền và nghĩa vụ chung quy định tại Điều 166 và Điều 170 của Luật này.</t>
  </si>
  <si>
    <t>2. Tổ chức kinh tế nhận chuyển nhượng quyền sử dụng đất có nguồn gốc do được Nhà nước giao có thu tiền sử dụng đất hoặc Nhà nước cho thuê đất trả trước tiền một lần cho cả thời gian thuê mà tiền sử dụng đất, tiền thuê đất đã trả không có nguồn gốc từ ngân sách nhà nước thì có quyền và nghĩa vụ quy định tại khoản 2 Điều 174 của Luật này.</t>
  </si>
  <si>
    <t>3. Tổ chức kinh tế nhận chuyển nhượng quyền sử dụng đất nông nghiệp theo quy định của pháp luật thì có các quyền và nghĩa vụ sau đây:</t>
  </si>
  <si>
    <t>a) Trường hợp nhận chuyển nhượng và không chuyển mục đích sử dụng đất thì có quyền và nghĩa vụ quy định tại khoản 2 Điều 174 của Luật này;</t>
  </si>
  <si>
    <t>b) Trường hợp nhận chuyển nhượng và chuyển mục đích sử dụng đất mà thuộc trường hợp được Nhà nước giao đất có thu tiền sử dụng đất hoặc cho thuê đất trả tiền thuê đất một lần cho cả thời gian thuê thì có quyền và nghĩa vụ quy định tại khoản 2 Điều 174 của Luật này;</t>
  </si>
  <si>
    <t>c) Trường hợp nhận chuyển nhượng và chuyển mục đích sử dụng đất mà thuộc trường hợp được Nhà nước cho thuê đất thu tiền thuê đất hàng năm thì có quyền và nghĩa vụ quy định tại Điều 175 của Luật này.</t>
  </si>
  <si>
    <t>4. Quyền và nghĩa vụ của tổ chức kinh tế sử dụng đất được cơ quan nhà nước có thẩm quyền cho phép chuyển mục đích sử dụng đất từ đất không thu tiền sử dụng đất sang đất có thu tiền sử dụng đất hoặc cho thuê đất được quy định như sau:</t>
  </si>
  <si>
    <t>a) Trường hợp tổ chức kinh tế được Nhà nước giao đất có thu tiền sử dụng đất hoặc cho thuê đất thu tiền thuê đất một lần cho cả thời gian thuê thì có quyền và nghĩa vụ quy định tại khoản 2 Điều 174 của Luật này;</t>
  </si>
  <si>
    <t>b) Trường hợp tổ chức kinh tế được Nhà nước cho thuê đất thu tiền thuê đất hàng năm thì có quyền và nghĩa vụ quy định tại khoản 1 Điều 175 của Luật này.</t>
  </si>
  <si>
    <t>1. Tổ chức kinh tế nhận góp vốn bằng quyền sử dụng đất của hộ gia đình, cá nhân, tổ chức kinh tế khác thì có quyền và nghĩa vụ quy định tại Điều 174 của Luật này trong các trường hợp sau đây:</t>
  </si>
  <si>
    <t>a) Đất của tổ chức kinh tế góp vốn có nguồn gốc do được Nhà nước giao có thu tiền sử dụng đất hoặc được Nhà nước cho thuê đất thu tiền thuê đất một lần cho cả thời gian thuê, do nhận chuyển nhượng quyền sử dụng đất;</t>
  </si>
  <si>
    <t>b) Đất của hộ gia đình, cá nhân góp vốn mà không phải là đất được Nhà nước cho thuê trả tiền thuê đất hàng năm.</t>
  </si>
  <si>
    <t>2. Quyền sử dụng đất của hợp tác xã khi giải thể, phá sản thực hiện theo quy định sau đây:</t>
  </si>
  <si>
    <t>a) Đối với đất được Nhà nước giao đất không thu tiền sử dụng đất; được Nhà nước giao đất có thu tiền sử dụng đất, cho thuê đất, do mua tài sản gắn liền với đất hoặc nhận chuyển nhượng quyền sử dụng đất hợp pháp từ người khác mà tiền sử dụng đất, tiền thuê đất, tiền mua tài sản gắn liền với đất, tiền nhận chuyển nhượng quyền sử dụng đất có nguồn gốc từ ngân sách nhà nước thì Nhà nước thu hồi đất đó;</t>
  </si>
  <si>
    <t>b) Đối với đất được Nhà nước giao đất có thu tiền sử dụng đất, thuê đất trả tiền một lần cho cả thời gian thuê, do mua tài sản gắn liền với đất hoặc nhận chuyển nhượng quyền sử dụng đất hợp pháp từ người khác mà tiền sử dụng đất, tiền thuê đất, tiền mua tài sản gắn liền với đất, tiền nhận chuyển nhượng quyền sử dụng đất không có nguồn gốc từ ngân sách nhà nước; đất do thành viên góp quyền sử dụng vào hợp tác xã thì Nhà nước không thu hồi đất, quyền sử dụng đất đó là của hợp tác xã và được xử lý theo điều lệ của hợp tác xã, nghị quyết của đại hội thành viên.</t>
  </si>
  <si>
    <t>3. Quyền sử dụng đất của tổ chức kinh tế là doanh nghiệp khi giải thể, phá sản được xử lý theo quy định của pháp luật.</t>
  </si>
  <si>
    <t>Tổ chức kinh tế được Nhà nước cho thuê đất để đầu tư xây dựng công trình ngầm thì có các quyền và nghĩa vụ sau đây:</t>
  </si>
  <si>
    <t>1. Trường hợp thuê đất trả tiền thuê đất một lần cho cả thời gian thuê thì có quyền và nghĩa vụ như tổ chức kinh tế quy định tại các khoản 1, 2 và 4 Điều 174 của Luật này;</t>
  </si>
  <si>
    <t>2. Trường hợp thuê đất trả tiền thuê đất hàng năm thì có quyền và nghĩa vụ như tổ chức kinh tế quy định tại khoản 1 Điều 175 của Luật này.</t>
  </si>
  <si>
    <t>QUYỀN VÀ NGHĨA VỤ CỦA HỘ GIA ĐÌNH, CÁ NHÂN, CỘNG ĐỒNG DÂN CƯ SỬ DỤNG ĐẤT</t>
  </si>
  <si>
    <t>1. Hộ gia đình, cá nhân sử dụng đất nông nghiệp được Nhà nước giao trong hạn mức; đất được Nhà nước giao có thu tiền sử dụng đất, cho thuê đất trả tiền thuê đất một lần cho cả thời gian thuê, được Nhà nước công nhận quyền sử dụng đất; đất nhận chuyển đổi, nhận chuyển nhượng, nhận tặng cho, nhận thừa kế thì có các quyền và nghĩa vụ sau đây:</t>
  </si>
  <si>
    <t>b) Chuyển đổi quyền sử dụng đất nông nghiệp trong cùng một xã, phường, thị trấn với hộ gia đình, cá nhân khác;</t>
  </si>
  <si>
    <t>c) Chuyển nhượng quyền sử dụng đất theo quy định của pháp luật;</t>
  </si>
  <si>
    <t>d) Cho tổ chức, hộ gia đình, cá nhân khác, người Việt Nam định cư ở nước ngoài đầu tư tại Việt Nam thuê quyền sử dụng đất;</t>
  </si>
  <si>
    <t>đ) Cá nhân sử dụng đất có quyền để thừa kế quyền sử dụng đất của mình theo di chúc hoặc theo pháp luật.</t>
  </si>
  <si>
    <t>Hộ gia đình được Nhà nước giao đất, nếu trong hộ có thành viên chết thì quyền sử dụng đất của thành viên đó được để thừa kế theo di chúc hoặc theo pháp luật.</t>
  </si>
  <si>
    <t>Trường hợp người được thừa kế là người Việt Nam định cư ở nước ngoài thuộc đối tượng quy định tại khoản 1 Điều 186 của Luật này thì được nhận thừa kế quyền sử dụng đất; nếu không thuộc đối tượng quy định tại khoản 1 Điều 186 của Luật này thì được hưởng giá trị của phần thừa kế đó;</t>
  </si>
  <si>
    <t>e) Tặng cho quyền sử dụng đất theo quy định tại điểm c khoản 2 Điều 174 của Luật này; tặng cho quyền sử dụng đất đối với hộ gia đình, cá nhân hoặc người Việt Nam định cư ở nước ngoài thuộc đối tượng quy định tại khoản 1 Điều 186 của Luật này;</t>
  </si>
  <si>
    <t>g) Thế chấp quyền sử dụng đất tại tổ chức tín dụng được phép hoạt động tại Việt Nam, tại tổ chức kinh tế khác hoặc cá nhân theo quy định của pháp luật;</t>
  </si>
  <si>
    <t>h) Góp vốn bằng quyền sử dụng đất với tổ chức, hộ gia đình, cá nhân, người Việt Nam định cư ở nước ngoài để hợp tác sản xuất, kinh doanh;</t>
  </si>
  <si>
    <t>i) Trường hợp đất thuộc diện thu hồi để thực hiện dự án thì có quyền tự đầu tư trên đất hoặc cho chủ đầu tư dự án thuê quyền sử dụng đất, góp vốn bằng quyền sử dụng đất với chủ đầu tư dự án để thực hiện dự án theo quy định của Chính phủ.</t>
  </si>
  <si>
    <t>2. Hộ gia đình, cá nhân được Nhà nước cho thuê đất thu tiền thuê đất hàng năm có các quyền và nghĩa vụ sau đây:</t>
  </si>
  <si>
    <t>b) Bán tài sản thuộc sở hữu của mình gắn liền với đất thuê; người mua tài sản được Nhà nước tiếp tục cho thuê đất theo mục đích đã được xác định;</t>
  </si>
  <si>
    <t>c) Để thừa kế, tặng cho tài sản thuộc sở hữu của mình gắn liền với đất thuê; người nhận thừa kế, người được tặng cho tài sản được Nhà nước tiếp tục cho thuê đất theo mục đích đã được xác định;</t>
  </si>
  <si>
    <t>d) Cho thuê tài sản thuộc sở hữu của mình gắn liền với đất thuê theo quy định của pháp luật về dân sự;</t>
  </si>
  <si>
    <t>đ) Thế chấp bằng tài sản thuộc sở hữu của mình gắn liền với đất thuê tại tổ chức tín dụng được phép hoạt động tại Việt Nam, tại tổ chức kinh tế khác hoặc cá nhân theo quy định của pháp luật;</t>
  </si>
  <si>
    <t>e) Góp vốn bằng tài sản thuộc sở hữu của mình gắn liền với đất thuê trong thời hạn thuê đất với tổ chức, hộ gia đình, cá nhân, người Việt Nam định cư ở nước ngoài để hợp tác sản xuất, kinh doanh; người nhận góp vốn bằng tài sản được Nhà nước tiếp tục cho thuê đất theo mục đích đã được xác định.</t>
  </si>
  <si>
    <t>3. Hộ gia đình, cá nhân thuê lại đất trong khu công nghiệp, cụm công nghiệp, khu chế xuất thì có các quyền và nghĩa vụ sau đây:</t>
  </si>
  <si>
    <t>a) Trường hợp thuê đất, thuê lại đất trả tiền thuê đất một lần cho cả thời gian thuê thì có quyền và nghĩa vụ quy định tại khoản 1 Điều này;</t>
  </si>
  <si>
    <t>b) Trường hợp thuê đất, thuê lại đất trả tiền thuê đất hàng năm thì có quyền và nghĩa vụ quy định tại khoản 2 Điều này.</t>
  </si>
  <si>
    <t>4. Hộ gia đình, cá nhân được Nhà nước giao đất, cho thuê đất mà được miễn, giảm tiền sử dụng đất, tiền thuê đất thì có quyền và nghĩa vụ như trường hợp không được miễn, không được giảm tiền sử dụng đất, tiền thuê đất.</t>
  </si>
  <si>
    <t>5. Hộ gia đình, cá nhân sử dụng đất thuê của tổ chức, hộ gia đình, cá nhân không thuộc trường hợp quy định tại khoản 3 Điều này thì có quyền và nghĩa vụ theo quy định của pháp luật về dân sự.</t>
  </si>
  <si>
    <t>1. Hộ gia đình, cá nhân chuyển mục đích sử dụng đất từ loại đất không thu tiền sử dụng đất sang loại đất có thu tiền sử dụng đất hoặc thuê đất có quyền và nghĩa vụ chung quy định tại Điều 166 và Điều 170 của Luật này.</t>
  </si>
  <si>
    <t>2. Quyền và nghĩa vụ của hộ gia đình, cá nhân sử dụng đất được cơ quan nhà nước có thẩm quyền cho phép chuyển mục đích sử dụng đất từ đất không thu tiền sử dụng đất sang đất có thu tiền sử dụng đất hoặc thuê đất được quy định như sau:</t>
  </si>
  <si>
    <t>a) Trường hợp được Nhà nước giao đất có thu tiền sử dụng đất hoặc thuê đất thu tiền thuê đất một lần cho cả thời gian thuê thì có quyền và nghĩa vụ quy định tại khoản 1 Điều 179 của Luật này;</t>
  </si>
  <si>
    <t>b) Trường hợp được Nhà nước cho thuê đất thu tiền thuê đất hàng năm thì có quyền và nghĩa vụ quy định tại khoản 2 Điều 179 của Luật này.</t>
  </si>
  <si>
    <t>1. Cơ sở tôn giáo, cộng đồng dân cư sử dụng đất có quyền và nghĩa vụ chung quy định tại Điều 166 và Điều 170 của Luật này.</t>
  </si>
  <si>
    <t>b) Cơ sở tôn giáo, cộng đồng dân cư sử dụng đất không được chuyển đổi, chuyển nhượng, cho thuê, tặng cho quyền sử dụng đất; không được thế chấp, góp vốn bằng quyền sử dụng đất.</t>
  </si>
  <si>
    <t>QUYỀN VÀ NGHĨA VỤ CỦA NGƯỜI VIỆT NAM ĐỊNH CƯ Ở NƯỚC NGOÀI, TỔ CHỨC NƯỜC NGOÀI CÓ CHỨC NĂNG NGOẠI GIAO, DOANH NGHIỆP CÓ VỐN ĐẦU TƯ NƯỚC NGOÀI SỬ DỤNG ĐẤT</t>
  </si>
  <si>
    <t>1. Tổ chức nước ngoài có chức năng ngoại giao sử dụng đất tại Việt Nam có các quyền và nghĩa vụ sau đây:</t>
  </si>
  <si>
    <t>b) Xây dựng các công trình trên đất theo giấy phép của cơ quan nhà nước Việt Nam có thẩm quyền;</t>
  </si>
  <si>
    <t>c) Sở hữu công trình do mình xây dựng trên đất thuê trong thời hạn thuê đất.</t>
  </si>
  <si>
    <t>2. Trường hợp điều ước quốc tế mà Cộng hòa xã hội chủ nghĩa Việt Nam là thành viên có quy định khác thì tổ chức nước ngoài có chức năng ngoại giao có quyền và nghĩa vụ theo điều ước quốc tế đó.</t>
  </si>
  <si>
    <t>1. Người Việt Nam định cư ở nước ngoài về đầu tư tại Việt Nam được Nhà nước Việt Nam giao đất có thu tiền sử dụng đất có các quyền và nghĩa vụ sau đây:</t>
  </si>
  <si>
    <t>b) Quyền và nghĩa vụ quy định tại khoản 2 Điều 174 của Luật này.</t>
  </si>
  <si>
    <t>2. Người Việt Nam định cư ở nước ngoài, doanh nghiệp có vốn đầu tư nước ngoài được Nhà nước Việt Nam cho thuê đất thu tiền thuê đất hàng năm có các quyền và nghĩa vụ sau đây:</t>
  </si>
  <si>
    <t>b) Thế chấp bằng tài sản thuộc sở hữu của mình gắn liền với đất thuê tại các tổ chức tín dụng được phép hoạt động tại Việt Nam; góp vốn bằng tài sản thuộc sở hữu của mình gắn liền với đất thuê, người nhận góp vốn bằng tài sản được Nhà nước cho thuê đất theo đúng mục đích đã được xác định trong thời hạn còn lại;</t>
  </si>
  <si>
    <t>c) Bán tài sản thuộc sở hữu của mình gắn liền với đất thuê khi có đủ điều kiện quy định tại Điều 189 của Luật này;</t>
  </si>
  <si>
    <t>d) Cho thuê nhà ở trong trường hợp được phép đầu tư xây dựng kinh doanh nhà ở.</t>
  </si>
  <si>
    <t>3. Người Việt Nam định cư ở nước ngoài, doanh nghiệp có vốn đầu tư nước ngoài được Nhà nước Việt Nam cho thuê đất thu tiền thuê đất một lần cho cả thời gian thuê; doanh nghiệp có vốn đầu tư nước ngoài được Nhà nước Việt Nam giao đất có thu tiền sử dụng đất để thực hiện dự án có các quyền và nghĩa vụ sau đây:</t>
  </si>
  <si>
    <t>b) Chuyển nhượng quyền sử dụng đất, tài sản thuộc sở hữu của mình gắn liền với đất trong thời hạn sử dụng đất;</t>
  </si>
  <si>
    <t>c) Cho thuê, cho thuê lại quyền sử dụng đất, tài sản thuộc sở hữu của mình gắn liền với đất trong thời hạn sử dụng đất;</t>
  </si>
  <si>
    <t>d) Thế chấp bằng quyền sử dụng đất, tài sản thuộc sở hữu của mình gắn liền với đất tại các tổ chức tín dụng được phép hoạt động tại Việt Nam trong thời hạn sử dụng đất;</t>
  </si>
  <si>
    <t>đ) Góp vốn bằng quyền sử dụng đất, tài sản thuộc sở hữu của mình gắn liền với đất để hợp tác sản xuất, kinh doanh trong thời hạn sử dụng đất.</t>
  </si>
  <si>
    <t>4. Doanh nghiệp có vốn đầu tư nước ngoài có sử dụng đất được hình thành do nhà đầu tư nước ngoài mua cổ phần của doanh nghiệp Việt Nam thì có các quyền và nghĩa vụ sau đây:</t>
  </si>
  <si>
    <t>a) Trường hợp doanh nghiệp có vốn đầu tư nước ngoài hình thành do nhận chuyển nhượng cổ phần là doanh nghiệp 100% vốn đầu tư nước ngoài hoặc doanh nghiệp có vốn đầu tư nước ngoài mà nhà đầu tư nước ngoài chiếm tỷ lệ cổ phần chi phối theo quy định của pháp luật về doanh nghiệp thì doanh nghiệp có vốn đầu tư nước ngoài có các quyền và nghĩa vụ quy định tại khoản 2, khoản 3 Điều này tương ứng với hình thức nộp tiền sử dụng đất, tiền thuê đất;</t>
  </si>
  <si>
    <t>b) Trường hợp doanh nghiệp có vốn đầu tư nước ngoài hình thành do nhận chuyển nhượng cổ phần là doanh nghiệp mà bên Việt Nam chiếm tỷ lệ cổ phần chi phối theo quy định của pháp luật về doanh nghiệp thì doanh nghiệp có vốn đầu tư nước ngoài có quyền và nghĩa vụ như tổ chức kinh tế quy định tại Điều 174 và Điều 175 của Luật này.</t>
  </si>
  <si>
    <t>5. Người Việt Nam định cư ở nước ngoài, doanh nghiệp có vốn đầu tư nước ngoài sử dụng đất để thực hiện các dự án đầu tư tại Việt Nam được Nhà nước giao đất, cho thuê đất trả tiền thuê đất một lần cho cả thời gian thuê nhưng được miễn, giảm tiền sử dụng đất, tiền thuê đất thì có quyền và nghĩa vụ quy định tại khoản 4 Điều 174 của Luật này.</t>
  </si>
  <si>
    <t>1. Doanh nghiệp liên doanh giữa tổ chức nước ngoài, cá nhân nước ngoài, người Việt Nam định cư ở nước ngoài với tổ chức kinh tế mà tổ chức kinh tế góp vốn bằng quyền sử dụng đất thì doanh nghiệp liên doanh có quyền và nghĩa vụ quy định tại Điều 174 của Luật này trong các trường hợp sau đây:</t>
  </si>
  <si>
    <t>a) Đất của tổ chức kinh tế góp vốn do được Nhà nước giao có thu tiền sử dụng đất, cho thuê đất trả tiền thuê đất một lần cho cả thời gian thuê mà tiền sử dụng đất, tiền thuê đất đã nộp không có nguồn gốc từ ngân sách nhà nước;</t>
  </si>
  <si>
    <t>b) Đất của tổ chức kinh tế góp vốn do nhận chuyển nhượng quyền sử dụng đất không phải là đất thuê của Nhà nước trả tiền thuê đất hàng năm mà tiền đã trả cho việc nhận chuyển nhượng không có nguồn gốc từ ngân sách nhà nước.</t>
  </si>
  <si>
    <t>2. Doanh nghiệp nhà nước được Nhà nước cho thuê đất trước ngày 01 tháng 7 năm 2004 mà được sử dụng giá trị quyền sử dụng đất như ngân sách nhà nước cấp cho doanh nghiệp, không phải ghi nhận nợ và không phải hoàn trả tiền thuê đất theo quy định của pháp luật về đất đai để góp vốn liên doanh với tổ chức nước ngoài, cá nhân nước ngoài thì doanh nghiệp liên doanh có quyền, nghĩa vụ quy định tại Điều 174 của Luật này. Giá trị quyền sử dụng đất là phần vốn của Nhà nước đóng góp vào doanh nghiệp liên doanh.</t>
  </si>
  <si>
    <t>3. Người Việt Nam định cư ở nước ngoài được Nhà nước giao đất có thu tiền sử dụng đất, cho thuê đất trả tiền thuê đất một lần cho cả thời gian thuê mà góp vốn bằng quyền sử dụng đất với tư cách là tổ chức kinh tế trong nước vào liên doanh với tổ chức nước ngoài, cá nhân nước ngoài thì doanh nghiệp liên doanh có quyền và nghĩa vụ quy định tại Điều 174 của Luật này.</t>
  </si>
  <si>
    <t>4. Doanh nghiệp liên doanh mà bên Việt Nam góp vốn bằng quyền sử dụng đất nay chuyển thành doanh nghiệp có 100% vốn nước ngoài thì có các quyền và nghĩa vụ sau đây:</t>
  </si>
  <si>
    <t>a) Quyền và nghĩa vụ theo quy định tại khoản 2 Điều 183 của Luật này đối với trường hợp quyền sử dụng đất do nhận góp vốn trước đó không thuộc trường hợp được sử dụng để thực hiện các dự án đầu tư nhà ở để bán và doanh nghiệp 100% vốn nước ngoài được Nhà nước cho thuê đất thu tiền thuê đất hàng năm theo quy định tại khoản 1 Điều 56 của Luật này;</t>
  </si>
  <si>
    <t>b) Quyền và nghĩa vụ theo quy định tại khoản 3 Điều 183 của Luật này đối với trường hợp quyền sử dụng đất do nhận góp vốn trước đó không thuộc trường hợp được sử dụng để thực hiện các dự án đầu tư nhà ở để bán và doanh nghiệp 100% vốn nước ngoài được Nhà nước cho thuê đất thu tiền thuê đất một lần cho cả thời gian thuê theo quy định tại khoản 1 Điều 56 của Luật này;</t>
  </si>
  <si>
    <t>c) Quyền và nghĩa vụ theo quy định tại khoản 3 Điều 183 của Luật này đối với trường hợp quyền sử dụng đất do nhận góp vốn trước đó được sử dụng để thực hiện các dự án đầu tư nhà ở để bán và doanh nghiệp 100% vốn nước ngoài được Nhà nước giao đất theo quy định tại khoản 3 Điều 55 của Luật này.</t>
  </si>
  <si>
    <t>1. Người Việt Nam định cư ở nước ngoài được nhận chuyển nhượng quyền sử dụng đất trong khu công nghiệp, cụm công nghiệp, khu chế xuất, khu công nghệ cao, khu kinh tế và có quyền, nghĩa vụ theo quy định tại Điều 174 của Luật này.</t>
  </si>
  <si>
    <t>2. Người Việt Nam định cư ở nước ngoài, doanh nghiệp có vốn đầu tư nước ngoài thuê đất, thuê lại đất trong khu công nghiệp, cụm công nghiệp, khu chế xuất, khu công nghệ cao, khu kinh tế có các quyền và nghĩa vụ sau đây:</t>
  </si>
  <si>
    <t>a) Trường hợp trả tiền thuê đất, thuê lại đất một lần cho cả thời gian thuê, thuê lại thì có quyền và nghĩa vụ quy định tại Điều 174 của Luật này;</t>
  </si>
  <si>
    <t>b) Trường hợp trả tiền thuê đất, thuê lại đất hàng năm thì có quyền và nghĩa vụ quy định tại Điều 175 của Luật này.</t>
  </si>
  <si>
    <t>1. Người Việt Nam định cư ở nước ngoài thuộc các đối tượng có quyền sở hữu nhà ở theo quy định của pháp luật về nhà ở thì có quyền sở hữu nhà ở gắn liền với quyền sử dụng đất ở tại Việt Nam.</t>
  </si>
  <si>
    <t>2. Người Việt Nam định cư ở nước ngoài được sở hữu nhà ở gắn liền với quyền sử dụng đất ở tại Việt Nam có các quyền và nghĩa vụ sau đây:</t>
  </si>
  <si>
    <t>b) Chuyển quyền sử dụng đất ở khi bán, tặng cho, để thừa kế, đổi nhà ở cho tổ chức, cá nhân trong nước, người Việt Nam định cư ở nước ngoài thuộc diện được sở hữu nhà ở tại Việt Nam để ở; tặng cho nhà ở gắn liền với quyền sử dụng đất ở cho Nhà nước, cộng đồng dân cư, tặng cho nhà tình nghĩa theo quy định tại điểm c khoản 2 Điều 174 của Luật này. Trường hợp tặng cho, để thừa kế cho đối tượng không thuộc diện được sở hữu nhà ở tại Việt Nam thì đối tượng này chỉ được hưởng giá trị của nhà ở gắn liền với quyền sử dụng đất ở;</t>
  </si>
  <si>
    <t>c) Thế chấp nhà ở gắn liền với quyền sử dụng đất ở tại tổ chức tín dụng được phép hoạt động tại Việt Nam;</t>
  </si>
  <si>
    <t>d) Cho thuê, ủy quyền quản lý nhà ở trong thời gian không sử dụng.</t>
  </si>
  <si>
    <t>3. Trường hợp tất cả người nhận thừa kế quyền sử dụng đất, quyền sở hữu nhà ở, tài sản khác gắn liền với đất đều là người nước ngoài hoặc người Việt Nam định cư ở nước ngoài không thuộc đối tượng được mua nhà ở gắn liền với quyền sử dụng đất ở tại Việt Nam quy định tại khoản 1 Điều này thì người nhận thừa kế không được cấp Giấy chứng nhận quyền sử dụng đất, quyền sở hữu nhà ở và tài sản khác gắn liền với đất nhưng được chuyển nhượng hoặc được tặng cho quyền sử dụng đất thừa kế theo quy định sau đây:</t>
  </si>
  <si>
    <t>a) Trong trường hợp chuyển nhượng quyền sử dụng đất thì người nhận thừa kế được đứng tên là bên chuyển nhượng trong hợp đồng chuyển nhượng quyền sử dụng đất;</t>
  </si>
  <si>
    <t>b) Trong trường hợp tặng cho quyền sử dụng đất thì người được tặng cho phải là đối tượng được quy định tại điểm e khoản 1 Điều 179 của Luật này và phù hợp với quy định của pháp luật về nhà ở, trong đó người nhận thừa kế được đứng tên là bên tặng cho trong hợp đồng hoặc văn bản cam kết tặng cho;</t>
  </si>
  <si>
    <t>c) Trong trường hợp chưa chuyển nhượng hoặc chưa tặng cho quyền sử dụng đất thì người nhận thừa kế hoặc người đại diện có văn bản ủy quyền theo quy định nộp hồ sơ về việc nhận thừa kế tại cơ quan đăng ký đất đai để cập nhật vào Sổ địa chính.</t>
  </si>
  <si>
    <t>4. Trường hợp trong số những người nhận thừa kế có người Việt Nam định cư ở nước ngoài không thuộc đối tượng được mua nhà ở gắn liền với quyền sử dụng đất ở tại Việt Nam còn những người khác thuộc diện được nhận thừa kế quyền sử dụng đất theo quy định của pháp luật về đất đai mà chưa phân chia thừa kế quyền sử dụng đất cho từng người nhận thừa kế thì những người nhận thừa kế hoặc người đại diện có văn bản ủy quyền theo quy định nộp hồ sơ về việc nhận thừa kế tại cơ quan đăng ký đất đai để cập nhật vào sổ địa chính.</t>
  </si>
  <si>
    <t>Sau khi giải quyết xong việc phân chia thừa kế thì cấp Giấy chứng nhận quyền sử dụng đất, quyền sở hữu nhà ở và tài sản khác gắn liền với đất cho người thuộc đối tượng được cấp Giấy chứng nhận quyền sử dụng đất, quyền sở hữu nhà ở và tài sản khác gắn liền với đất; đối với người Việt Nam định cư ở nước ngoài không thuộc đối tượng được mua nhà ở gắn liền với quyền sử dụng đất ở tại Việt Nam thì phần thừa kế được giải quyết theo quy định tại khoản 3 Điều này.</t>
  </si>
  <si>
    <t>5. Người nhận thừa kế trong các trường hợp quy định tại điểm c khoản 3 và khoản 4 Điều này được ủy quyền bằng văn bản cho người trông nom hoặc tạm sử dụng đất và thực hiện nghĩa vụ theo quy định của pháp luật về đất đai và quy định khác của pháp luật có liên quan.</t>
  </si>
  <si>
    <t>Người Việt Nam định cư ở nước ngoài, doanh nghiệp có vốn đầu tư nước ngoài đầu tư xây dựng công trình ngầm được Nhà nước cho thuê đất có các quyền và nghĩa vụ sau đây:</t>
  </si>
  <si>
    <t>1. Trường hợp thuê đất trả tiền thuê đất một lần cho cả thời gian thuê thì có quyền và nghĩa vụ quy định tại khoản 3 và khoản 5 Điều 183 của Luật này;</t>
  </si>
  <si>
    <t>2. Trường hợp thuê đất trả tiền thuê đất hàng năm thì có quyền và nghĩa vụ quy định tại khoản 2 và khoản 5 Điều 183 của Luật này.</t>
  </si>
  <si>
    <t>Mục 5</t>
  </si>
  <si>
    <t>ĐIỀU KIỆN THỰC HIỆN CÁC QUYỀN CỦA NGƯỜI SỬ DỤNG ĐẤT</t>
  </si>
  <si>
    <t>1. Người sử dụng đất được thực hiện các quyền chuyển đổi, chuyển nhượng, cho thuê, cho thuê lại, thừa kế, tặng cho, thế chấp quyền sử dụng đất; góp vốn bằng quyền sử dụng đất khi có các điều kiện sau đây:</t>
  </si>
  <si>
    <t>a) Có Giấy chứng nhận, trừ trường hợp quy định tại khoản 3 Điều 186 và trường hợp nhận thừa kế quy định tại khoản 1 Điều 168 của Luật này;</t>
  </si>
  <si>
    <t>b) Đất không có tranh chấp;</t>
  </si>
  <si>
    <t>c) Quyền sử dụng đất không bị kê biên để bảo đảm thi hành án;</t>
  </si>
  <si>
    <t>d) Trong thời hạn sử dụng đất.</t>
  </si>
  <si>
    <t>2. Ngoài các điều kiện quy định tại khoản 1 Điều này, người sử dụng đất khi thực hiện các quyền chuyển đổi, chuyển nhượng, cho thuê, cho thuê lại, thừa kế, tặng cho quyền sử dụng đất; quyền thế chấp quyền sử dụng đất, góp vốn bằng quyền sử dụng đất còn phải có đủ điều kiện theo quy định tại các điều 189, 190, 191, 192, 193 và 194 của Luật này.</t>
  </si>
  <si>
    <t>3. Việc chuyển đổi, chuyển nhượng, cho thuê, cho thuê lại, thừa kế, tặng cho, thế chấp quyền sử dụng đất, góp vốn bằng quyền sử dụng đất phải đăng ký tại cơ quan đăng ký đất đai và có hiệu lực kể từ thời điểm đăng ký vào sổ địa chính.</t>
  </si>
  <si>
    <t>1. Tổ chức kinh tế, hộ gia đình, cá nhân, người Việt Nam định cư ở nước ngoài, doanh nghiệp có vốn đầu tư nước ngoài được bán tài sản gắn liền với đất thuê của Nhà nước khi có đủ các điều kiện sau đây:</t>
  </si>
  <si>
    <t>a) Tài sản gắn liền với đất thuê được tạo lập hợp pháp theo quy định của pháp luật;</t>
  </si>
  <si>
    <t>b) Đã hoàn thành việc xây dựng theo đúng quy hoạch xây dựng chi tiết và dự án đầu tư đã được phê duyệt, chấp thuận.</t>
  </si>
  <si>
    <t>2. Người mua tài sản gắn liền với đất thuê phải bảo đảm các điều kiện sau đây:</t>
  </si>
  <si>
    <t>a) Có năng lực tài chính để thực hiện dự án đầu tư;</t>
  </si>
  <si>
    <t>b) Có ngành nghề kinh doanh phù hợp với dự án đầu tư;</t>
  </si>
  <si>
    <t>c) Không vi phạm quy định của pháp luật về đất đai đối với trường hợp đã được Nhà nước giao đất, cho thuê đất để thực hiện dự án trước đó.</t>
  </si>
  <si>
    <t>3. Người mua tài sản được Nhà nước tiếp tục cho thuê đất trong thời hạn sử dụng đất còn lại theo giá đất cụ thể, sử dụng đất đúng mục đích đã được xác định trong dự án.</t>
  </si>
  <si>
    <t>4. Đối với trường hợp thuê đất để thực hiện dự án xây dựng kinh doanh kết cấu hạ tầng thì thực hiện theo quy định tại Điều 194 của Luật này.</t>
  </si>
  <si>
    <t>Hộ gia đình, cá nhân sử dụng đất nông nghiệp do được Nhà nước giao đất, do chuyển đổi, nhận chuyển nhượng, nhận thừa kế, được tặng cho quyền sử dụng đất hợp pháp từ người khác thì chỉ được chuyển đổi quyền sử dụng đất nông nghiệp trong cùng xã, phường, thị trấn cho hộ gia đình, cá nhân khác để thuận lợi cho sản xuất nông nghiệp và không phải nộp thuế thu nhập từ việc chuyển đổi quyền sử dụng đất và lệ phí trước bạ.</t>
  </si>
  <si>
    <t>1. Tổ chức, hộ gia đình, cá nhân, cộng đồng dân cư, cơ sở tôn giáo, người Việt Nam định cư ở nước ngoài, doanh nghiệp có vốn đầu tư nước ngoài không được nhận chuyển nhượng, nhận tặng cho quyền sử dụng đất đối với trường hợp mà pháp luật không cho phép chuyển nhượng, tặng cho quyền sử dụng đất.</t>
  </si>
  <si>
    <t>2. Tổ chức kinh tế không được nhận chuyển nhượng quyền sử dụng đất trồng lúa, đất rừng phòng hộ, đất rừng đặc dụng của hộ gia đình, cá nhân, trừ trường hợp được chuyển mục đích sử dụng đất theo quy hoạch, kế hoạch sử dụng đất đã được cơ quan nhà nước có thẩm quyền phê duyệt.</t>
  </si>
  <si>
    <t>3. Hộ gia đình, cá nhân không trực tiếp sản xuất nông nghiệp không được nhận chuyển nhượng, nhận tặng cho quyền sử dụng đất trồng lúa.</t>
  </si>
  <si>
    <t>4. Hộ gia đình, cá nhân không được nhận chuyển nhượng, nhận tặng cho quyền sử dụng đất ở, đất nông nghiệp trong khu vực rừng phòng hộ, trong phân khu bảo vệ nghiêm ngặt, phân khu phục hồi sinh thái thuộc rừng đặc dụng, nếu không sinh sống trong khu vực rừng phòng hộ, rừng đặc dụng đó.</t>
  </si>
  <si>
    <t>1. Hộ gia đình, cá nhân đang sinh sống xen kẽ trong phân khu bảo vệ nghiêm ngặt, phân khu phục hồi sinh thái thuộc rừng đặc dụng nhưng chưa có điều kiện chuyển ra khỏi phân khu đó thì chỉ được chuyển nhượng, tặng cho quyền sử dụng đất ở, đất rừng kết hợp sản xuất nông nghiệp, lâm nghiệp, nuôi trồng thủy sản cho hộ gia đình, cá nhân sinh sống trong phân khu đó.</t>
  </si>
  <si>
    <t>2. Hộ gia đình, cá nhân được Nhà nước giao đất ở, đất sản xuất nông nghiệp trong khu vực rừng phòng hộ thì chỉ được chuyển nhượng, tặng cho quyền sử dụng đất ở, đất sản xuất nông nghiệp cho hộ gia đình, cá nhân đang sinh sống trong khu vực rừng phòng hộ đó.</t>
  </si>
  <si>
    <t>3. Hộ gia đình, cá nhân là dân tộc thiểu số sử dụng đất do Nhà nước giao đất theo chính sách hỗ trợ của Nhà nước thì được chuyển nhượng, tặng cho quyền sử dụng đất sau 10 năm, kể từ ngày có quyết định giao đất theo quy định của Chính phủ.</t>
  </si>
  <si>
    <t>Tổ chức kinh tế, hộ gia đình, cá nhân được nhận chuyển nhượng, nhận góp vốn, thuê quyền sử dụng đất nông nghiệp để thực hiện dự án đầu tư sản xuất, kinh doanh phi nông nghiệp khi có đủ các điều kiện sau đây:</t>
  </si>
  <si>
    <t>1. Có văn bản chấp thuận của cơ quan nhà nước có thẩm quyền đối với tổ chức kinh tế nhận chuyển nhượng, nhận góp vốn, thuê quyền sử dụng đất nông nghiệp để thực hiện dự án;</t>
  </si>
  <si>
    <t>2. Mục đích sử dụng đối với diện tích đất nhận chuyển nhượng, nhận góp vốn, thuê quyền sử dụng đất phải phù hợp với quy hoạch, kế hoạch sử dụng đất đã được cơ quan nhà nước có thẩm quyền phê duyệt;</t>
  </si>
  <si>
    <t>3. Đối với đất chuyên trồng lúa nước thì phải thực hiện theo quy định tại khoản 3 Điều 134 của Luật này.</t>
  </si>
  <si>
    <t>1. Việc chuyển nhượng quyền sử dụng đất trong dự án đầu tư xây dựng kinh doanh nhà ở được thực hiện theo quy định sau đây:</t>
  </si>
  <si>
    <t>a) Ủy ban nhân dân cấp tỉnh căn cứ vào quy định của Chính phủ về điều kiện loại đô thị để cho phép chủ đầu tư dự án đầu tư xây dựng kinh doanh nhà ở được chuyển nhượng quyền sử dụng đất dưới hình thức phân lô sau khi đã hoàn thành đầu tư xây dựng kết cấu hạ tầng và nghĩa vụ tài chính về đất đai;</t>
  </si>
  <si>
    <t>b) Đối với các dự án đầu tư xây dựng kinh doanh nhà ở thì được chuyển nhượng quyền sử dụng đất gắn với việc chuyển nhượng toàn bộ hoặc một phần dự án khi đã có Giấy chứng nhận. Người nhận chuyển nhượng quyền sử dụng đất phải thực hiện dự án đầu tư đúng theo tiến độ đã được phê duyệt.</t>
  </si>
  <si>
    <t>2. Việc chuyển nhượng quyền sử dụng đất gắn với chuyển nhượng toàn bộ dự án đầu tư xây dựng kết cấu hạ tầng để chuyển nhượng hoặc cho thuê phải đáp ứng các điều kiện sau đây:</t>
  </si>
  <si>
    <t>a) Có đủ các điều kiện quy định tại khoản 1 Điều 188 của Luật này;</t>
  </si>
  <si>
    <t>b) Dự án phải xây dựng xong các công trình hạ tầng kỹ thuật tương ứng theo tiến độ ghi trong dự án đã được phê duyệt.</t>
  </si>
  <si>
    <t>Chương XII</t>
  </si>
  <si>
    <t>THỦ TỤC HÀNH CHÍNH VỀ ĐẤT ĐAI</t>
  </si>
  <si>
    <t>1. Các thủ tục hành chính về đất đai bao gồm:</t>
  </si>
  <si>
    <t>a) Thủ tục thu hồi đất, giao đất, cho thuê đất, chuyển mục đích sử dụng đất;</t>
  </si>
  <si>
    <t>b) Thủ tục đăng ký đất đai, tài sản gắn liền với đất, cấp Giấy chứng nhận quyền sử dụng đất, quyền sở hữu nhà ở và tài sản khác gắn liền với đất;</t>
  </si>
  <si>
    <t>c) Thủ tục cấp đổi, cấp lại, đính chính, thu hồi Giấy chứng nhận, Giấy chứng nhận quyền sở hữu nhà ở, Giấy chứng nhận quyền sở hữu công trình xây dựng;</t>
  </si>
  <si>
    <t>d) Thủ tục thực hiện các quyền của người sử dụng đất;</t>
  </si>
  <si>
    <t>đ) Thủ tục cưỡng chế thực hiện quyết định kiểm đếm bắt buộc, cưỡng chế thi hành quyết định thu hồi đất;</t>
  </si>
  <si>
    <t>e) Thủ tục hòa giải tranh chấp đất đai, thủ tục giải quyết tranh chấp đất đai tại cơ quan hành chính;</t>
  </si>
  <si>
    <t>g) Thủ tục xử phạt vi phạm hành chính trong lĩnh vực đất đai.</t>
  </si>
  <si>
    <t>1. Nội dung công khai thủ tục hành chính về đất đai bao gồm:</t>
  </si>
  <si>
    <t>a) Cơ quan có thẩm quyền tiếp nhận hồ sơ và trả kết quả;</t>
  </si>
  <si>
    <t>b) Thời gian giải quyết đối với mỗi thủ tục hành chính;</t>
  </si>
  <si>
    <t>c) Thành phần hồ sơ đối với từng thủ tục hành chính;</t>
  </si>
  <si>
    <t>d) Quy trình và trách nhiệm giải quyết từng loại thủ tục hành chính;</t>
  </si>
  <si>
    <t>đ) Nghĩa vụ tài chính, phí và lệ phí phải nộp đối với từng thủ tục hành chính.</t>
  </si>
  <si>
    <t>2. Việc công khai về các nội dung quy định tại khoản 1 Điều này thực hiện bằng hình thức niêm yết thường xuyên tại trụ sở cơ quan tiếp nhận hồ sơ và trả kết quả; đăng trên trang thông tin điện tử cơ sở dữ liệu quốc gia về thủ tục hành chính, trang thông tin điện tử của Ủy ban nhân dân cấp tỉnh, Ủy ban nhân dân cấp huyện.</t>
  </si>
  <si>
    <t>1. Bộ, ngành theo chức năng, nhiệm vụ, quyền hạn của mình có trách nhiệm phối hợp trong chỉ đạo, hướng dẫn, kiểm tra việc thực hiện thủ tục hành chính về đất đai, bảo đảm thống nhất giữa thủ tục hành chính về đất đai với các thủ tục hành chính khác có liên quan.</t>
  </si>
  <si>
    <t>2. Ủy ban nhân dân các cấp có trách nhiệm chỉ đạo, hướng dẫn, kiểm tra và tổ chức thực hiện thủ tục hành chính tại địa phương; quy định việc phối hợp giữa các cơ quan có liên quan ở địa phương để giải quyết thủ tục hành chính về đất đai và các thủ tục hành chính khác có liên quan.</t>
  </si>
  <si>
    <t>3. Cơ quan có thẩm quyền giải quyết thủ tục hành chính về đất đai phải thực hiện đúng trình tự, thủ tục theo quy định.</t>
  </si>
  <si>
    <t>4. Người sử dụng đất và người khác có liên quan có trách nhiệm thực hiện đầy đủ trình tự, thủ tục hành chính về đất đai và các nghĩa vụ tài chính theo quy định của pháp luật.</t>
  </si>
  <si>
    <t>Chương XIII</t>
  </si>
  <si>
    <t>GIÁM SÁT, THANH TRA, GIẢI QUYẾT TRANH CHẤP, KHIẾU NẠI, TỐ CÁO VÀ XỬ LÝ VI PHẠM PHÁP LUẬT VỀ ĐẤT ĐAI</t>
  </si>
  <si>
    <t>GIÁM SÁT, THEO DÕI VÀ ĐÁNH GIÁ VIỆC QUẢN LÝ, SỬ DỤNG ĐẤT ĐAI</t>
  </si>
  <si>
    <t>1. Quốc hội, Hội đồng nhân dân các cấp thực hiện quyền giám sát về quản lý và sử dụng đất đai theo quy định của Hiến pháp và Luật hoạt động giám sát của Quốc hội, Luật tổ chức Hội đồng nhân dân và Ủy ban nhân dân.</t>
  </si>
  <si>
    <t>2. Mặt trận Tổ quốc Việt Nam, các tổ chức thành viên của Mặt trận thực hiện quyền giám sát về quản lý và sử dụng đất đai theo quy định của Hiến pháp, Luật Mặt trận Tổ quốc Việt Nam và quy định khác của pháp luật có liên quan.</t>
  </si>
  <si>
    <t>1. Công dân có quyền tự mình hoặc thông qua các tổ chức đại diện thực hiện quyền giám sát và phản ánh các sai phạm trong quản lý và sử dụng đất đai.</t>
  </si>
  <si>
    <t>2. Việc giám sát và phản ánh phải bảo đảm khách quan, trung thực, đúng pháp luật; không được lợi dụng quyền giám sát để khiếu nại, tố cáo không đúng quy định của pháp luật, làm mất trật tự xã hội; chịu trách nhiệm trước pháp luật về tính chính xác các thông tin do mình phản ánh.</t>
  </si>
  <si>
    <t>3. Nội dung giám sát của công dân trong quản lý và sử dụng đất đai:</t>
  </si>
  <si>
    <t>a) Việc lập, điều chỉnh, công bố, thực hiện quy hoạch, kế hoạch sử dụng đất;</t>
  </si>
  <si>
    <t>b) Việc giao đất, cho thuê đất, cho phép chuyển mục đích sử dụng đất;</t>
  </si>
  <si>
    <t>c) Việc thu hồi đất, bồi thường, hỗ trợ và tái định cư;</t>
  </si>
  <si>
    <t>d) Việc đăng ký đất đai, tài sản gắn liền với đất, cấp Giấy chứng nhận quyền sử dụng đất, quyền sở hữu nhà ở và tài sản khác gắn liền với đất;</t>
  </si>
  <si>
    <t>đ) Việc thu, miễn, giảm tiền sử dụng đất, tiền thuê đất, thuế liên quan đến đất đai; định giá đất;</t>
  </si>
  <si>
    <t>e) Việc thực hiện các thủ tục hành chính liên quan đến quyền và nghĩa vụ của người sử dụng đất.</t>
  </si>
  <si>
    <t>4. Hình thức giám sát của công dân trong quản lý và sử dụng đất đai:</t>
  </si>
  <si>
    <t>a) Trực tiếp thực hiện quyền giám sát thông qua việc phản ánh, gửi đơn kiến nghị đến các cơ quan, người có thẩm quyền giải quyết;</t>
  </si>
  <si>
    <t>b) Gửi đơn kiến nghị đến các tổ chức đại diện được pháp luật công nhận để các tổ chức này thực hiện việc giám sát.</t>
  </si>
  <si>
    <t>5. Trách nhiệm của cơ quan nhà nước có thẩm quyền khi nhận được ý kiến của công dân và tổ chức đại diện cho người dân:</t>
  </si>
  <si>
    <t>a) Kiểm tra, xử lý, trả lời bằng văn bản theo thẩm quyền;</t>
  </si>
  <si>
    <t>b) Chuyển đơn đến cơ quan nhà nước có thẩm quyền để giải quyết trong trường hợp không thuộc thẩm quyền;</t>
  </si>
  <si>
    <t>c) Thông báo kết quả cho tổ chức, cá nhân đã phản ánh.</t>
  </si>
  <si>
    <t>1. Hệ thống theo dõi và đánh giá đối với quản lý và sử dụng đất đai được sử dụng để đánh giá việc thi hành pháp luật về đất đai, hiệu quả quản lý và sử dụng đất đai, sự tác động của chính sách, pháp luật về đất đai đến kinh tế - xã hội và môi trường trên phạm vi cả nước và các địa phương.</t>
  </si>
  <si>
    <t>2. Hệ thống theo dõi và đánh giá đối với quản lý và sử dụng đất đai được xây dựng dựa trên hệ thống thông tin đất đai và việc thu thập các thông tin khác từ quá trình thi hành pháp luật về đất đai trên phạm vi cả nước bao gồm:</t>
  </si>
  <si>
    <t>a) Thông tin về quy hoạch, kế hoạch sử dụng đất; thống kê, kiểm kê đất đai; giá đất và thuế đất; giao đất, cho thuê đất, thu hồi đất, cho phép chuyển mục đích sử dụng đất, cấp Giấy chứng nhận quyền sử dụng đất, quyền sở hữu nhà ở và tài sản khác gắn liền với đất; việc thực hiện các dự án đầu tư có sử dụng đất; việc chấp hành pháp luật về đất đai; kiểm tra, thanh tra và xử lý vi phạm về đất đai của các cơ quan hành chính;</t>
  </si>
  <si>
    <t>b) Thông tin về giải quyết tranh chấp, khiếu kiện về đất đai;</t>
  </si>
  <si>
    <t>c) Thông tin từ quá trình giám sát việc thực thi pháp luật về đất đai của Quốc hội và Hội đồng nhân dân các cấp; Mặt trận Tổ quốc Việt Nam và các tổ chức thành viên của Mặt trận; các tổ chức khác có liên quan và người dân;</t>
  </si>
  <si>
    <t>d) Những thông tin cần thiết phải thu nhận bằng các giải pháp công nghệ gồm chụp ảnh mặt đất từ vệ tinh, máy bay và các phương tiện bay khác; điều tra thực địa và các phương tiện kỹ thuật khác;</t>
  </si>
  <si>
    <t>đ) Những thông tin cần thiết từ dữ liệu điều tra xã hội học về quản lý và sử dụng đất đai được thực hiện từ các hoạt động nghiên cứu, điều tra, khảo sát khác nhau và thực hiện điều tra xã hội học bổ sung khi cần thiết.</t>
  </si>
  <si>
    <t>3. Cơ quan tài nguyên và môi trường có trách nhiệm quản lý hệ thống theo dõi và đánh giá; tổ chức thực hiện đánh giá việc thực thi pháp luật, hiệu quả quản lý và sử dụng đất đai, tác động của chính sách, pháp luật về đất đai đến kinh tế - xã hội và môi trường trên phạm vi cả nước và các địa phương; kết quả đánh giá được gửi định kỳ đến Chính phủ, Quốc hội.</t>
  </si>
  <si>
    <t>4. Cơ quan nhà nước lưu giữ thông tin quy định tại khoản 2 Điều này có trách nhiệm cung cấp đầy đủ, chính xác, kịp thời các thông tin cho cơ quan quản lý hệ thống theo dõi và đánh giá. Cơ quan tài nguyên và môi trường có trách nhiệm cập nhật các thông tin trong hệ thống theo dõi, đánh giá vào hệ thống thông tin đất đai.</t>
  </si>
  <si>
    <t>5. Hệ thống theo dõi và đánh giá đối với quản lý và sử dụng đất đai được công khai để các tổ chức, cá nhân tìm hiểu thông tin theo quy định của pháp luật.</t>
  </si>
  <si>
    <t>6. Chính phủ quy định chi tiết về việc xây dựng và vận hành hệ thống theo dõi và đánh giá đối với quản lý và sử dụng đất đai.</t>
  </si>
  <si>
    <t>THANH TRA, GIẢI QUYẾT TRANH CHẤP, KHIẾU NẠI, TỐ CÁO VÀ XỬ LÝ VI PHẠM PHÁP LUẬT VỀ ĐẤT ĐAI</t>
  </si>
  <si>
    <t>1. Thanh tra chuyên ngành đất đai là hoạt động thanh tra của cơ quan nhà nước có thẩm quyền đối với cơ quan, tổ chức, cá nhân trong việc chấp hành pháp luật về đất đai, quy định về chuyên môn, kỹ thuật, quản lý thuộc lĩnh vực đất đai.</t>
  </si>
  <si>
    <t>Bộ Tài nguyên và Môi trường chịu trách nhiệm chỉ đạo, tổ chức thực hiện thanh tra chuyên ngành đất đai trong cả nước.</t>
  </si>
  <si>
    <t>Cơ quan quản lý đất đai ở địa phương chịu trách nhiệm tổ chức thực hiện thanh tra chuyên ngành đất đai tại địa phương.</t>
  </si>
  <si>
    <t>2. Nội dung thanh tra chuyên ngành đất đai bao gồm:</t>
  </si>
  <si>
    <t>a) Thanh tra việc chấp hành pháp luật về đất đai của Ủy ban nhân dân các cấp;</t>
  </si>
  <si>
    <t>b) Thanh tra việc chấp hành pháp luật về đất đai của người sử dụng đất và của tổ chức, cá nhân khác có liên quan;</t>
  </si>
  <si>
    <t>c) Thanh tra việc chấp hành các quy định về chuyên môn, nghiệp vụ trong lĩnh vực đất đai.</t>
  </si>
  <si>
    <t>3. Thanh tra chuyên ngành đất đai có các nhiệm vụ sau đây:</t>
  </si>
  <si>
    <t>a) Thanh tra việc chấp hành pháp luật của cơ quan nhà nước, người sử dụng đất trong việc quản lý và sử dụng đất đai;</t>
  </si>
  <si>
    <t>b) Phát hiện, ngăn chặn và xử lý theo thẩm quyền hoặc kiến nghị cơ quan nhà nước có thẩm quyền xử lý vi phạm pháp luật về đất đai.</t>
  </si>
  <si>
    <t>4. Quyền và nghĩa vụ của trưởng đoàn thanh tra, thanh tra viên, công chức làm công tác thanh tra chuyên ngành đất đai, quy trình tiến hành thanh tra chuyên ngành đất đai thực hiện theo quy định của pháp luật về thanh tra.</t>
  </si>
  <si>
    <t>1. Nhà nước khuyến khích các bên tranh chấp đất đai tự hòa giải hoặc giải quyết tranh chấp đất đai thông qua hòa giải ở cơ sở.</t>
  </si>
  <si>
    <t>2. Tranh chấp đất đai mà các bên tranh chấp không hòa giải được thì gửi đơn đến Ủy ban nhân dân cấp xã nơi có đất tranh chấp để hòa giải.</t>
  </si>
  <si>
    <t>3. Chủ tịch Ủy ban nhân dân cấp xã có trách nhiệm tổ chức việc hòa giải tranh chấp đất đai tại địa phương mình; trong quá trình tổ chức thực hiện phải phối hợp với Ủy ban Mặt trận Tổ quốc Việt Nam cấp xã và các tổ chức thành viên của Mặt trận, các tổ chức xã hội khác. Thủ tục hòa giải tranh chấp đất đai tại Ủy ban nhân cấp xã được thực hiện trong thời hạn không quá 45 ngày, kể từ ngày nhận được đơn yêu cầu giải quyết tranh chấp đất đai.</t>
  </si>
  <si>
    <t>4. Việc hòa giải phải được lập thành biên bản có chữ ký của các bên và có xác nhận hòa giải thành hoặc hòa giải không thành của Ủy ban nhân dân cấp xã. Biên bản hòa giải được gửi đến các bên tranh chấp, lưu tại Ủy ban nhân dân cấp xã nơi có đất tranh chấp.</t>
  </si>
  <si>
    <t>5. Đối với trường hợp hòa giải thành mà có thay đổi hiện trạng về ranh giới, người sử dụng đất thì Ủy ban nhân dân cấp xã gửi biên bản hòa giải đến Phòng Tài nguyên và Môi trường đối với trường hợp tranh chấp đất đai giữa hộ gia đình, cá nhân, cộng đồng dân cư với nhau; gửi đến Sở Tài nguyên và Môi trường đối với các trường hợp khác.</t>
  </si>
  <si>
    <t>Phòng Tài nguyên và Môi trường, Sở Tài nguyên và Môi trường trình Ủy ban nhân dân cùng cấp quyết định công nhận việc thay đổi ranh giới thửa đất và cấp mới Giấy chứng nhận quyền sử dụng đất, quyền sở hữu nhà ở và tài sản khác gắn liền với đất.</t>
  </si>
  <si>
    <t>Tranh chấp đất đai đã được hòa giải tại Ủy ban nhân dân cấp xã mà không thành thì được giải quyết như sau:</t>
  </si>
  <si>
    <t>1. Tranh chấp đất đai mà đương sự có Giấy chứng nhận hoặc có một trong các loại giấy tờ quy định tại Điều 100 của Luật này và tranh chấp về tài sản gắn liền với đất thì do Tòa án nhân dân giải quyết;</t>
  </si>
  <si>
    <t>2. Tranh chấp đất đai mà đương sự không có Giấy chứng nhận hoặc không có một trong các loại giấy tờ quy định tại Điều 100 của Luật này thì đương sự chỉ được lựa chọn một trong hai hình thức giải quyết tranh chấp đất đai theo quy định sau đây:</t>
  </si>
  <si>
    <t>a) Nộp đơn yêu cầu giải quyết tranh chấp tại Ủy ban nhân dân cấp có thẩm quyền theo quy định tại khoản 3 Điều này;</t>
  </si>
  <si>
    <t>b) Khởi kiện tại Tòa án nhân dân có thẩm quyền theo quy định của pháp luật về tố tụng dân sự;</t>
  </si>
  <si>
    <t>3. Trường hợp đương sự lựa chọn giải quyết tranh chấp tại Ủy ban nhân dân cấp có thẩm quyền thì việc giải quyết tranh chấp đất đai được thực hiện như sau:</t>
  </si>
  <si>
    <t>a) Trường hợp tranh chấp giữa hộ gia đình, cá nhân, cộng đồng dân cư với nhau thì Chủ tịch Ủy ban nhân dân cấp huyện giải quyết; nếu không đồng ý với quyết định giải quyết thì có quyền khiếu nại đến Chủ tịch Ủy ban nhân dân cấp tỉnh hoặc khởi kiện tại Tòa án nhân dân theo quy định của pháp luật về tố tụng hành chính;</t>
  </si>
  <si>
    <t>b) Trường hợp tranh chấp mà một bên tranh chấp là tổ chức, cơ sở tôn giáo, người Việt Nam định cư ở nước ngoài, doanh nghiệp có vốn đầu tư nước ngoài thì Chủ tịch Ủy ban nhân dân cấp tỉnh giải quyết; nếu không đồng ý với quyết định giải quyết thì có quyền khiếu nại đến Bộ trưởng Bộ Tài nguyên và Môi trường hoặc khởi kiện tại Tòa án nhân dân theo quy định của pháp luật về tố tụng hành chính;</t>
  </si>
  <si>
    <t>4. Người có thẩm quyền giải quyết tranh chấp đất đai tại khoản 3 Điều này phải ra quyết định giải quyết tranh chấp. Quyết định giải quyết tranh chấp có hiệu lực thi hành phải được các bên tranh chấp nghiêm chỉnh chấp hành. Trường hợp các bên không chấp hành sẽ bị cưỡng chế thi hành.</t>
  </si>
  <si>
    <t>1. Người sử dụng đất, người có quyền lợi và nghĩa vụ liên quan đến sử dụng đất có quyền khiếu nại, khởi kiện quyết định hành chính hoặc hành vi hành chính về quản lý đất đai.</t>
  </si>
  <si>
    <t>2. Trình tự, thủ tục giải quyết khiếu nại quyết định hành chính, hành vi hành chính về đất đai thực hiện theo quy định của pháp luật về khiếu nại. Trình tự, thủ tục giải quyết khiếu kiện quyết định hành chính, hành vi hành chính về đất đai thực hiện theo quy định của pháp luật về tố tụng hành chính.</t>
  </si>
  <si>
    <t>1. Cá nhân có quyền tố cáo vi phạm pháp luật về quản lý và sử dụng đất đai.</t>
  </si>
  <si>
    <t>2. Việc giải quyết tố cáo vi phạm pháp luật về quản lý và sử dụng đất đai thực hiện theo quy định của pháp luật về tố cáo.</t>
  </si>
  <si>
    <t>1. Người có hành vi vi phạm pháp luật về đất đai thì tùy theo tính chất, mức độ vi phạm mà bị xử lý hành chính hoặc bị truy cứu trách nhiệm hình sự theo quy định của pháp luật.</t>
  </si>
  <si>
    <t>2. Người có hành vi vi phạm pháp luật về đất đai mà gây thiệt hại cho Nhà nước, cho người khác, ngoài việc bị xử lý theo quy định của pháp luật còn phải bồi thường theo mức thiệt hại thực tế cho Nhà nước hoặc cho người bị thiệt hại.</t>
  </si>
  <si>
    <t>Điều 207. Xử lý đối với người có hành vi vi phạm pháp luật về đất đai khi thi hành công vụ trong lĩnh vực đất đai</t>
  </si>
  <si>
    <t>1. Người có hành vi vi phạm pháp luật về đất đai khi thi hành công vụ thì tùy theo tính chất, mức độ vi phạm mà bị xử lý kỷ luật hoặc bị truy cứu trách nhiệm hình sự theo quy định của pháp luật đối với các hành vi vi phạm sau đây:</t>
  </si>
  <si>
    <t>a) Lợi dụng chức vụ, quyền hạn làm trái với quy định của pháp luật trong giao đất, cho thuê đất, chuyển mục đích sử dụng đất, thu hồi đất, bồi thường, hỗ trợ, tái định cư, chuyển quyền sử dụng đất, thực hiện quy hoạch, kế hoạch sử dụng đất, xác định nghĩa vụ tài chính về đất đai, quản lý hồ sơ địa chính, ra quyết định hành chính trong quản lý đất đai;</t>
  </si>
  <si>
    <t>b) Thiếu trách nhiệm trong quản lý để xảy ra vi phạm pháp luật về đất đai hoặc có hành vi khác gây thiệt hại đến tài nguyên đất đai, quyền và nghĩa vụ của người sử dụng đất;</t>
  </si>
  <si>
    <t>c) Vi phạm quy định về lấy ý kiến, công bố, công khai thông tin; vi phạm quy định trình tự, thủ tục hành chính; vi phạm quy định về báo cáo trong quản lý đất đai.</t>
  </si>
  <si>
    <t>1. Chủ tịch Ủy ban nhân dân các cấp có trách nhiệm phát hiện, ngăn chặn và xử lý kịp thời những vi phạm pháp luật về quản lý và sử dụng đất đai tại địa phương.</t>
  </si>
  <si>
    <t>2. Chủ tịch Ủy ban nhân dân cấp xã có trách nhiệm phát hiện, ngăn chặn và xử lý kịp thời việc chuyển quyền sử dụng đất trái phép, chuyển mục đích sử dụng đất trái phép; phát hiện, áp dụng biện pháp ngăn chặn và xử lý kịp thời việc xây dựng các công trình trên đất lấn, chiếm, đất sử dụng không đúng mục đích ở địa phương và buộc người có hành vi vi phạm khôi phục lại tình trạng của đất trước khi vi phạm.</t>
  </si>
  <si>
    <t>1. Tổ chức, cá nhân khi phát hiện công chức, viên chức thuộc cơ quan quản lý đất đai các cấp, công chức địa chính xã, phường, thị trấn vi phạm các quy định về trình tự, thủ tục, thời hạn đối với việc giao đất, cho thuê đất, cho phép chuyển mục đích sử dụng đất, thu hồi đất, làm thủ tục thực hiện quyền của người sử dụng đất, cấp Giấy chứng nhận thì có quyền gửi đơn kiến nghị đến người có thẩm quyền theo quy định sau đây:</t>
  </si>
  <si>
    <t>a) Đối với vi phạm của công chức địa chính xã, phường, thị trấn thì gửi kiến nghị đến Chủ tịch Ủy ban nhân dân cấp xã;</t>
  </si>
  <si>
    <t>b) Đối với những vi phạm của công chức, viên chức thuộc cơ quan quản lý đất đai cấp nào thì gửi kiến nghị đến thủ trưởng cơ quan quản lý đất đai cấp đó;</t>
  </si>
  <si>
    <t>c) Đối với vi phạm của thủ trưởng cơ quan quản lý đất đai thì gửi kiến nghị đến Chủ tịch Ủy ban nhân dân cùng cấp.</t>
  </si>
  <si>
    <t>2. Trong thời hạn không quá 30 ngày, kể từ ngày nhận được đơn kiến nghị, Chủ tịch Ủy ban nhân dân hoặc thủ trưởng cơ quan quản lý đất đai quy định tại khoản 1 Điều này có trách nhiệm xem xét, giải quyết và thông báo cho người có kiến nghị biết.</t>
  </si>
  <si>
    <t>Chương XIV</t>
  </si>
  <si>
    <t>1. Người được Nhà nước cho thuê đất trước ngày 01 tháng 7 năm 2004 đã trả tiền thuê đất cho cả thời gian thuê hoặc trả trước tiền thuê đất cho nhiều năm mà thời hạn thuê đất đã trả tiền còn lại ít nhất là 05 năm thì tổ chức kinh tế có quyền và nghĩa vụ quy định tại Điều 174 của Luật này; hộ gia đình, cá nhân có quyền và nghĩa vụ quy định tại khoản 1 Điều 179 của Luật này.</t>
  </si>
  <si>
    <t>2. Trường hợp nhà đầu tư được Nhà nước cho thuê đất thu tiền thuê đất hàng năm để đầu tư xây dựng, kinh doanh kết cấu hạ tầng khu công nghiệp, cụm công nghiệp khu chế xuất mà đã cho thuê lại đất có kết cấu hạ tầng theo hình thức trả tiền thuê đất một lần cho cả thời gian thuê trước ngày Luật này có hiệu lực thi hành thì phải nộp tiền cho Nhà nước theo quy định của Chính phủ; người thuê lại đất có quyền và nghĩa vụ như được Nhà nước cho thuê đất trả tiền một lần cho cả thời gian thuê sau khi chủ đầu tư đã nộp đủ tiền thuê đất vào ngân sách nhà nước.</t>
  </si>
  <si>
    <t>3. Hộ gia đình, cá nhân trực tiếp sản xuất nông nghiệp đã được giao đất, công nhận quyền sử dụng đất, nhận chuyển quyền sử dụng đất nông nghiệp trước ngày Luật này có hiệu lực thi hành, khi hết thời hạn sử dụng đất nếu có nhu cầu thì được tiếp tục sử dụng đất theo thời hạn quy định tại khoản 1 Điều 126 của Luật này. Thời hạn sử dụng đất được tính từ ngày 15 tháng 10 năm 2013 đối với trường hợp hết hạn vào ngày 15 tháng 10 năm 2013 theo quy định của Luật đất đai năm 2003; tính từ ngày hết thời hạn giao đất đối với trường hợp hết hạn sau ngày 15 tháng 10 năm 2013.</t>
  </si>
  <si>
    <t>4. Trường hợp hộ gia đình, cá nhân sử dụng đất nông nghiệp trước ngày Luật này có hiệu lực thi hành mà chưa được cấp Giấy chứng nhận thì thời hạn sử dụng đất khi cấp Giấy chứng nhận tính từ ngày Luật này có hiệu lực thi hành.</t>
  </si>
  <si>
    <t>5. Đối với đất được Nhà nước giao cho tổ chức kinh tế để tạo vốn xây dựng cơ sở hạ tầng theo dự án, đất có nguồn gốc trúng đấu giá quyền sử dụng đất trước ngày 01 tháng 7 năm 2004 của các tổ chức kinh tế sử dụng mà không xác định thời hạn sử dụng đất thì thời hạn sử dụng đất được thực hiện theo quy định của Chính phủ.</t>
  </si>
  <si>
    <t>6. Đối với những dự án, hạng mục đã chi trả xong bồi thường, hỗ trợ, tái định cư trước ngày Luật này có hiệu lực thi hành thì không áp dụng theo quy định của Luật này. Trường hợp những dự án, hạng mục đã phê duyệt phương án bồi thường, hỗ trợ, tái định cư hoặc đang thực hiện chi trả bồi thường, hỗ trợ, tái định cư theo phương án đã được phê duyệt trước ngày Luật này có hiệu lực thi hành thì thực hiện theo phương án đã phê duyệt, không áp dụng theo quy định của Luật này.</t>
  </si>
  <si>
    <t>7. Đối với trường hợp được giao đất, thuê đất, chuyển mục đích sử dụng đất, công nhận quyền sử dụng đất trước ngày Luật này có hiệu lực thi hành mà người sử dụng đất chưa hoàn thành nghĩa vụ tài chính thì thời điểm tính thu tiền sử dụng đất, tiền thuê đất theo quy định của Chính phủ.</t>
  </si>
  <si>
    <t>8. Hộ gia đình, cá nhân đang sử dụng diện tích đất nông nghiệp được giao vượt hạn mức trước ngày Luật này có hiệu lực thi hành thì phải chuyển sang thuê đất theo quy định của Luật này.</t>
  </si>
  <si>
    <t>9. Chính phủ quy định việc xử lý đối với một số trường hợp cụ thể đang sử dụng đất vi phạm pháp luật về đất đai và các trường hợp đã bảo lãnh bằng quyền sử dụng đất trước ngày Luật này có hiệu lực thi hành.</t>
  </si>
  <si>
    <t>1. Luật này có hiệu lực thi hành từ ngày 01 tháng 7 năm 2014.</t>
  </si>
  <si>
    <t>Luật đất đai số 13/2003/QH11 và Nghị quyết số 49/2013/QH13 ngày 21 tháng 6 năm 2013 của Quốc hội về kéo dài thời hạn sử dụng đất trồng cây hàng năm, đất nuôi trồng thủy sản, đất làm muối của hộ gia đình, cá nhân hết hiệu lực kể từ ngày Luật này có hiệu lực.</t>
  </si>
  <si>
    <t>2. Bãi bỏ Điều 57 của Luật hàng không dân dụng Việt Nam số 66/2006/QH11; Điều 2 của Luật số 34/2009/QH12 sửa đổi, bổ sung Điều 126 của Luật nhà ở và Điều 121 của Luật đất đai; Điều 4 của Luật số 38/2009/QH12 sửa đổi, bổ sung một số điều của các luật liên quan đến đầu tư xây dựng cơ bản; Điều 264 của Luật tố tụng hành chính số 64/2010/QH12; các quy định về trưng dụng đất trong Luật trưng mua, trưng dụng tài sản số 15/2008/QH12.</t>
  </si>
  <si>
    <t>Chính phủ quy định chi tiết các điều, khoản được giao trong Luật.</t>
  </si>
  <si>
    <r>
      <t>1. </t>
    </r>
    <r>
      <rPr>
        <i/>
        <sz val="8"/>
        <color rgb="FF444444"/>
        <rFont val="Times New Roman"/>
        <family val="1"/>
      </rPr>
      <t>Thửa đất</t>
    </r>
    <r>
      <rPr>
        <sz val="8"/>
        <color rgb="FF444444"/>
        <rFont val="Times New Roman"/>
        <family val="1"/>
      </rPr>
      <t> là phần diện tích đất được giới hạn bởi ranh giới xác định trên thực địa hoặc được mô tả trên hồ sơ.</t>
    </r>
  </si>
  <si>
    <r>
      <t>2. </t>
    </r>
    <r>
      <rPr>
        <i/>
        <sz val="8"/>
        <color rgb="FF444444"/>
        <rFont val="Times New Roman"/>
        <family val="1"/>
      </rPr>
      <t>Quy hoạch sử dụng đất</t>
    </r>
    <r>
      <rPr>
        <sz val="8"/>
        <color rgb="FF444444"/>
        <rFont val="Times New Roman"/>
        <family val="1"/>
      </rPr>
      <t> là việc phân bổ và khoanh vùng đất đai theo không gian sử dụng cho các mục tiêu phát triển kinh tế - xã hội, quốc phòng, an ninh, bảo vệ môi trường và thích ứng biến đổi khí hậu trên cơ sở tiềm năng đất đai và nhu cầu sử dụng đất của các ngành, lĩnh vực đối với từng vùng kinh tế - xã hội và đơn vị hành chính trong một khoảng thời gian xác định.</t>
    </r>
  </si>
  <si>
    <r>
      <t>3. </t>
    </r>
    <r>
      <rPr>
        <i/>
        <sz val="8"/>
        <color rgb="FF444444"/>
        <rFont val="Times New Roman"/>
        <family val="1"/>
      </rPr>
      <t>Kế hoạch sử dụng đất </t>
    </r>
    <r>
      <rPr>
        <sz val="8"/>
        <color rgb="FF444444"/>
        <rFont val="Times New Roman"/>
        <family val="1"/>
      </rPr>
      <t>là việc phân chia quy hoạch sử dụng đất theo thời gian để thực hiện trong kỳ quy hoạch sử dụng đất.</t>
    </r>
  </si>
  <si>
    <r>
      <t>4. </t>
    </r>
    <r>
      <rPr>
        <i/>
        <sz val="8"/>
        <color rgb="FF444444"/>
        <rFont val="Times New Roman"/>
        <family val="1"/>
      </rPr>
      <t>Bản đồ địa chính</t>
    </r>
    <r>
      <rPr>
        <sz val="8"/>
        <color rgb="FF444444"/>
        <rFont val="Times New Roman"/>
        <family val="1"/>
      </rPr>
      <t> là bản đồ thể hiện các thửa đất và các yếu tố địa lý có liên quan, lập theo đơn vị hành chính xã, phường, thị trấn, được cơ quan nhà nước có thẩm quyền xác nhận.</t>
    </r>
  </si>
  <si>
    <r>
      <t>5. </t>
    </r>
    <r>
      <rPr>
        <i/>
        <sz val="8"/>
        <color rgb="FF444444"/>
        <rFont val="Times New Roman"/>
        <family val="1"/>
      </rPr>
      <t>Bản đồ hiện trạng sử dụng đất</t>
    </r>
    <r>
      <rPr>
        <sz val="8"/>
        <color rgb="FF444444"/>
        <rFont val="Times New Roman"/>
        <family val="1"/>
      </rPr>
      <t> là bản đồ thể hiện sự phân bố các loại đất tại một thời điểm xác định, được lập theo từng đơn vị hành chính.</t>
    </r>
  </si>
  <si>
    <r>
      <t>6. </t>
    </r>
    <r>
      <rPr>
        <i/>
        <sz val="8"/>
        <color rgb="FF444444"/>
        <rFont val="Times New Roman"/>
        <family val="1"/>
      </rPr>
      <t>Bản đồ quy hoạch sử dụng đất</t>
    </r>
    <r>
      <rPr>
        <sz val="8"/>
        <color rgb="FF444444"/>
        <rFont val="Times New Roman"/>
        <family val="1"/>
      </rPr>
      <t> là bản đồ được lập tại thời điểm đầu kỳ quy hoạch, thể hiện sự phân bổ các loại đất tại thời điểm cuối kỳ của quy hoạch đó.</t>
    </r>
  </si>
  <si>
    <r>
      <t>7. </t>
    </r>
    <r>
      <rPr>
        <i/>
        <sz val="8"/>
        <color rgb="FF444444"/>
        <rFont val="Times New Roman"/>
        <family val="1"/>
      </rPr>
      <t>Nhà nước giao quyền sử dụng đất (sau đây gọi là Nhà nước giao đất)</t>
    </r>
    <r>
      <rPr>
        <sz val="8"/>
        <color rgb="FF444444"/>
        <rFont val="Times New Roman"/>
        <family val="1"/>
      </rPr>
      <t> là việc Nhà nước ban hành quyết định giao đất để trao quyền sử dụng đất cho đối tượng có nhu cầu sử dụng đất.</t>
    </r>
  </si>
  <si>
    <r>
      <t>8. </t>
    </r>
    <r>
      <rPr>
        <i/>
        <sz val="8"/>
        <color rgb="FF444444"/>
        <rFont val="Times New Roman"/>
        <family val="1"/>
      </rPr>
      <t>Nhà nước cho thuê quyền sử dụng đất (sau đây gọi là Nhà nước cho thuê đất)</t>
    </r>
    <r>
      <rPr>
        <sz val="8"/>
        <color rgb="FF444444"/>
        <rFont val="Times New Roman"/>
        <family val="1"/>
      </rPr>
      <t> là việc Nhà nước quyết định trao quyền sử dụng đất cho đối tượng có nhu cầu sử dụng đất thông qua hợp đồng cho thuê quyền sử dụng đất.</t>
    </r>
  </si>
  <si>
    <r>
      <t>9. </t>
    </r>
    <r>
      <rPr>
        <i/>
        <sz val="8"/>
        <color rgb="FF444444"/>
        <rFont val="Times New Roman"/>
        <family val="1"/>
      </rPr>
      <t>Nhà nước công nhận quyền sử dụng đất</t>
    </r>
    <r>
      <rPr>
        <sz val="8"/>
        <color rgb="FF444444"/>
        <rFont val="Times New Roman"/>
        <family val="1"/>
      </rPr>
      <t> là việc Nhà nước trao quyền sử dụng đất cho người đang sử dụng đất ổn định mà không có nguồn gốc được Nhà nước giao đất, cho thuê đất thông qua việc cấp Giấy chứng nhận quyền sử dụng đất, quyền sở hữu nhà ở và tài sản khác gắn liền với đất lần đầu đối với thửa đất xác định.</t>
    </r>
  </si>
  <si>
    <r>
      <t>10. </t>
    </r>
    <r>
      <rPr>
        <i/>
        <sz val="8"/>
        <color rgb="FF444444"/>
        <rFont val="Times New Roman"/>
        <family val="1"/>
      </rPr>
      <t>Chuyển quyền sử dụng đất</t>
    </r>
    <r>
      <rPr>
        <sz val="8"/>
        <color rgb="FF444444"/>
        <rFont val="Times New Roman"/>
        <family val="1"/>
      </rPr>
      <t> là việc chuyển giao quyền sử dụng đất từ người này sang người khác thông qua các hình thức chuyển đổi, chuyển nhượng, thừa kế, tặng cho quyền sử dụng đất và góp vốn bằng quyền sử dụng đất.</t>
    </r>
  </si>
  <si>
    <r>
      <t>11. </t>
    </r>
    <r>
      <rPr>
        <i/>
        <sz val="8"/>
        <color rgb="FF444444"/>
        <rFont val="Times New Roman"/>
        <family val="1"/>
      </rPr>
      <t>Nhà nước thu hồi đất</t>
    </r>
    <r>
      <rPr>
        <sz val="8"/>
        <color rgb="FF444444"/>
        <rFont val="Times New Roman"/>
        <family val="1"/>
      </rPr>
      <t> là việc Nhà nước quyết định thu lại quyền sử dụng đất của người được Nhà nước trao quyền sử dụng đất hoặc thu lại đất của người sử dụng đất vi phạm pháp luật về đất đai.</t>
    </r>
  </si>
  <si>
    <r>
      <t>12. </t>
    </r>
    <r>
      <rPr>
        <i/>
        <sz val="8"/>
        <color rgb="FF444444"/>
        <rFont val="Times New Roman"/>
        <family val="1"/>
      </rPr>
      <t>Bồi thường về đất</t>
    </r>
    <r>
      <rPr>
        <sz val="8"/>
        <color rgb="FF444444"/>
        <rFont val="Times New Roman"/>
        <family val="1"/>
      </rPr>
      <t> là việc Nhà nước trả lại giá trị quyền sử dụng đất đối với diện tích đất thu hồi cho người sử dụng đất.</t>
    </r>
  </si>
  <si>
    <r>
      <t>13. </t>
    </r>
    <r>
      <rPr>
        <i/>
        <sz val="8"/>
        <color rgb="FF444444"/>
        <rFont val="Times New Roman"/>
        <family val="1"/>
      </rPr>
      <t>Chi phí đầu tư vào đất còn lại</t>
    </r>
    <r>
      <rPr>
        <sz val="8"/>
        <color rgb="FF444444"/>
        <rFont val="Times New Roman"/>
        <family val="1"/>
      </rPr>
      <t> bao gồm chi phí san lấp mặt bằng và chi phí khác liên quan trực tiếp có căn cứ chứng minh đã đầu tư vào đất mà đến thời điểm Nhà nước thu hồi đất còn chưa thu hồi được.</t>
    </r>
  </si>
  <si>
    <r>
      <t>14. </t>
    </r>
    <r>
      <rPr>
        <i/>
        <sz val="8"/>
        <color rgb="FF444444"/>
        <rFont val="Times New Roman"/>
        <family val="1"/>
      </rPr>
      <t>Hỗ trợ khi Nhà nước thu hồi đất</t>
    </r>
    <r>
      <rPr>
        <sz val="8"/>
        <color rgb="FF444444"/>
        <rFont val="Times New Roman"/>
        <family val="1"/>
      </rPr>
      <t> là việc Nhà nước trợ giúp cho người có đất thu hồi để ổn định đời sống, sản xuất và phát triển.</t>
    </r>
  </si>
  <si>
    <r>
      <t>15. </t>
    </r>
    <r>
      <rPr>
        <i/>
        <sz val="8"/>
        <color rgb="FF444444"/>
        <rFont val="Times New Roman"/>
        <family val="1"/>
      </rPr>
      <t>Đăng ký đất đai, nhà ở, tài sản khác gắn liền với đất</t>
    </r>
    <r>
      <rPr>
        <sz val="8"/>
        <color rgb="FF444444"/>
        <rFont val="Times New Roman"/>
        <family val="1"/>
      </rPr>
      <t> là việc kê khai và ghi nhận tình trạng pháp lý về quyền sử dụng đất, quyền sở hữu nhà ở, tài sản khác gắn liền với đất và quyền quản lý đất đối với một thửa đất vào hồ sơ địa chính.</t>
    </r>
  </si>
  <si>
    <r>
      <t>16. </t>
    </r>
    <r>
      <rPr>
        <i/>
        <sz val="8"/>
        <color rgb="FF444444"/>
        <rFont val="Times New Roman"/>
        <family val="1"/>
      </rPr>
      <t>Giấy chứng nhận quyền sử dụng đất, quyền sở hữu nhà ở và tài sản khác gắn liền với đất</t>
    </r>
    <r>
      <rPr>
        <sz val="8"/>
        <color rgb="FF444444"/>
        <rFont val="Times New Roman"/>
        <family val="1"/>
      </rPr>
      <t> là chứng thư pháp lý để Nhà nước xác nhận quyền sử dụng đất, quyền sở hữu nhà ở, tài sản khác gắn liền với đất hợp pháp của người có quyền sử dụng đất, quyền sở hữu nhà ở và quyền sở hữu tài sản khác gắn liền với đất.</t>
    </r>
  </si>
  <si>
    <r>
      <t>17. </t>
    </r>
    <r>
      <rPr>
        <i/>
        <sz val="8"/>
        <color rgb="FF444444"/>
        <rFont val="Times New Roman"/>
        <family val="1"/>
      </rPr>
      <t>Thống kê đất đai</t>
    </r>
    <r>
      <rPr>
        <sz val="8"/>
        <color rgb="FF444444"/>
        <rFont val="Times New Roman"/>
        <family val="1"/>
      </rPr>
      <t> là việc Nhà nước tổng hợp, đánh giá trên hồ sơ địa chính về hiện trạng sử dụng đất tại thời điểm thống kê và tình hình biến động đất đai giữa hai lần thống kê.</t>
    </r>
  </si>
  <si>
    <r>
      <t>18. </t>
    </r>
    <r>
      <rPr>
        <i/>
        <sz val="8"/>
        <color rgb="FF444444"/>
        <rFont val="Times New Roman"/>
        <family val="1"/>
      </rPr>
      <t>Kiểm kê đất đai </t>
    </r>
    <r>
      <rPr>
        <sz val="8"/>
        <color rgb="FF444444"/>
        <rFont val="Times New Roman"/>
        <family val="1"/>
      </rPr>
      <t>là việc Nhà nước tổ chức điều tra, tổng hợp, đánh giá trên hồ sơ địa chính và trên thực địa về hiện trạng sử dụng đất tại thời điểm kiểm kê và tình hình biến động đất đai giữa hai lần kiểm kê.</t>
    </r>
  </si>
  <si>
    <r>
      <t>19. </t>
    </r>
    <r>
      <rPr>
        <i/>
        <sz val="8"/>
        <color rgb="FF444444"/>
        <rFont val="Times New Roman"/>
        <family val="1"/>
      </rPr>
      <t>Giá đất</t>
    </r>
    <r>
      <rPr>
        <sz val="8"/>
        <color rgb="FF444444"/>
        <rFont val="Times New Roman"/>
        <family val="1"/>
      </rPr>
      <t> là giá trị của quyền sử dụng đất tính trên một đơn vị diện tích đất.</t>
    </r>
  </si>
  <si>
    <r>
      <t>20. </t>
    </r>
    <r>
      <rPr>
        <i/>
        <sz val="8"/>
        <color rgb="FF444444"/>
        <rFont val="Times New Roman"/>
        <family val="1"/>
      </rPr>
      <t>Giá trị quyền sử dụng đất</t>
    </r>
    <r>
      <rPr>
        <sz val="8"/>
        <color rgb="FF444444"/>
        <rFont val="Times New Roman"/>
        <family val="1"/>
      </rPr>
      <t> là giá trị bằng tiền của quyền sử dụng đất đối với một diện tích đất xác định trong thời hạn sử dụng đất xác định.</t>
    </r>
  </si>
  <si>
    <r>
      <t>21. </t>
    </r>
    <r>
      <rPr>
        <i/>
        <sz val="8"/>
        <color rgb="FF444444"/>
        <rFont val="Times New Roman"/>
        <family val="1"/>
      </rPr>
      <t>Tiền sử dụng đất </t>
    </r>
    <r>
      <rPr>
        <sz val="8"/>
        <color rgb="FF444444"/>
        <rFont val="Times New Roman"/>
        <family val="1"/>
      </rPr>
      <t>là số tiền mà người sử dụng đất phải trả cho Nhà nước khi được Nhà nước giao đất có thu tiền sử dụng đất, cho phép chuyển mục đích sử dụng đất, công nhận quyền sử dụng đất.</t>
    </r>
  </si>
  <si>
    <r>
      <t>22. </t>
    </r>
    <r>
      <rPr>
        <i/>
        <sz val="8"/>
        <color rgb="FF444444"/>
        <rFont val="Times New Roman"/>
        <family val="1"/>
      </rPr>
      <t>Hệ thống thông tin đất đai</t>
    </r>
    <r>
      <rPr>
        <sz val="8"/>
        <color rgb="FF444444"/>
        <rFont val="Times New Roman"/>
        <family val="1"/>
      </rPr>
      <t> là hệ thống tổng hợp các yếu tố hạ tầng kỹ thuật công nghệ thông tin, phần mềm, dữ liệu và quy trình, thủ tục được xây dựng để thu thập, lưu trữ, cập nhật, xử lý, phân tích, tổng hợp và truy xuất thông tin đất đai.</t>
    </r>
  </si>
  <si>
    <r>
      <t>24. </t>
    </r>
    <r>
      <rPr>
        <i/>
        <sz val="8"/>
        <color rgb="FF444444"/>
        <rFont val="Times New Roman"/>
        <family val="1"/>
      </rPr>
      <t>Tranh chấp đất đai</t>
    </r>
    <r>
      <rPr>
        <sz val="8"/>
        <color rgb="FF444444"/>
        <rFont val="Times New Roman"/>
        <family val="1"/>
      </rPr>
      <t> là tranh chấp về quyền, nghĩa vụ của người sử dụng đất giữa hai hoặc nhiều bên trong quan hệ đất đai.</t>
    </r>
  </si>
  <si>
    <r>
      <t>25. </t>
    </r>
    <r>
      <rPr>
        <i/>
        <sz val="8"/>
        <color rgb="FF444444"/>
        <rFont val="Times New Roman"/>
        <family val="1"/>
      </rPr>
      <t>Hủy hoại đất</t>
    </r>
    <r>
      <rPr>
        <sz val="8"/>
        <color rgb="FF444444"/>
        <rFont val="Times New Roman"/>
        <family val="1"/>
      </rPr>
      <t> là hành vi làm biến dạng địa hình, làm suy giảm chất lượng đất, gây ô nhiễm đất, làm mất hoặc giảm khả năng sử dụng đất theo mục đích đã được xác định.</t>
    </r>
  </si>
  <si>
    <r>
      <t>26. </t>
    </r>
    <r>
      <rPr>
        <i/>
        <sz val="8"/>
        <color rgb="FF444444"/>
        <rFont val="Times New Roman"/>
        <family val="1"/>
      </rPr>
      <t>Tổ chức sự nghiệp công lập</t>
    </r>
    <r>
      <rPr>
        <sz val="8"/>
        <color rgb="FF444444"/>
        <rFont val="Times New Roman"/>
        <family val="1"/>
      </rPr>
      <t> là tổ chức do cơ quan có thẩm quyền của Nhà nước, tổ chức chính trị, tổ chức chính trị - xã hội thành lập, có chức năng thực hiện các hoạt động dịch vụ công theo quy định của pháp luật.</t>
    </r>
  </si>
  <si>
    <r>
      <t>27. </t>
    </r>
    <r>
      <rPr>
        <i/>
        <sz val="8"/>
        <color rgb="FF444444"/>
        <rFont val="Times New Roman"/>
        <family val="1"/>
      </rPr>
      <t>Tổ chức kinh tế</t>
    </r>
    <r>
      <rPr>
        <sz val="8"/>
        <color rgb="FF444444"/>
        <rFont val="Times New Roman"/>
        <family val="1"/>
      </rPr>
      <t> bao gồm doanh nghiệp, hợp tác xã và tổ chức kinh tế khác theo quy định của pháp luật về dân sự, trừ doanh nghiệp có vốn đầu tư nước ngoài.</t>
    </r>
  </si>
  <si>
    <r>
      <t>28. </t>
    </r>
    <r>
      <rPr>
        <i/>
        <sz val="8"/>
        <color rgb="FF444444"/>
        <rFont val="Times New Roman"/>
        <family val="1"/>
      </rPr>
      <t>Đất để xây dựng công trình ngầm</t>
    </r>
    <r>
      <rPr>
        <sz val="8"/>
        <color rgb="FF444444"/>
        <rFont val="Times New Roman"/>
        <family val="1"/>
      </rPr>
      <t> là phần đất để xây dựng công trình trong lòng đất mà công trình này không phải là phần ngầm của công trình xây dựng trên mặt đất.</t>
    </r>
  </si>
  <si>
    <r>
      <t>29. </t>
    </r>
    <r>
      <rPr>
        <i/>
        <sz val="8"/>
        <color rgb="FF444444"/>
        <rFont val="Times New Roman"/>
        <family val="1"/>
      </rPr>
      <t>Hộ gia đình sử dụng đất</t>
    </r>
    <r>
      <rPr>
        <sz val="8"/>
        <color rgb="FF444444"/>
        <rFont val="Times New Roman"/>
        <family val="1"/>
      </rPr>
      <t> là những người có quan hệ hôn nhân, huyết thống, nuôi dưỡng theo quy định của pháp luật về hôn nhân và gia đình, đang sống chung và có quyền sử dụng đất chung tại thời điểm được Nhà nước giao đất, cho thuê đất, công nhận quyền sử dụng đất; nhận chuyển quyền sử dụng đất.</t>
    </r>
  </si>
  <si>
    <r>
      <t>30. </t>
    </r>
    <r>
      <rPr>
        <i/>
        <sz val="8"/>
        <color rgb="FF444444"/>
        <rFont val="Times New Roman"/>
        <family val="1"/>
      </rPr>
      <t>Hộ gia đình, cá nhân trực tiếp sản xuất nông nghiệp </t>
    </r>
    <r>
      <rPr>
        <sz val="8"/>
        <color rgb="FF444444"/>
        <rFont val="Times New Roman"/>
        <family val="1"/>
      </rPr>
      <t>là hộ gia đình, cá nhân đã được Nhà nước giao, cho thuê, công nhận quyền sử dụng đất nông nghiệp; nhận chuyển quyền sử dụng đất nông nghiệp và có nguồn thu nhập ổn định từ sản xuất nông nghiệp trên đất đó.</t>
    </r>
  </si>
  <si>
    <r>
      <t>1. Làm nơi đóng quân</t>
    </r>
    <r>
      <rPr>
        <sz val="8"/>
        <color rgb="FF444444"/>
        <rFont val="Times New Roman"/>
        <family val="1"/>
      </rPr>
      <t>, trụ sở làm việc;</t>
    </r>
  </si>
  <si>
    <r>
      <t>Điều 109. </t>
    </r>
    <r>
      <rPr>
        <b/>
        <sz val="8"/>
        <color rgb="FF333333"/>
        <rFont val="Times New Roman"/>
        <family val="1"/>
      </rPr>
      <t>Nộp tiền sử dụng đất, tiền thuê đất khi chuyển mục đích sử dụng </t>
    </r>
    <r>
      <rPr>
        <b/>
        <sz val="8"/>
        <color rgb="FF444444"/>
        <rFont val="Times New Roman"/>
        <family val="1"/>
      </rPr>
      <t>đất, gia hạn sử dụng đất</t>
    </r>
  </si>
  <si>
    <t>Điều 1  QD05 Phạm vi điều chỉnh</t>
  </si>
  <si>
    <t>Điều 2  QD05 Đối tượng áp dụng</t>
  </si>
  <si>
    <t>Điều 3  QD05 Hạn mức giao đất ở; hạn mức công nhận quyền sử dụng đất ở quy định sau</t>
  </si>
  <si>
    <t>Điều 4  QD05 Hạn mức giao đất trống, đồi núi trọc, đất có mặt nước thuộc nhóm đất chưa sử dụng theo quy định tại Khoản 5, Điều 129, Luật Đất đai 2013</t>
  </si>
  <si>
    <t>Điều 5  QD05 Diện tích tối thiểu của thửa đất mới hình thành và trường hợp không được tách thửa</t>
  </si>
  <si>
    <t>Điều 6  QD05 Xử lý chuyển tiếp</t>
  </si>
  <si>
    <t>Điều 1  TT25 Phạm vi điều chỉnh</t>
  </si>
  <si>
    <t>Điều 2  TT25 Đối tượng áp dụng</t>
  </si>
  <si>
    <t>Điều 3  TT25 Giải thích từ ngữ</t>
  </si>
  <si>
    <t>Điều 4  TT25 Từ ngữ viết tắt</t>
  </si>
  <si>
    <t>Điều 5  TT25 Cơ sở toán học</t>
  </si>
  <si>
    <t>Điều 6  TT25 Lựa chọn tỷ lệ và phương pháp đo vẽ bản đồ địa chính, trích đo địa chính thửa đất</t>
  </si>
  <si>
    <t>Điều 7  TT25 Độ chính xác bản đồ địa chính</t>
  </si>
  <si>
    <t>Điều 8  TT25 Nội dung bản đồ địa chính</t>
  </si>
  <si>
    <t>Điều 9  TT25 Lưới địa chính</t>
  </si>
  <si>
    <t>Điều 10  TT25 Lưới khống chế đo vẽ</t>
  </si>
  <si>
    <t>Điều 11  TT25 Xác định ranh giới thửa đất, lập bản mô tả ranh giới, mốc giới thửa đất</t>
  </si>
  <si>
    <t>Điều 12  TT25 Đo vẽ chi tiết</t>
  </si>
  <si>
    <t>Điều 13  TT25 Kiểm tra, kiểm nghiệm máy đo đạc</t>
  </si>
  <si>
    <t>Điều 14  TT25 Quy định ghi sổ đo</t>
  </si>
  <si>
    <t>Điều 15  TT25 Tiếp biên và xử lý tiếp biên</t>
  </si>
  <si>
    <t>Điều 16  TT25 Biên tập bản đồ địa chính, tính diện tích</t>
  </si>
  <si>
    <t>Điều 17  TT25 Đo đạc chỉnh lý, bổ sung, đo vẽ lại bản đồ địa chính</t>
  </si>
  <si>
    <t>Điều 18  TT25 Trích đo địa chính</t>
  </si>
  <si>
    <t>Điều 19  TT25 Ký hiệu bản đồ địa chính</t>
  </si>
  <si>
    <t>Điều 20  TT25 Sổ mục kê đất đai</t>
  </si>
  <si>
    <t>Điều 21  TT25 Lập thiết kế kỹ thuật - dự toán công trình đo đạc bản đồ địa chính</t>
  </si>
  <si>
    <t>Điều 22  TT25 Quy định giám sát, kiểm tra, nghiệm thu, xác nhận sản phẩm</t>
  </si>
  <si>
    <t>Điều 23  TT25 Đóng gói, giao nộp sản phẩm</t>
  </si>
  <si>
    <t>Điều 24  TT25 Quy định chuyển tiếp</t>
  </si>
  <si>
    <t>Điều 25  TT25 Hiệu lực thi hành</t>
  </si>
  <si>
    <t>Điều 26  TT25 Tổ chức thực hiện</t>
  </si>
  <si>
    <t>Điều 3 LUATDD Giải thích từ ngữ</t>
  </si>
  <si>
    <t>Điều 4 LUATDD Sở hữu đất đai</t>
  </si>
  <si>
    <t>Điều 5 LUATDD Người sử dụng đất</t>
  </si>
  <si>
    <t>Điều 6 LUATDD Nguyên tắc sử dụng đất</t>
  </si>
  <si>
    <t>Điều 7 LUATDD Người chịu trách nhiệm trước Nhà nước đối với việc sử dụng đất</t>
  </si>
  <si>
    <t>Điều 8 LUATDD Người chịu trách nhiệm trước Nhà nước đối với đất được giao để quản lý</t>
  </si>
  <si>
    <t>Điều 9 LUATDD Khuyến khích đầu tư vào đất đai</t>
  </si>
  <si>
    <t>Điều 10 LUATDD Phân loại đất</t>
  </si>
  <si>
    <t>Điều 11 LUATDD Căn cứ để xác định loại đất</t>
  </si>
  <si>
    <t>Điều 12 LUATDD Những hành vi bị nghiêm cấm</t>
  </si>
  <si>
    <t>Điều 13 LUATDD Quyền của đại diện chủ sở hữu về đất đai</t>
  </si>
  <si>
    <t>Điều 14 LUATDD Nhà nước quyết định mục đích sử dụng đất</t>
  </si>
  <si>
    <t>Điều 15 LUATDD Nhà nước quy định hạn mức sử dụng đất, thời hạn sử dụng đất</t>
  </si>
  <si>
    <t>Điều 16 LUATDD Nhà nước quyết định thu hồi đất, trưng dụng đất</t>
  </si>
  <si>
    <t>Điều 17 LUATDD Nhà nước trao quyền sử dụng đất cho người sử dụng đất</t>
  </si>
  <si>
    <t>Điều 18 LUATDD Nhà nước quyết định giá đất</t>
  </si>
  <si>
    <t>Điều 19 LUATDD Nhà nước quyết định chính sách tài chính về đất đai</t>
  </si>
  <si>
    <t>Điều 20 LUATDD Nhà nước quy định quyền và nghĩa vụ của người sử dụng đất</t>
  </si>
  <si>
    <t>Điều 21 LUATDD Thực hiện quyền đại diện chủ sở hữu về đất đai</t>
  </si>
  <si>
    <t>Điều 22 LUATDD Nội dung quản lý nhà nước về đất đai</t>
  </si>
  <si>
    <t>Điều 23 LUATDD Trách nhiệm quản lý nhà nước về đất đai</t>
  </si>
  <si>
    <t>Điều 24 LUATDD Cơ quan quản lý đất đai</t>
  </si>
  <si>
    <t>Điều 25 LUATDD Công chức địa chính ở xã, phường, thị trấn</t>
  </si>
  <si>
    <t>Điều 26 LUATDD Bảo đảm của Nhà nước đối với người sử dụng đất</t>
  </si>
  <si>
    <t>Điều 27 LUATDD Trách nhiệm của Nhà nước về đất ở, đất sản xuất nông nghiệp đối với đồng bào dân tộc thiểu số</t>
  </si>
  <si>
    <t>Điều 28 LUATDD Trách nhiệm của Nhà nước trong việc xây dựng, cung cấp thông tin đất đai</t>
  </si>
  <si>
    <t>Điều 29 LUATDD Địa giới hành chính</t>
  </si>
  <si>
    <t>Điều 30 LUATDD Bản đồ hành chính</t>
  </si>
  <si>
    <t>Điều 31 LUATDD Lập, chỉnh lý bản đồ địa chính</t>
  </si>
  <si>
    <t>Điều 32 LUATDD Hoạt động điều tra, đánh giá đất đai</t>
  </si>
  <si>
    <t>Điều 33 LUATDD Tổ chức thực hiện điều tra, đánh giá đất đai</t>
  </si>
  <si>
    <t>Điều 34 LUATDD Thống kê, kiểm kê đất đai, lập bản đồ hiện trạng sử dụng đất</t>
  </si>
  <si>
    <t>Điều 35 LUATDD Nguyên tắc lập quy hoạch, kế hoạch sử dụng đất</t>
  </si>
  <si>
    <t>Điều 36 LUATDD Hệ thống quy hoạch, kế hoạch sử dụng đất</t>
  </si>
  <si>
    <t>Điều 37 LUATDD Kỳ quy hoạch, kế hoạch sử dụng đất</t>
  </si>
  <si>
    <t>Điều 38 LUATDD Quy hoạch, kế hoạch sử dụng đất cấp quốc gia</t>
  </si>
  <si>
    <t>Điều 39 LUATDD Quy hoạch, kế hoạch sử dụng đất cấp tỉnh</t>
  </si>
  <si>
    <t>Điều 40 LUATDD Quy hoạch, kế hoạch sử dụng đất cấp huyện</t>
  </si>
  <si>
    <t>Điều 41 LUATDD Quy hoạch, kế hoạch sử dụng đất quốc phòng, an ninh</t>
  </si>
  <si>
    <t>Điều 42 LUATDD Trách nhiệm tổ chức lập quy hoạch, kế hoạch sử dụng đất</t>
  </si>
  <si>
    <t>Điều 43 LUATDD Lấy ý kiến về quy hoạch, kế hoạch sử dụng đất</t>
  </si>
  <si>
    <t>Điều 44 LUATDD Thẩm định quy hoạch, kế hoạch sử dụng đất</t>
  </si>
  <si>
    <t>Điều 45 LUATDD Thẩm quyền quyết định, phê duyệt quy hoạch, kế hoạch sử dụng đất</t>
  </si>
  <si>
    <t>Điều 46 LUATDD Điều chỉnh quy hoạch, kế hoạch sử dụng đất</t>
  </si>
  <si>
    <t>Điều 47 LUATDD Tư vấn lập quy hoạch, kế hoạch sử dụng đất</t>
  </si>
  <si>
    <t>Điều 48 LUATDD Công bố công khai quy hoạch, kế hoạch sử dụng đất</t>
  </si>
  <si>
    <t>Điều 49 LUATDD Thực hiện quy hoạch, kế hoạch sử dụng đất</t>
  </si>
  <si>
    <t>Điều 50 LUATDD Báo cáo thực hiện quy hoạch, kế hoạch sử dụng đất</t>
  </si>
  <si>
    <t>Điều 51 LUATDD Giải quyết phát sinh về quy hoạch, kế hoạch sử dụng đất sau khi Luật này có hiệu lực thi hành</t>
  </si>
  <si>
    <t>Điều 52 LUATDD Căn cứ để giao đất, cho thuê đất, cho phép chuyển mục đích sử dụng đất</t>
  </si>
  <si>
    <t>Điều 53 LUATDD Giao đất, cho thuê đất đối với đất đang có người sử dụng cho người khác</t>
  </si>
  <si>
    <t>Điều 54 LUATDD Giao đất không thu tiền sử dụng đất</t>
  </si>
  <si>
    <t>Điều 55 LUATDD Giao đất có thu tiền sử dụng đất</t>
  </si>
  <si>
    <t>Điều 56 LUATDD Cho thuê đất</t>
  </si>
  <si>
    <t>Điều 57 LUATDD Chuyển mục đích sử dụng đất</t>
  </si>
  <si>
    <t>Điều 58 LUATDD Điều kiện giao đất, cho thuê đất, cho phép chuyển mục đích sử dụng đất để thực hiện dự án đầu tư</t>
  </si>
  <si>
    <t>Điều 59 LUATDD Thẩm quyền giao đất, cho thuê đất, cho phép chuyển mục đích sử dụng đất</t>
  </si>
  <si>
    <t>Điều 60 LUATDD Xử lý trường hợp giao đất, cho thuê đất trước ngày Luật này có hiệu lực thi hành</t>
  </si>
  <si>
    <t>Điều 61 LUATDD Thu hồi đất vì mục đích quốc phòng, an ninh</t>
  </si>
  <si>
    <t>Điều 62 LUATDD Thu hồi đất để phát triển kinh tế - xã hội vì lợi ích quốc gia, công cộng</t>
  </si>
  <si>
    <t>Điều 63 LUATDD Căn cứ thu hồi đất vì mục đích quốc phòng, an ninh; phát triển kinh tế - xã hội vì lợi ích quốc gia, công cộng</t>
  </si>
  <si>
    <t>Điều 64 LUATDD Thu hồi đất do vi phạm pháp luật về đất đai</t>
  </si>
  <si>
    <t>Điều 65 LUATDD Thu hồi đất do chấm dứt việc sử dụng đất theo pháp luật, tự nguyện trả lại đất, có nguy cơ đe dọa tính mạng con người</t>
  </si>
  <si>
    <t>Điều 66 LUATDD Thẩm quyền thu hồi đất</t>
  </si>
  <si>
    <t>Điều 67 LUATDD Thông báo thu hồi đất và chấp hành quyết định thu hồi đất vì mục đích quốc phòng, an ninh; phát triển kinh tế - xã hội vì lợi ích quốc gia, công cộng</t>
  </si>
  <si>
    <t>Điều 69 LUATDD Trình tự, thủ tục thu hồi đất vì mục đích quốc phòng, an ninh; phát triển kinh tế - xã hội vì lợi ích quốc gia, công cộng</t>
  </si>
  <si>
    <t>Điều 70 LUATDD Cưỡng chế thực hiện quyết định kiểm đếm bắt buộc</t>
  </si>
  <si>
    <t>Điều 71 LUATDD Cưỡng chế thực hiện quyết định thu hồi đất</t>
  </si>
  <si>
    <t>Điều 72 LUATDD Trưng dụng đất</t>
  </si>
  <si>
    <t>Điều 73 LUATDD Sử dụng đất thông qua hình thức nhận chuyển nhượng, thuê quyền sử dụng đất, nhận góp vốn bằng quyền sử dụng đất để sản xuất, kinh doanh</t>
  </si>
  <si>
    <t>Điều 74 LUATDD Nguyên tắc bồi thường về đất khi Nhà nước thu hồi đất</t>
  </si>
  <si>
    <t>Điều 75 LUATDD Điều kiện được bồi thường về đất khi Nhà nước thu hồi đất vì mục đích quốc phòng, an ninh; phát triển kinh tế - xã hội vì lợi ích quốc gia, công cộng</t>
  </si>
  <si>
    <t>Điều 76 LUATDD Bồi thường chi phí đầu tư vào đất còn lại khi Nhà nước thu hồi đất vì mục đích quốc phòng, an ninh; phát triển kinh tế - xã hội vì lợi ích quốc gia, công cộng</t>
  </si>
  <si>
    <t>Điều 77 LUATDD Bồi thường về đất, chi phí đầu tư vào đất còn lại khi Nhà nước thu hồi đất nông nghiệp của hộ gia đình, cá nhân</t>
  </si>
  <si>
    <t>Điều 78 LUATDD Bồi thường về đất, chi phí đầu tư vào đất còn lại khi Nhà nước thu hồi đất nông nghiệp của tổ chức kinh tế, tổ chức sự nghiệp công lập tự chủ tài chính, cộng đồng dân cư, cơ sở tôn giáo</t>
  </si>
  <si>
    <t>Điều 79 LUATDD Bồi thường về đất khi Nhà nước thu hồi đất ở</t>
  </si>
  <si>
    <t>Điều 80 LUATDD Bồi thường về đất, chi phí đầu tư vào đất còn lại khi Nhà nước thu hồi đất phi nông nghiệp không phải là đất ở của hộ gia đình, cá nhân</t>
  </si>
  <si>
    <t>Điều 81 LUATDD Bồi thường về đất, chi phí đầu tư vào đất còn lại khi Nhà nước thu hồi đất phi nông nghiệp không phải là đất ở của tổ chức kinh tế, tổ chức sự nghiệp công lập tự chủ tài chính, cộng đồng dân cư, cơ sở tôn giáo, tín ngưỡng, người Việt Nam định cư ở nước ngoài, tổ chức nước ngoài có chức năng ngoại giao, doanh nghiệp có vốn đầu tư nước ngoài</t>
  </si>
  <si>
    <t>Điều 82 LUATDD Trường hợp Nhà nước thu hồi đất không được bồi thường về đất</t>
  </si>
  <si>
    <t>Điều 83 LUATDD Hỗ trợ khi Nhà nước thu hồi đất</t>
  </si>
  <si>
    <t>Điều 84 LUATDD Hỗ trợ đào tạo, chuyển đổi nghề, tìm kiếm việc làm cho hộ gia đình, cá nhân khi Nhà nước thu hồi đất</t>
  </si>
  <si>
    <t>Điều 85 LUATDD Lập và thực hiện dự án tái định cư</t>
  </si>
  <si>
    <t>Điều 86 LUATDD Bố trí tái định cư cho người có đất ở thu hồi mà phải di chuyển chỗ ở</t>
  </si>
  <si>
    <t>Điều 87 LUATDD Bồi thường, hỗ trợ, tái định cư đối với các trường hợp đặc biệt</t>
  </si>
  <si>
    <t>Điều 88 LUATDD Nguyên tắc bồi thường thiệt hại về tài sản, ngừng sản xuất, kinh doanh khi Nhà nước thu hồi đất</t>
  </si>
  <si>
    <t>Điều 89 LUATDD Bồi thường thiệt hại về nhà, công trình xây dựng trên đất khi Nhà nước thu hồi đất</t>
  </si>
  <si>
    <t>Điều 90 LUATDD Bồi thường đối với cây trồng, vật nuôi</t>
  </si>
  <si>
    <t>Điều 91 LUATDD Bồi thường chi phí di chuyển khi Nhà nước thu hồi đất</t>
  </si>
  <si>
    <t>Điều 92 LUATDD Trường hợp Nhà nước thu hồi đất không được bồi thường tài sản gắn liền với đất</t>
  </si>
  <si>
    <t>Điều 93 LUATDD Chi trả tiền bồi thường, hỗ trợ, tái định cư</t>
  </si>
  <si>
    <t>Điều 94 LUATDD Bồi thường thiệt hại đối với đất thuộc hành lang an toàn khi xây dựng công trình có hành lang bảo vệ an toàn</t>
  </si>
  <si>
    <t>Điều 95 LUATDD Đăng ký đất đai, nhà ở và tài sản khác gắn liền với đất</t>
  </si>
  <si>
    <t>Điều 96 LUATDD Hồ sơ địa chính</t>
  </si>
  <si>
    <t>Điều 97 LUATDD Giấy chứng nhận quyền sử dụng đất, quyền sở hữu nhà ở và tài sản khác gắn liền với đất</t>
  </si>
  <si>
    <t>Điều 98 LUATDD Nguyên tắc cấp Giấy chứng nhận quyền sử dụng đất, quyền sở hữu nhà ở và tài sản khác gắn liền với đất</t>
  </si>
  <si>
    <t>Điều 99 LUATDD Trường hợp sử dụng đất được cấp Giấy chứng nhận quyền sử dụng đất, quyền sở hữu nhà ở và tài sản khác gắn liền với đất</t>
  </si>
  <si>
    <t>Điều 100 LUATDD Cấp Giấy chứng nhận quyền sử dụng đất, quyền sở hữu nhà ở và tài sản khác gắn liền với đất cho hộ gia đình, cá nhân, cộng đồng dân cư đang sử dụng đất có giấy tờ về quyền sử dụng đất</t>
  </si>
  <si>
    <t>Điều 101 LUATDD Cấp Giấy chứng nhận quyền sử dụng đất, quyền sở hữu nhà ở và tài sản khác gắn liền với đất cho hộ gia đình, cá nhân đang sử dụng đất mà không có giấy tờ về quyền sử dụng đất</t>
  </si>
  <si>
    <t>Điều 102 LUATDD Cấp Giấy chứng nhận quyền sử dụng đất, quyền sở hữu nhà ở và tài sản khác gắn liền với đất cho tổ chức, cơ sở tôn giáo đang sử dụng đất</t>
  </si>
  <si>
    <t>Điều 103 LUATDD Xác định diện tích đất ở đối với trường hợp có vườn, ao</t>
  </si>
  <si>
    <t>Điều 104 LUATDD Cấp Giấy chứng nhận đối với tài sản gắn liền với đất</t>
  </si>
  <si>
    <t>Điều 105 LUATDD Thẩm quyền cấp Giấy chứng nhận quyền sử dụng đất, quyền sở hữu nhà ở và tài sản khác gắn liền với đất</t>
  </si>
  <si>
    <t>Điều 106 LUATDD Đính chính, thu hồi Giấy chứng nhận đã cấp</t>
  </si>
  <si>
    <t>Điều 107 LUATDD Các khoản thu tài chính từ đất đai</t>
  </si>
  <si>
    <t>Điều 108 LUATDD Căn cứ, thời điểm tính tiền sử dụng đất, tiền thuê đất</t>
  </si>
  <si>
    <t>Điều 110 LUATDD Miễn, giảm tiền sử dụng đất, tiền thuê đất</t>
  </si>
  <si>
    <t>Điều 111 LUATDD Quỹ phát triển đất</t>
  </si>
  <si>
    <t>Điều 112 LUATDD Nguyên tắc, phương pháp định giá đất</t>
  </si>
  <si>
    <t>Điều 113 LUATDD Khung giá đất</t>
  </si>
  <si>
    <t>Điều 114 LUATDD Bảng giá đất và giá đất cụ thể</t>
  </si>
  <si>
    <t>Điều 115 LUATDD Tư vấn xác định giá đất</t>
  </si>
  <si>
    <t>Điều 116 LUATDD Quyền và nghĩa vụ của tổ chức có chức năng tư vấn xác định giá đất</t>
  </si>
  <si>
    <t>Điều 117 LUATDD Nguyên tắc đấu giá quyền sử dụng đất</t>
  </si>
  <si>
    <t>Điều 118 LUATDD Các trường hợp đấu giá quyền sử dụng đất và các trường hợp không đấu giá quyền sử dụng đất</t>
  </si>
  <si>
    <t>Điều 119 LUATDD Thực hiện đấu giá quyền sử dụng đất</t>
  </si>
  <si>
    <t>Điều 120 LUATDD Hệ thống thông tin đất đai</t>
  </si>
  <si>
    <t>Điều 121 LUATDD Cơ sở dữ liệu đất đai quốc gia</t>
  </si>
  <si>
    <t>Điều 122 LUATDD Quản lý, khai thác cơ sở dữ liệu đất đai</t>
  </si>
  <si>
    <t>Điều 123 LUATDD Dịch vụ công điện tử trong lĩnh vực đất đai</t>
  </si>
  <si>
    <t>Điều 124 LUATDD Trách nhiệm xây dựng hệ thống thông tin đất đai</t>
  </si>
  <si>
    <t>Điều 125 LUATDD Đất sử dụng ổn định lâu dài</t>
  </si>
  <si>
    <t>Điều 126 LUATDD Đất sử dụng có thời hạn</t>
  </si>
  <si>
    <t>Điều 127 LUATDD Thời hạn sử dụng đất khi chuyển mục đích sử dụng đất</t>
  </si>
  <si>
    <t>Điều 128 LUATDD Thời hạn sử dụng đất khi nhận chuyển quyền sử dụng đất</t>
  </si>
  <si>
    <t>Điều 129 LUATDD Hạn mức giao đất nông nghiệp</t>
  </si>
  <si>
    <t>Điều 130 LUATDD Hạn mức nhận chuyển quyền sử dụng đất nông nghiệp của hộ gia đình, cá nhân</t>
  </si>
  <si>
    <t>Điều 131 LUATDD Đất nông nghiệp hộ gia đình, cá nhân, cộng đồng dân cư sử dụng</t>
  </si>
  <si>
    <t>Điều 132 LUATDD Đất nông nghiệp sử dụng vào mục đích công ích</t>
  </si>
  <si>
    <t>Điều 133 LUATDD Đất nông nghiệp do tổ chức, người Việt Nam định cư ở nước ngoài, doanh nghiệp có vốn đầu tư nước ngoài sử dụng</t>
  </si>
  <si>
    <t>Điều 134 LUATDD Đất trồng lúa</t>
  </si>
  <si>
    <t>Điều 135 LUATDD Đất rừng sản xuất</t>
  </si>
  <si>
    <t>Điều 136 LUATDD Đất rừng phòng hộ</t>
  </si>
  <si>
    <t>Điều 137 LUATDD Đất rừng đặc dụng</t>
  </si>
  <si>
    <t>Điều 138 LUATDD Đất làm muối</t>
  </si>
  <si>
    <t>Điều 139 LUATDD Đất có mặt nước nội địa</t>
  </si>
  <si>
    <t>Điều 140 LUATDD Đất có mặt nước ven biển</t>
  </si>
  <si>
    <t>Điều 141 LUATDD Đất bãi bồi ven sông, ven biển</t>
  </si>
  <si>
    <t>Điều 142 LUATDD Đất sử dụng cho kinh tế trang trại</t>
  </si>
  <si>
    <t>Điều 143 LUATDD Đất ở tại nông thôn</t>
  </si>
  <si>
    <t>Điều 144 LUATDD Đất ở tại đô thị</t>
  </si>
  <si>
    <t>Điều 145 LUATDD Đất xây dựng khu chung cư</t>
  </si>
  <si>
    <t>Điều 146 LUATDD Đất sử dụng để chỉnh trang, phát triển đô thị và khu dân cư nông thôn</t>
  </si>
  <si>
    <t>Điều 147 LUATDD Đất xây dựng trụ sở cơ quan, công trình sự nghiệp</t>
  </si>
  <si>
    <t>Điều 148 LUATDD Đất sử dụng vào mục đích quốc phòng, an ninh</t>
  </si>
  <si>
    <t>Điều 149 LUATDD Đất khu công nghiệp, khu chế xuất, cụm công nghiệp, làng nghề</t>
  </si>
  <si>
    <t>Điều 150 LUATDD Đất sử dụng cho khu công nghệ cao</t>
  </si>
  <si>
    <t>Điều 151 LUATDD Đất sử dụng cho khu kinh tế</t>
  </si>
  <si>
    <t>Điều 152 LUATDD Đất sử dụng cho hoạt động khoáng sản</t>
  </si>
  <si>
    <t>Điều 153 LUATDD Đất thương mại, dịch vụ; đất cơ sở sản xuất phi nông nghiệp</t>
  </si>
  <si>
    <t>Điều 154 LUATDD Đất sản xuất vật liệu xây dựng, làm đồ gốm</t>
  </si>
  <si>
    <t>Điều 155 LUATDD Đất sử dụng vào mục đích công cộng; đất để thực hiện dự án xây dựng - chuyển giao và dự án xây dựng - kinh doanh - chuyển giao</t>
  </si>
  <si>
    <t>Điều 156 LUATDD Đất cảng hàng không, sân bay dân dụng</t>
  </si>
  <si>
    <t>Điều 157 LUATDD Đất xây dựng các công trình công cộng có hành lang bảo vệ an toàn</t>
  </si>
  <si>
    <t>Điều 158 LUATDD Đất có di tích lịch sử - văn hóa, danh lam thắng cảnh</t>
  </si>
  <si>
    <t>Điều 159 LUATDD Đất cơ sở tôn giáo</t>
  </si>
  <si>
    <t>Điều 160 LUATDD Đất tín ngưỡng</t>
  </si>
  <si>
    <t>Điều 161 LUATDD Đất xây dựng công trình ngầm</t>
  </si>
  <si>
    <t>Điều 162 LUATDD Đất làm nghĩa trang, nghĩa địa</t>
  </si>
  <si>
    <t>Điều 163 LUATDD Đất sông, ngòi, kênh, rạch, suối và mặt nước chuyên dùng</t>
  </si>
  <si>
    <t>Điều 164 LUATDD Quản lý đất chưa sử dụng</t>
  </si>
  <si>
    <t>Điều 165 LUATDD Đưa đất chưa sử dụng vào sử dụng</t>
  </si>
  <si>
    <t>Điều 166 LUATDD Quyền chung của người sử dụng đất</t>
  </si>
  <si>
    <t>Điều 167 LUATDD Quyền chuyển đổi, chuyển nhượng, cho thuê, cho thuê lại, thừa kế, tặng cho, thế chấp, góp vốn quyền sử dụng đất</t>
  </si>
  <si>
    <t>Điều 168 LUATDD Thời điểm được thực hiện các quyền của người sử dụng đất</t>
  </si>
  <si>
    <t>Điều 169 LUATDD Nhận quyền sử dụng đất</t>
  </si>
  <si>
    <t>Điều 170 LUATDD Nghĩa vụ chung của người sử dụng đất</t>
  </si>
  <si>
    <t>Điều 171 LUATDD Quyền sử dụng hạn chế đối với thửa đất liền kề</t>
  </si>
  <si>
    <t>Điều 172 LUATDD Quyền lựa chọn hình thức trả tiền thuê đất</t>
  </si>
  <si>
    <t>Điều 173 LUATDD Quyền và nghĩa vụ của tổ chức được Nhà nước giao đất không thu tiền sử dụng đất</t>
  </si>
  <si>
    <t>Điều 174 LUATDD Quyền và nghĩa vụ của tổ chức được Nhà nước giao đất có thu tiền sử dụng đất, cho thuê đất thu tiền thuê đất một lần cho cả thời gian thuê</t>
  </si>
  <si>
    <t>Điều 175 LUATDD Quyền và nghĩa vụ của tổ chức kinh tế, tổ chức sự nghiệp công lập sử dụng đất thuê trả tiền thuê đất hàng năm</t>
  </si>
  <si>
    <t>Điều 176 LUATDD Quyền và nghĩa vụ của tổ chức kinh tế nhận chuyển nhượng quyền sử dụng đất, chuyển mục đích sử dụng đất</t>
  </si>
  <si>
    <t>Điều 177 LUATDD Quyền và nghĩa vụ của tổ chức kinh tế nhận góp vốn bằng quyền sử dụng đất; quyền sử dụng đất của tổ chức kinh tế khi giải thể, phá sản</t>
  </si>
  <si>
    <t>Điều 178 LUATDD Quyền và nghĩa vụ của tổ chức kinh tế được thuê đất để xây dựng công trình ngầm</t>
  </si>
  <si>
    <t>Điều 179 LUATDD Quyền và nghĩa vụ của hộ gia đình, cá nhân sử dụng đất</t>
  </si>
  <si>
    <t>Điều 180 LUATDD Quyền và nghĩa vụ của hộ gia đình, cá nhân chuyển mục đích sử dụng đất từ loại đất không thu tiền sử dụng đất sang loại đất có thu tiền sử dụng đất hoặc thuê đất</t>
  </si>
  <si>
    <t>Điều 181 LUATDD Quyền và nghĩa vụ của cơ sở tôn giáo, cộng đồng dân cư sử dụng đất</t>
  </si>
  <si>
    <t>Điều 182 LUATDD Quyền và nghĩa vụ của tổ chức nước ngoài có chức năng ngoại giao</t>
  </si>
  <si>
    <t>Điều 183 LUATDD Quyền và nghĩa vụ của người Việt Nam định cư ở nước ngoài, doanh nghiệp có vốn đầu tư nước ngoài sử dụng đất để thực hiện dự án đầu tư tại Việt Nam</t>
  </si>
  <si>
    <t>Điều 184 LUATDD Quyền và nghĩa vụ của doanh nghiệp liên doanh sử dụng đất do nhận góp vốn bằng quyền sử dụng đất; doanh nghiệp 100% vốn đầu tư nước ngoài được chuyển đổi từ doanh nghiệp liên doanh</t>
  </si>
  <si>
    <t>Điều 185 LUATDD Quyền và nghĩa vụ của người Việt Nam định cư ở nước ngoài, doanh nghiệp có vốn đầu tư nước ngoài sử dụng đất trong khu công nghiệp, cụm công nghiệp, khu chế xuất, khu công nghệ cao, khu kinh tế</t>
  </si>
  <si>
    <t>Điều 186 LUATDD Quyền và nghĩa vụ về sử dụng đất ở của người Việt Nam định cư ở nước ngoài được sở hữu nhà ở tại Việt Nam; người nước ngoài hoặc người Việt Nam định cư ở nước ngoài không thuộc đối tượng được mua nhà ở gắn liền với quyền sử dụng đất ở tại Việt Nam</t>
  </si>
  <si>
    <t>Điều 187 LUATDD Quyền và nghĩa vụ của người Việt Nam định cư ở nước ngoài, doanh nghiệp có vốn đầu tư nước ngoài thuê đất để xây dựng công trình ngầm</t>
  </si>
  <si>
    <t>Điều 188 LUATDD Điều kiện thực hiện các quyền chuyển đổi, chuyển nhượng, cho thuê, cho thuê lại, thừa kế, tặng cho, thế chấp quyền sử dụng đất; góp vốn bằng quyền sử dụng đất</t>
  </si>
  <si>
    <t>Điều 189 LUATDD Điều kiện bán, mua tài sản gắn liền với đất được Nhà nước cho thuê thu tiền thuê đất hàng năm</t>
  </si>
  <si>
    <t>Điều 190 LUATDD Điều kiện chuyển đổi quyền sử dụng đất nông nghiệp</t>
  </si>
  <si>
    <t>Điều 191 LUATDD Trường hợp không được nhận chuyển nhượng, nhận tặng cho quyền sử dụng đất</t>
  </si>
  <si>
    <t>Điều 192 LUATDD Trường hợp hộ gia đình, cá nhân chuyển nhượng, tặng cho quyền sử dụng đất có điều kiện</t>
  </si>
  <si>
    <t>Điều 193 LUATDD Điều kiện nhận chuyển nhượng, nhận góp vốn, thuê quyền sử dụng đất nông nghiệp để thực hiện dự án đầu tư sản xuất, kinh doanh phi nông nghiệp</t>
  </si>
  <si>
    <t>Điều 194 LUATDD Điều kiện chuyển nhượng quyền sử dụng đất trong thực hiện dự án đầu tư xây dựng kinh doanh nhà ở; dự án đầu tư xây dựng kết cấu hạ tầng để chuyển nhượng hoặc cho thuê</t>
  </si>
  <si>
    <t>Điều 195 LUATDD Các thủ tục hành chính về đất đai</t>
  </si>
  <si>
    <t>Điều 196 LUATDD Công khai thủ tục hành chính về đất đai</t>
  </si>
  <si>
    <t>Điều 197 LUATDD Thực hiện thủ tục hành chính về đất đai</t>
  </si>
  <si>
    <t>Điều 198 LUATDD Giám sát của Quốc hội, Hội đồng nhân dân các cấp, Mặt trận Tổ quốc Việt Nam, các tổ chức thành viên của Mặt trận về việc quản lý và sử dụng đất đai</t>
  </si>
  <si>
    <t>Điều 199 LUATDD Giám sát của công dân đối với việc quản lý, sử dụng đất đai</t>
  </si>
  <si>
    <t>Điều 200 LUATDD Hệ thống theo dõi và đánh giá đối với quản lý và sử dụng đất đai</t>
  </si>
  <si>
    <t>Điều 201 LUATDD Thanh tra chuyên ngành đất đai</t>
  </si>
  <si>
    <t>Điều 202 LUATDD Hòa giải tranh chấp đất đai</t>
  </si>
  <si>
    <t>Điều 203 LUATDD Thẩm quyền giải quyết tranh chấp đất đai</t>
  </si>
  <si>
    <t>Điều 204 LUATDD Giải quyết khiếu nại, khiếu kiện về đất đai</t>
  </si>
  <si>
    <t>Điều 205 LUATDD Giải quyết tố cáo về đất đai</t>
  </si>
  <si>
    <t>Điều 206 LUATDD Xử lý đối với người có hành vi vi phạm pháp luật về đất đai</t>
  </si>
  <si>
    <t>Điều 207 LUATDD Xử lý đối với người có hành vi vi phạm pháp luật về đất đai khi thi hành công vụ trong lĩnh vực đất đai</t>
  </si>
  <si>
    <t>Điều 208 LUATDD Trách nhiệm của Chủ tịch Ủy ban nhân dân các cấp trong việc phát hiện, ngăn chặn và xử lý vi phạm pháp luật về quản lý và sử dụng đất đai</t>
  </si>
  <si>
    <t>Điều 209 LUATDD Tiếp nhận và xử lý trách nhiệm của thủ trưởng, công chức, viên chức thuộc cơ quan quản lý đất đai các cấp và công chức địa chính cấp xã trong việc vi phạm trình tự thực hiện các thủ tục hành chính</t>
  </si>
  <si>
    <t>Điều 210 LUATDD Điều khoản chuyển tiếp</t>
  </si>
  <si>
    <t>Điều 211 LUATDD Hiệu lực thi hành</t>
  </si>
  <si>
    <t>Điều 212 LUATDD Quy định chi tiết</t>
  </si>
  <si>
    <t>TSN</t>
  </si>
  <si>
    <t>IMG_3266</t>
  </si>
  <si>
    <t>IMG_3268</t>
  </si>
  <si>
    <t>Mẫu danh sách thu hồi đất</t>
  </si>
  <si>
    <t>IMG_3269</t>
  </si>
  <si>
    <t>Mẫu bảng tổng hợp diện tích thu hồi đất</t>
  </si>
  <si>
    <t>IMG_3270</t>
  </si>
  <si>
    <t>Mẫu đơn xin hiến đất làm đường</t>
  </si>
  <si>
    <t>IMG_2955</t>
  </si>
  <si>
    <t>Mẫu thu hồi đất thuộc thẩm quyền cấp huyện</t>
  </si>
  <si>
    <t>Mẫu giao đất, thuê đất, cho phép chuyển mục đích thuộc thẩm quyền của UBND cấp Tỉnh</t>
  </si>
  <si>
    <t>Mẫu đăng ký đất đai, cấp giấy chứng nhận đơn lẻ, thường xuyên, hằng năm</t>
  </si>
  <si>
    <t>Mẫu giao đất, thuê đất, cho phép chuyển mục đích thuộc thẩm quyền của UBND cấp Huyện</t>
  </si>
  <si>
    <t>IMG_3273</t>
  </si>
  <si>
    <t>IMG_3274</t>
  </si>
  <si>
    <t>IMG_3272</t>
  </si>
  <si>
    <t>Mẫu thu hồi đất thuộc thẩm quyền cấp tỉnh</t>
  </si>
  <si>
    <t>Các Mẫu File Ảnh</t>
  </si>
  <si>
    <t>Quyết định về việc thu hồi đất của hộ gia đình, cá nhân, tổ chức để xây dựng công trình: Đường trung tâm xã Tân Hợp (Tuyến 1; Tuyến 2)</t>
  </si>
  <si>
    <t>IMG_2589</t>
  </si>
  <si>
    <t>Quyết định về việc cấp giấy chứng nhận quyền sử dụng đất, quyền sở hữu nhà ở và tài sản gắn liền với đất cho các hộ gia đình, cá nhân tại xã Tân Hợp</t>
  </si>
  <si>
    <t>QD_3308</t>
  </si>
  <si>
    <t>Quyết định về việc cấp giấy chứng nhận quyền sử dụng đất, quyền sở hữu nhà ở và tài sản gắn liền với đất cho các hộ gia đình, cá nhân tại xã Tân Long ( Bổ sung đợt 2 )</t>
  </si>
  <si>
    <t>QD_3293</t>
  </si>
  <si>
    <t>Quyết định về việc cấp giấy chứng nhận quyền sử dụng đất, quyền sở hữu nhà ở và tài sản gắn liền với đất cho các hộ gia đình, cá nhân tại xã Tân Long</t>
  </si>
  <si>
    <t>QD_3285</t>
  </si>
  <si>
    <t>F:\Google Driver\Bandongoailamnghiepcacxa</t>
  </si>
  <si>
    <t>irasc.par</t>
  </si>
  <si>
    <t>DC15.dbf</t>
  </si>
  <si>
    <t>DC15.dgn</t>
  </si>
  <si>
    <t>DC15.pol</t>
  </si>
  <si>
    <t>DC15.ptr</t>
  </si>
  <si>
    <t>DC15.tp</t>
  </si>
  <si>
    <t>DC15.tpl</t>
  </si>
  <si>
    <t>DC15.txt</t>
  </si>
  <si>
    <t>DC16.att</t>
  </si>
  <si>
    <t>DC16.dbf</t>
  </si>
  <si>
    <t>DC16.dgn</t>
  </si>
  <si>
    <t>DC16.pol</t>
  </si>
  <si>
    <t>DC16.ptr</t>
  </si>
  <si>
    <t>DC16.tp</t>
  </si>
  <si>
    <t>DC16.tpl</t>
  </si>
  <si>
    <t>DC16.txt</t>
  </si>
  <si>
    <t>DC17.att</t>
  </si>
  <si>
    <t>DC17.dbf</t>
  </si>
  <si>
    <t>DC17.dgn</t>
  </si>
  <si>
    <t>DC17.pol</t>
  </si>
  <si>
    <t>DC17.ptr</t>
  </si>
  <si>
    <t>DC17.tp</t>
  </si>
  <si>
    <t>DC17.tpl</t>
  </si>
  <si>
    <t>DC17.txt</t>
  </si>
  <si>
    <t>DC18.att</t>
  </si>
  <si>
    <t>DC18.dbf</t>
  </si>
  <si>
    <t>DC18.dgn</t>
  </si>
  <si>
    <t>DC18.pol</t>
  </si>
  <si>
    <t>DC18.ptr</t>
  </si>
  <si>
    <t>dc18.tp</t>
  </si>
  <si>
    <t>DC18.tpl</t>
  </si>
  <si>
    <t>DC18.txt</t>
  </si>
  <si>
    <t>DC19.att</t>
  </si>
  <si>
    <t>DC19.dbf</t>
  </si>
  <si>
    <t>DC19.dgn</t>
  </si>
  <si>
    <t>DC19.pol</t>
  </si>
  <si>
    <t>DC19.ptr</t>
  </si>
  <si>
    <t>DC19.tp</t>
  </si>
  <si>
    <t>DC19.tpl</t>
  </si>
  <si>
    <t>DC19.txt</t>
  </si>
  <si>
    <t>tmp.cog</t>
  </si>
  <si>
    <t>tongtanhop.dgn</t>
  </si>
  <si>
    <t>tongtanhop[Conflict].dgn</t>
  </si>
  <si>
    <t>F:\Google Driver</t>
  </si>
  <si>
    <t>.tmp.drivedownload</t>
  </si>
  <si>
    <t>Bandongoailamnghiepcacxa</t>
  </si>
  <si>
    <t>DOVE</t>
  </si>
  <si>
    <t>THAN</t>
  </si>
  <si>
    <t>LNK</t>
  </si>
  <si>
    <t>DCS</t>
  </si>
  <si>
    <t>Hộ ông: Võ Văn Sang</t>
  </si>
  <si>
    <t>DGT</t>
  </si>
  <si>
    <t>SON</t>
  </si>
  <si>
    <t>Hộ ông: Đỗ Văn Chuân</t>
  </si>
  <si>
    <t>LNQ</t>
  </si>
  <si>
    <t>Hộ ông: Trương Đức Phú</t>
  </si>
  <si>
    <t>Ông: Lê Trọng Lương</t>
  </si>
  <si>
    <t>Hộ ông: Đoàn Chín</t>
  </si>
  <si>
    <t>Hộ ông: Đoàn Kiến</t>
  </si>
  <si>
    <t>Hộ ông: Võ Huỳnh</t>
  </si>
  <si>
    <t>Hộ ông: Đoàn Đức Anh</t>
  </si>
  <si>
    <t>Hộ ông: Đoàn Nuôi</t>
  </si>
  <si>
    <t>Ông: Đoàn Dình</t>
  </si>
  <si>
    <t>Hộ ông: Đoàn Toàn</t>
  </si>
  <si>
    <t>Bà: Đoàn Thị Bảy</t>
  </si>
  <si>
    <t>Hộ ông: Đoàn Văn Pháp</t>
  </si>
  <si>
    <t>Bà: Lê Thị Mướp</t>
  </si>
  <si>
    <t>Hộ ông: Võ Cúc</t>
  </si>
  <si>
    <t>Bà: Đoàn Thị Thận</t>
  </si>
  <si>
    <t>Hộ ông: Đoàn Tạo</t>
  </si>
  <si>
    <t>Hộ ông: Võ Văn Hinh</t>
  </si>
  <si>
    <t>Hộ ông: Đoàn Chiu</t>
  </si>
  <si>
    <t>Hộ ông: Võ Hai</t>
  </si>
  <si>
    <t>Hộ ông: Võ Ngôn</t>
  </si>
  <si>
    <t>Hộ bà: Võ Thị Hải</t>
  </si>
  <si>
    <t>Hộ ông: Võ Minh Huế</t>
  </si>
  <si>
    <t>Hộ ông: Đoàn Văn Tám</t>
  </si>
  <si>
    <t>Hộ ông: Đoàn Tần</t>
  </si>
  <si>
    <t>Hộ ông: Võ A</t>
  </si>
  <si>
    <t>Bà: Phan Thị Thơi</t>
  </si>
  <si>
    <t>Hộ ông: Đoàn Thú</t>
  </si>
  <si>
    <t>Hộ ông: Võ Thanh Dũng</t>
  </si>
  <si>
    <t>Hộ ông: Phạm Tùng</t>
  </si>
  <si>
    <t>Hộ ông: Ngô Sanh</t>
  </si>
  <si>
    <t>TIN</t>
  </si>
  <si>
    <t>Bà: Lê Thị Bòn</t>
  </si>
  <si>
    <t>Bà: Ngô Thị Hoa</t>
  </si>
  <si>
    <t>Hộ ông: Ngô Văn Đạm</t>
  </si>
  <si>
    <t>Hộ ông: Nguyễn Minh Phùng</t>
  </si>
  <si>
    <t>Hộ ông: Trương Đình Lục</t>
  </si>
  <si>
    <t>Hộ ông: Đỗ Đằng</t>
  </si>
  <si>
    <t>Hộ ông: Nguyễn Ngọc Thất</t>
  </si>
  <si>
    <t>Bà: Võ Thị Diệu Hiền</t>
  </si>
  <si>
    <t>Bà: Trịnh Thị Thương</t>
  </si>
  <si>
    <t>Hộ ông: Trương Đình Thi</t>
  </si>
  <si>
    <t>Hộ ông: Nguyễn Cường</t>
  </si>
  <si>
    <t>Hộ ông: Phạm Văn Vĩnh</t>
  </si>
  <si>
    <t>Hộ ông: Nguyễn Kiệm</t>
  </si>
  <si>
    <t>Hộ ông: Đỗ Văn Nghĩa</t>
  </si>
  <si>
    <t>ONT*</t>
  </si>
  <si>
    <t>CLN*</t>
  </si>
  <si>
    <t>Hộ ông: Đỗ Văn Hoá</t>
  </si>
  <si>
    <t>Hộ ông: Nguyễn Hữu Quyệt</t>
  </si>
  <si>
    <t>Hộ ông: Trương Đình Kiểm</t>
  </si>
  <si>
    <t>Hộ ông: Lê Trọng Đình</t>
  </si>
  <si>
    <t>Hộ ông: Trương Đình Ngọc</t>
  </si>
  <si>
    <t>DVH</t>
  </si>
  <si>
    <t>DGD</t>
  </si>
  <si>
    <t>Hộ ông: Trương Đức Trọng</t>
  </si>
  <si>
    <t>Hộ ông: Trần Đức Chương</t>
  </si>
  <si>
    <t>Hộ ông: Nguyễn Xuân Tiến</t>
  </si>
  <si>
    <t>Hộ ông: Lê Trọng Quê</t>
  </si>
  <si>
    <t>Hộ ông: Lê Trọng Thuyên</t>
  </si>
  <si>
    <t>Hộ ông: Lê Trọng Quỳnh</t>
  </si>
  <si>
    <t>Hộ ông: Trương Đình Tùng</t>
  </si>
  <si>
    <t>Hộ ông: Võ ổn</t>
  </si>
  <si>
    <t>Ông: Nguyễn Trường</t>
  </si>
  <si>
    <t>Hộ ông: Lê Trọng Tính</t>
  </si>
  <si>
    <t>Bà: Trương Thị Lợi</t>
  </si>
  <si>
    <t>Hộ ông: Trương Đình Thiệu</t>
  </si>
  <si>
    <t>Hộ ông: Đoàn Văn Thọ</t>
  </si>
  <si>
    <t>Hộ ông: Nguyễn Uông</t>
  </si>
  <si>
    <t>Hộ ông: Trương Đình Gành</t>
  </si>
  <si>
    <t>Bà: Nguyễn Thị Thuỷ</t>
  </si>
  <si>
    <t>Ông: Nguyễn Thành</t>
  </si>
  <si>
    <t>Hộ ông: Trần Đức</t>
  </si>
  <si>
    <t>Hộ ông: Nguyễn Toà</t>
  </si>
  <si>
    <t>Hộ ông: Võ Lợi</t>
  </si>
  <si>
    <t>Hộ ông: Võ Văn Linh</t>
  </si>
  <si>
    <t>Hộ ông: Trương Đình Quyền</t>
  </si>
  <si>
    <t>Hộ ông: Trương Đình Dinh</t>
  </si>
  <si>
    <t>Bà: Võ Thị Tiêm</t>
  </si>
  <si>
    <t>Hộ ông: Đoàn Hồng</t>
  </si>
  <si>
    <t>Hộ ông: Đoàn Văn Thắng</t>
  </si>
  <si>
    <t>SON4</t>
  </si>
  <si>
    <t>SON5</t>
  </si>
  <si>
    <t>SON6</t>
  </si>
  <si>
    <t>SON7</t>
  </si>
  <si>
    <t>Hộ ông: Ngô Nhất Viên</t>
  </si>
  <si>
    <t>Hộ ông: Võ Quyền</t>
  </si>
  <si>
    <t>Hộ ông: Ngô Thanh Bình</t>
  </si>
  <si>
    <t>Hộ ông: Ngô Văn Đông</t>
  </si>
  <si>
    <t>Hộ ông: Ngô Văn Thành</t>
  </si>
  <si>
    <t>Hộ ông: Ngô Thái Bưởi</t>
  </si>
  <si>
    <t>Ông: Đỗ Văn Dũng</t>
  </si>
  <si>
    <t>Bà: Hoàng Thị Sinh</t>
  </si>
  <si>
    <t>Ông: Võ Hoàng</t>
  </si>
  <si>
    <t>Hộ ông: Ngô Văn Lại</t>
  </si>
  <si>
    <t>Hộ ông: Võ Văn Hùng</t>
  </si>
  <si>
    <t>Hộ ông: Đoàn Văn Quý</t>
  </si>
  <si>
    <t>Ông: Đỗ Diên</t>
  </si>
  <si>
    <t>Hộ bà: Hồ Thị Tâm</t>
  </si>
  <si>
    <t>Hộ bà: Võ Thị Huệ</t>
  </si>
  <si>
    <t>Hộ bà: Võ Thị Lạc</t>
  </si>
  <si>
    <t>Hộ ông: Võ ấm</t>
  </si>
  <si>
    <t>Hộ ông: Võ Hoá</t>
  </si>
  <si>
    <t>Hộ ông: Nguyễn Thiểu</t>
  </si>
  <si>
    <t>Hộ ông: Nguyễn Tuyên</t>
  </si>
  <si>
    <t>Hộ ông: Trần Xuân Sanh</t>
  </si>
  <si>
    <t>Hộ ông: Lê Thanh Hoá</t>
  </si>
  <si>
    <t>Hộ ông: Trương Đức Thi</t>
  </si>
  <si>
    <t>Ông: Nguyễn Thanh Long</t>
  </si>
  <si>
    <t>Hộ ông: Trương Đình Bính</t>
  </si>
  <si>
    <t>Hộ ông: Đỗ Đức Quang</t>
  </si>
  <si>
    <t>Hộ ông: Võ Thành</t>
  </si>
  <si>
    <t>CQP</t>
  </si>
  <si>
    <t>Hộ ông: Lê Quang Phẩm</t>
  </si>
  <si>
    <t>Hộ ông: Đỗ Duy Xuân</t>
  </si>
  <si>
    <t>Hộ ông: Hoàng Hữu Kinh</t>
  </si>
  <si>
    <t>LUC</t>
  </si>
  <si>
    <t>Hộ ông: Hồ Văn Trung</t>
  </si>
  <si>
    <t>Hộ ông: Ăm Thiên</t>
  </si>
  <si>
    <t>Hộ ông: Ngô Văn Kình</t>
  </si>
  <si>
    <t>Hộ ông: Nguyễn Hữu Long</t>
  </si>
  <si>
    <t>Hộ ông: Ngô Văn Sang</t>
  </si>
  <si>
    <t>Hộ ông: Đoàn Quốc</t>
  </si>
  <si>
    <t>DXH</t>
  </si>
  <si>
    <t>Hộ ông: Võ Tuy</t>
  </si>
  <si>
    <t>Hộ ông: Đoàn Văn Lộc</t>
  </si>
  <si>
    <t>Hộ ông: Ngô Xuân Hoà</t>
  </si>
  <si>
    <t>Hộ bà: Võ Thị Yên</t>
  </si>
  <si>
    <t>Bà: Đoàn Thị Tể</t>
  </si>
  <si>
    <t>Hộ bà: Võ Thị Hiền</t>
  </si>
  <si>
    <t>Hộ bà: Võ Thị Lựu</t>
  </si>
  <si>
    <t>TSC</t>
  </si>
  <si>
    <t>Hộ ông: Phạm Văn Thuỵ</t>
  </si>
  <si>
    <t>DTL</t>
  </si>
  <si>
    <t>Thuỷ Điện La La</t>
  </si>
  <si>
    <t>DNL</t>
  </si>
  <si>
    <t>Hộ ông: Lê Trâm</t>
  </si>
  <si>
    <t>Hộ ông: Đoàn Trọng Lanh</t>
  </si>
  <si>
    <t>Hộ ông: Võ Thỉ</t>
  </si>
  <si>
    <t>Hộ ông: Võ Quốc Trí</t>
  </si>
  <si>
    <t>UBND Xã</t>
  </si>
  <si>
    <t>Hộ ông: Đoàn Minh Hiệt</t>
  </si>
  <si>
    <t>Hộ bà: Đoàn Thị Hoa</t>
  </si>
  <si>
    <t>Hộ ông: Lê Long</t>
  </si>
  <si>
    <t>Hộ ông: Lê Song</t>
  </si>
  <si>
    <t>Hộ ông: Võ Huy Phong</t>
  </si>
  <si>
    <t>Hộ ông: Võ Phối</t>
  </si>
  <si>
    <t>Hộ ông: Võ Tấn Tài</t>
  </si>
  <si>
    <t>Hộ ông: Võ Tam</t>
  </si>
  <si>
    <t>Hộ ông: Trần Văn Chiến</t>
  </si>
  <si>
    <t>Hộ ông: Nguyễn Văn Sơn</t>
  </si>
  <si>
    <t>Hộ ông: Đoàn Vĩ Đại</t>
  </si>
  <si>
    <t>Hộ ông: Đoàn Minh Điểm</t>
  </si>
  <si>
    <t>Hộ ông: Lê Bá Long</t>
  </si>
  <si>
    <t>Hộ ông: Trần Văn Tường</t>
  </si>
  <si>
    <t>Hộ ông: Phạm Quốc Bửu</t>
  </si>
  <si>
    <t>Hộ ông: Võ Thọ</t>
  </si>
  <si>
    <t>Hộ ông: Lê Văn Đức</t>
  </si>
  <si>
    <t>Hộ ông: Hồ Hiệp</t>
  </si>
  <si>
    <t>Hộ ông: Lê Bá Lương</t>
  </si>
  <si>
    <t>Hộ ông: Lê Văn Chí</t>
  </si>
  <si>
    <t>Ông: Lê Bá Sang</t>
  </si>
  <si>
    <t>Hộ ông: Lê Bá Lãm</t>
  </si>
  <si>
    <t>Hộ ông: Phạm Xuân Hữu</t>
  </si>
  <si>
    <t>Hộ ông: Hồ Chữ</t>
  </si>
  <si>
    <t>Hộ ông: Hồ Nghĩa</t>
  </si>
  <si>
    <t>Hộ ông: Hồ Chức</t>
  </si>
  <si>
    <t>Hộ ông: Ngô Đình Tuệ</t>
  </si>
  <si>
    <t>Bà: Nguyễn Thị Huê</t>
  </si>
  <si>
    <t>Bà: Nguyễn Thị Tuyết</t>
  </si>
  <si>
    <t>Hộ ông: Nguyễn Vận</t>
  </si>
  <si>
    <t>Hộ ông: Lê Trọng Huỳnh</t>
  </si>
  <si>
    <t>Ông: Nguyễn Văn Đen</t>
  </si>
  <si>
    <t>Hộ ông: Nguyễn Đức Thắng</t>
  </si>
  <si>
    <t>Hộ ông: Nguyễn Văn Triệu</t>
  </si>
  <si>
    <t>Hộ ông: Nguyễn Công Nguyên</t>
  </si>
  <si>
    <t>Hộ ông: Trương Đình Nghiêm</t>
  </si>
  <si>
    <t>Hộ ông: Lê Trọng Tuấn</t>
  </si>
  <si>
    <t>Bà: Đoàn Thị Lợi</t>
  </si>
  <si>
    <t>Hộ ông: Lê Trọng Đơn</t>
  </si>
  <si>
    <t>Hộ ông: Hồ Bình</t>
  </si>
  <si>
    <t>Hộ ông: Hà Văn Quyền</t>
  </si>
  <si>
    <t>Hộ ông: Lê Trọng Hoà</t>
  </si>
  <si>
    <t>Hộ ông: Trương Đình Hành</t>
  </si>
  <si>
    <t>DYT</t>
  </si>
  <si>
    <t>Bà: Võ Thị Thuỳ Phương</t>
  </si>
  <si>
    <t>Hộ ông: Nguyễn Quang Lợi</t>
  </si>
  <si>
    <t>Hộ ông: Trần Minh Châu</t>
  </si>
  <si>
    <t>Hộ ông: Nguyễn Thái Hoà</t>
  </si>
  <si>
    <t>Hộ ông: Nguyễn Công Tấn</t>
  </si>
  <si>
    <t>Hộ ông: Lê Sang</t>
  </si>
  <si>
    <t>Hộ ông: Lê Trọng Khánh</t>
  </si>
  <si>
    <t>Hộ ông: Đỗ Thiên Hùng</t>
  </si>
  <si>
    <t>Nghĩa Địa</t>
  </si>
  <si>
    <t>NTD</t>
  </si>
  <si>
    <t>Hộ ông: Lê Thanh Tâm</t>
  </si>
  <si>
    <t>Hộ ông: Nguyễn Dục</t>
  </si>
  <si>
    <t>Hộ ông: Phạm Ly</t>
  </si>
  <si>
    <t>Hộ ông: Phạm Văn Thành</t>
  </si>
  <si>
    <t>CDQ</t>
  </si>
  <si>
    <t>Hộ ông: Đoàn Minh Lộc</t>
  </si>
  <si>
    <t>Sân Vân Động</t>
  </si>
  <si>
    <t>DTT</t>
  </si>
  <si>
    <t>Hộ ông: Nguyễn Đức Hiền</t>
  </si>
  <si>
    <t>Hộ ông: Phạm Xuân Ngọc</t>
  </si>
  <si>
    <t>Hộ ông: Đỗ Thái Thạnh</t>
  </si>
  <si>
    <t>Bà: Đỗ Thị Ngọc Nhung</t>
  </si>
  <si>
    <t>Bà: Trịnh Thuỳ Dung</t>
  </si>
  <si>
    <t>Hộ ông: Lê Đình Thanh</t>
  </si>
  <si>
    <t>Hộ ông: Đỗ Khoẻ</t>
  </si>
  <si>
    <t>Bà: Đoàn Thị Hẹ</t>
  </si>
  <si>
    <t>Hộ ông: Trần Minh Tường</t>
  </si>
  <si>
    <t>Hộ ông: Phạm Bằng</t>
  </si>
  <si>
    <t>Hộ ông: Nguyễn Thanh Bình</t>
  </si>
  <si>
    <t>Hộ ông: Lê Trọng Thanh</t>
  </si>
  <si>
    <t>Hộ ông: Võ Thế Vinh</t>
  </si>
  <si>
    <t>Hộ bà: Đỗ Thị Ngâu</t>
  </si>
  <si>
    <t>Hộ ông: Võ Văn Hưng</t>
  </si>
  <si>
    <t>Ông: Đỗ Văn Đình</t>
  </si>
  <si>
    <t>Hộ ông: Nguyễn Thành Ba</t>
  </si>
  <si>
    <t>Hộ ông: Ngô Quốc Dũng</t>
  </si>
  <si>
    <t>Hộ ông: Lê Xuân Trường</t>
  </si>
  <si>
    <t>Hộ ông: Lê Đình Giáo</t>
  </si>
  <si>
    <t>Hộ ông: Ngô Thiện</t>
  </si>
  <si>
    <t>Hộ ông: Đỗ Minh Hai</t>
  </si>
  <si>
    <t>Bà: Võ Thị Xuân</t>
  </si>
  <si>
    <t>Hộ bà: Ngô Thị Hiền</t>
  </si>
  <si>
    <t>Ông: Trần Quốc Tuấn</t>
  </si>
  <si>
    <t>Bà: Nguyễn Thị Tưởng</t>
  </si>
  <si>
    <t>Hộ ông: Lê Bá Sơn</t>
  </si>
  <si>
    <t>Đình Làng Long An</t>
  </si>
  <si>
    <t>Nhà Thờ Họ Ngô</t>
  </si>
  <si>
    <t>Hộ ông: Ngô Tấn Lực</t>
  </si>
  <si>
    <t>Bà: Ngô Thị Hồng Liên</t>
  </si>
  <si>
    <t>Hộ ông: Ngô Văn Đản</t>
  </si>
  <si>
    <t>Ông: Ngô Thị Viễn</t>
  </si>
  <si>
    <t>Hộ ông: Lê Hồng Minh</t>
  </si>
  <si>
    <t>Hộ ông: Đỗ Đức Trị</t>
  </si>
  <si>
    <t>Hộ ông: Đỗ Em</t>
  </si>
  <si>
    <t>Hộ ông: Phạm Văn Thiện</t>
  </si>
  <si>
    <t>Đội Thuế Long An</t>
  </si>
  <si>
    <t>Hộ ông: Võ Văn Việt</t>
  </si>
  <si>
    <t>Hộ ông: Đỗ Khắc Tuấn</t>
  </si>
  <si>
    <t>Hộ ông: Đỗ Thiên Nam</t>
  </si>
  <si>
    <t>Hộ ông: Đỗ Xuân Hoà</t>
  </si>
  <si>
    <t>Hộ ông: Trương Đình Hùng</t>
  </si>
  <si>
    <t>Bà: Đoàn Thị Bích</t>
  </si>
  <si>
    <t>Hộ ông: Đỗ Văn Đổng</t>
  </si>
  <si>
    <t>Hộ ông: Tạ Quang Hiến</t>
  </si>
  <si>
    <t>Hội Trường Thôn Long An</t>
  </si>
  <si>
    <t>Hộ ông: Ngô Nhất Bắc</t>
  </si>
  <si>
    <t>Ông: Lê Cẩn Kiểm</t>
  </si>
  <si>
    <t>Ông: Ngô Thái Nam</t>
  </si>
  <si>
    <t>Hộ ông: Nguyễn Quang Bình</t>
  </si>
  <si>
    <t>Bà: Đỗ Thị Rơi</t>
  </si>
  <si>
    <t>Hộ ông: Ngô Thái Bưởi(Bưởi)</t>
  </si>
  <si>
    <t>Hộ ông: Ngô Quốc Thái</t>
  </si>
  <si>
    <t>Hộ ông: Nguyễn Hữu Chí</t>
  </si>
  <si>
    <t>Hộ ông: Ngô Văn Tùng</t>
  </si>
  <si>
    <t>Hộ ông: Ngô Văn Thới</t>
  </si>
  <si>
    <t>Hộ ông: Phạm Văn Tiên</t>
  </si>
  <si>
    <t>Hộ bà: Ngô Thị Hạnh</t>
  </si>
  <si>
    <t>Hộ ông: Ngô Văn Minh</t>
  </si>
  <si>
    <t>Hộ ông: Lê Bá Dũng</t>
  </si>
  <si>
    <t>Hộ ông: Nguyễn Tri Phong</t>
  </si>
  <si>
    <t>Hộ ông: Ngô Văn Bình</t>
  </si>
  <si>
    <t>Hộ bà: Lê Thị Mai</t>
  </si>
  <si>
    <t>Hộ ông: Võ Văn Nhơn</t>
  </si>
  <si>
    <t>Hộ ông: Võ Văn Phong</t>
  </si>
  <si>
    <t>Hộ ông: Võ Văn Phú</t>
  </si>
  <si>
    <t>Hộ ông: Võ Ngọc Thiềm</t>
  </si>
  <si>
    <t>Hộ ông: Phan Văn Hưng</t>
  </si>
  <si>
    <t>Hộ ông: Ngô Văn Thông</t>
  </si>
  <si>
    <t>Hộ bà: Lê Thị Tường Vy</t>
  </si>
  <si>
    <t>Hộ ông: Đoàn Văn Thành</t>
  </si>
  <si>
    <t>Hộ ông: Đoàn Văn Hoá</t>
  </si>
  <si>
    <t>Hộ ông: Phạm Xuân Ba</t>
  </si>
  <si>
    <t>Hộ bà: Lê Thị Sê</t>
  </si>
  <si>
    <t>Hộ ông: Nguyễn Quang Trung</t>
  </si>
  <si>
    <t>Hộ bà: Đỗ Thị Thu</t>
  </si>
  <si>
    <t>Hộ ông: Đoàn Hải Hưng</t>
  </si>
  <si>
    <t>Hộ ông: Lê Xuân Thông</t>
  </si>
  <si>
    <t>Hộ ông: Võ Văn Chung</t>
  </si>
  <si>
    <t>Hộ ông: Võ Văn Thành</t>
  </si>
  <si>
    <t>Bà: Hồ Thị Táo</t>
  </si>
  <si>
    <t>Ông: Võ Văn Hào</t>
  </si>
  <si>
    <t>Hộ ông: Lê Đình Thăng</t>
  </si>
  <si>
    <t>Hộ ông: Đoàn Ngọc Minh</t>
  </si>
  <si>
    <t>Hộ bà: Nguyễn Thị Hiền</t>
  </si>
  <si>
    <t>Hộ ông: Lê Quang Lộc</t>
  </si>
  <si>
    <t>Hộ ông: Lê Hiệu</t>
  </si>
  <si>
    <t>Hộ ông: Lê Tuyền</t>
  </si>
  <si>
    <t>Hộ ông: Phan Trường Hải</t>
  </si>
  <si>
    <t>Hộ ông: Lê Đá</t>
  </si>
  <si>
    <t>Hộ ông: Đỗ Minh</t>
  </si>
  <si>
    <t>Bà: Đoàn Thị Thu Thuỷ</t>
  </si>
  <si>
    <t>Hộ ông: Võ Ngọc ánh</t>
  </si>
  <si>
    <t>Bà: Võ Thị Quỳnh Như</t>
  </si>
  <si>
    <t>Hộ ông: Võ Minh Quốc</t>
  </si>
  <si>
    <t>Hộ ông: Đoàn Quang Vị</t>
  </si>
  <si>
    <t>Hộ ông: Lê Trọng Anh</t>
  </si>
  <si>
    <t>Hộ ông: Võ Lịch</t>
  </si>
  <si>
    <t>Ông: Nguyễn ánh Hào</t>
  </si>
  <si>
    <t>Hộ ông: Cao Hữu Lợi</t>
  </si>
  <si>
    <t>Ông: Lê Thị Bòn</t>
  </si>
  <si>
    <t>Hộ ông: Ngô Hùng Cường</t>
  </si>
  <si>
    <t>Hộ ông: Ngô Văn Đèo</t>
  </si>
  <si>
    <t>Hộ ông: Nguyễn Thể</t>
  </si>
  <si>
    <t>Hộ ông: Nguyễn Định</t>
  </si>
  <si>
    <t>Hộ ông: Đặng Sự</t>
  </si>
  <si>
    <t>Ông: Lê Hồng Hảo</t>
  </si>
  <si>
    <t>Bà: Hoàng Thị Thanh</t>
  </si>
  <si>
    <t>Hộ ông: Võ Viết Trung</t>
  </si>
  <si>
    <t>Bà: Trương Thị Thuỷ</t>
  </si>
  <si>
    <t>Hộ ông: Nguyễn Quốc Phong</t>
  </si>
  <si>
    <t>Hộ ông: Võ Văn Hiếu</t>
  </si>
  <si>
    <t>Hộ ông: Võ Dũng</t>
  </si>
  <si>
    <t>Bà: Võ Thị Lan</t>
  </si>
  <si>
    <t>Hộ bà: Võ Thị Liễu</t>
  </si>
  <si>
    <t>Hộ ông: Võ Liên</t>
  </si>
  <si>
    <t>Hộ bà: Nguyễn Thị Thanh</t>
  </si>
  <si>
    <t>Hộ ông: Đỗ Tấn Phong</t>
  </si>
  <si>
    <t>Hộ ông: Đoàn Hoài Cương</t>
  </si>
  <si>
    <t>Hộ ông: Đỗ Minh Long</t>
  </si>
  <si>
    <t>Hộ ông: Lê Ngọc Thọ</t>
  </si>
  <si>
    <t>Hộ ông: Ngô Văn Vinh</t>
  </si>
  <si>
    <t>Hộ bà: Lê Thị Kiều</t>
  </si>
  <si>
    <t>Hộ bà: Đỗ Thị Sương Mai</t>
  </si>
  <si>
    <t>Hộ ông: Đỗ Thơ</t>
  </si>
  <si>
    <t>Bà: Đỗ Thị Châu Loan</t>
  </si>
  <si>
    <t>Hộ ông: Lê Phong</t>
  </si>
  <si>
    <t>Hội Trường Thôn Long Thuận</t>
  </si>
  <si>
    <t>Hộ bà: Lê Thị Liễn</t>
  </si>
  <si>
    <t>Bà: Nguyễn Thị Lanh</t>
  </si>
  <si>
    <t>Ông: Nguyễn Ngọc Dương</t>
  </si>
  <si>
    <t>Hộ ông: Trương Đình Binh</t>
  </si>
  <si>
    <t>Hộ ông: Lê Hải</t>
  </si>
  <si>
    <t>Hộ ông: Lê Văn Tửu</t>
  </si>
  <si>
    <t>Hộ ông: Đặng Thẩm</t>
  </si>
  <si>
    <t>Bà: Trần Thị Lan</t>
  </si>
  <si>
    <t>Hộ ông: Đỗ Khắc Quốc</t>
  </si>
  <si>
    <t>Hộ ông: Đỗ Khắc Thái</t>
  </si>
  <si>
    <t>Bà: Hoàng Thị Bé</t>
  </si>
  <si>
    <t>Hộ ông: Đoàn Minh Khoái</t>
  </si>
  <si>
    <t>Hộ ông: Hoàng Minh Hùng</t>
  </si>
  <si>
    <t>Hộ ông: Hoàng Hữu Thanh Tùng</t>
  </si>
  <si>
    <t>Ông: Hoàng Hữu Bão</t>
  </si>
  <si>
    <t>Hộ ông: Võ Văn Lục</t>
  </si>
  <si>
    <t>Hộ ông: Lê Kiềm</t>
  </si>
  <si>
    <t>Hộ bà: Võ Thị Hoa</t>
  </si>
  <si>
    <t>Hộ ông: Trần Lực</t>
  </si>
  <si>
    <t>Hộ ông: Ngô Văn Đen</t>
  </si>
  <si>
    <t>Bà: Trần Thị Ngọc</t>
  </si>
  <si>
    <t>Hộ ông: Lê Văn Hiếu</t>
  </si>
  <si>
    <t>Bà: Đỗ Thị Lê</t>
  </si>
  <si>
    <t>Bà: Lê Thị Hường</t>
  </si>
  <si>
    <t>400+829</t>
  </si>
  <si>
    <t>- GCN cũ N 317072(01428)|GCN mới CK 463146_x000D_
- Nhận thừa kế từ ông Đỗ Vinh</t>
  </si>
  <si>
    <t>Ông: Hoàng Minh Hải</t>
  </si>
  <si>
    <t>Hộ ông: Hoàng Minh Sô</t>
  </si>
  <si>
    <t>Bà: Phan Thị Liên</t>
  </si>
  <si>
    <t>Hộ ông: Võ Thụ</t>
  </si>
  <si>
    <t>Hội Trường Thôn Long Quy</t>
  </si>
  <si>
    <t>Bà: Đỗ Thị Diễm Thuý</t>
  </si>
  <si>
    <t>Hộ ông: Đỗ Mãi</t>
  </si>
  <si>
    <t>Ông: Phan Diện</t>
  </si>
  <si>
    <t>Bà: Phan Thị Hiền</t>
  </si>
  <si>
    <t>Hộ bà: Hoàng Thị Linh</t>
  </si>
  <si>
    <t>Hộ ông: Hoàng Văn Bộ</t>
  </si>
  <si>
    <t>Hộ ông: Võ Văn Kiểu</t>
  </si>
  <si>
    <t>Bà: Đỗ Thị Loan</t>
  </si>
  <si>
    <t>Hộ ông: Nguyễn Ngoãn</t>
  </si>
  <si>
    <t>Hộ ông: Hoàng Tiến Dũng</t>
  </si>
  <si>
    <t>Hộ bà: Võ Thị Tưởng</t>
  </si>
  <si>
    <t>Đình làng thôn Long Thuận</t>
  </si>
  <si>
    <t>Ông: Lê Quang Sinh</t>
  </si>
  <si>
    <t>Hộ ông: Lê Hoà</t>
  </si>
  <si>
    <t>Ông: Lê Văn Quốc</t>
  </si>
  <si>
    <t>Hộ ông: Đỗ Thiên Nghĩa</t>
  </si>
  <si>
    <t>Hộ ông: Đỗ Xuân Hoàng</t>
  </si>
  <si>
    <t>Hộ ông: Phan Thành</t>
  </si>
  <si>
    <t>Hộ ông: Đỗ Văn Hùng</t>
  </si>
  <si>
    <t>Hộ ông: Nguyễn Công Thành</t>
  </si>
  <si>
    <t>Bà: Lê Thị Mỹ Lệ</t>
  </si>
  <si>
    <t>Hộ ông: Trần Hiền</t>
  </si>
  <si>
    <t>Hộ ông: Đỗ Văn Hải</t>
  </si>
  <si>
    <t>Hộ ông: Đặng Thế</t>
  </si>
  <si>
    <t>Hộ ông: Hoàng Hữu Thưởng</t>
  </si>
  <si>
    <t>Hộ bà: Đỗ Thiên Điệp</t>
  </si>
  <si>
    <t>Hộ bà: Dương Thị Hồng</t>
  </si>
  <si>
    <t>Hộ ông: Hoàng Hữu Thăng</t>
  </si>
  <si>
    <t>Hộ ông: Đỗ Khắc Dưỡng</t>
  </si>
  <si>
    <t>Hộ ông: Võ Quang Thành</t>
  </si>
  <si>
    <t>Hộ ông: Lê Quý</t>
  </si>
  <si>
    <t>Bà: Hoàng Thị Ngọc</t>
  </si>
  <si>
    <t>Bà: Đỗ Thị Diểu</t>
  </si>
  <si>
    <t>Bà: Đỗ Thị Diệp</t>
  </si>
  <si>
    <t>Hộ bà: Phan Thị Lành</t>
  </si>
  <si>
    <t>Hộ ông: Nguyễn Phương</t>
  </si>
  <si>
    <t>Nhà Thờ Họ Võ</t>
  </si>
  <si>
    <t>Trường THCS Tân Long</t>
  </si>
  <si>
    <t>Hộ ông: Đoàn Ngọc Dưỡng</t>
  </si>
  <si>
    <t>Hộ ông: Lê Hồng Chiến</t>
  </si>
  <si>
    <t>Hộ bà: Đỗ Thị ánh Tuyết</t>
  </si>
  <si>
    <t>Hộ ông: Phan Dũng</t>
  </si>
  <si>
    <t>Hộ ông: Đỗ Duy Nhân</t>
  </si>
  <si>
    <t>Bà: Trương Thị Xuân</t>
  </si>
  <si>
    <t>Bà: Đỗ Thị Chanh</t>
  </si>
  <si>
    <t>Hộ ông: Nguyễn Văn Tài</t>
  </si>
  <si>
    <t>Nhà Thờ Họ Đỗ Minh</t>
  </si>
  <si>
    <t>Nhà Thờ Họ Đoàn</t>
  </si>
  <si>
    <t>Hộ ông: Đỗ Văn Phước</t>
  </si>
  <si>
    <t>Hộ ông: Đỗ Quốc Đăng</t>
  </si>
  <si>
    <t>Nhà Thờ Họ Lê</t>
  </si>
  <si>
    <t>Hộ ông: Nguyễn Quốc Vinh</t>
  </si>
  <si>
    <t>Hộ ông: Đỗ Lộc</t>
  </si>
  <si>
    <t>Bà: Dương Thị Hồng</t>
  </si>
  <si>
    <t>Hộ ông: Hoàng Hiền</t>
  </si>
  <si>
    <t>Hộ ông: Đặng Thị Hiền</t>
  </si>
  <si>
    <t>Cộng Đồng Thôn Long Quy</t>
  </si>
  <si>
    <t>Ông: Đỗ Thiên Dũng</t>
  </si>
  <si>
    <t>Bà: Đỗ Thị Muồng</t>
  </si>
  <si>
    <t>Hộ ông: Võ Quang ánh</t>
  </si>
  <si>
    <t>Bà: Dương Thị Ân</t>
  </si>
  <si>
    <t>Bà: Dương Thị Anh</t>
  </si>
  <si>
    <t>Hộ ông: Đỗ Thanh Vũ</t>
  </si>
  <si>
    <t>Hộ ông: Nguyễn Thế Tư</t>
  </si>
  <si>
    <t>Hộ ông: Ngô Văn Thoại</t>
  </si>
  <si>
    <t>Hộ ông: Ngô Văn Chè</t>
  </si>
  <si>
    <t>Bà: Đỗ Thị Ngâu</t>
  </si>
  <si>
    <t>Hộ bà: Võ Thị Thuỳ Phương</t>
  </si>
  <si>
    <t>Hộ ông: Võ Văn Hoá</t>
  </si>
  <si>
    <t>Hộ ông: Lê Hoài Ân</t>
  </si>
  <si>
    <t>Hộ ông: Lê Thanh Chương</t>
  </si>
  <si>
    <t>Hộ ông: Đoàn Văn Phong</t>
  </si>
  <si>
    <t>Hộ ông: Đoàn Văn Nhân</t>
  </si>
  <si>
    <t>Hộ ông: Đoàn Hiến Pháp</t>
  </si>
  <si>
    <t>Đình Làng Long Hợp</t>
  </si>
  <si>
    <t>Bà: Đỗ Thị Ngân Hà</t>
  </si>
  <si>
    <t>Hộ ông: Võ Sỹ</t>
  </si>
  <si>
    <t>Ông: Đoàn Giá</t>
  </si>
  <si>
    <t>Hộ ông: Đỗ Cước</t>
  </si>
  <si>
    <t>Bà: Đoàn Thị Chót</t>
  </si>
  <si>
    <t>Hộ ông: Nguyễn Đức Sung</t>
  </si>
  <si>
    <t>Bà : Nguyễn Thị Dưỡng</t>
  </si>
  <si>
    <t>LNC*</t>
  </si>
  <si>
    <t>Hộ ông: Nguyễn Quốc Long</t>
  </si>
  <si>
    <t>Hộ ông: Võ Kiền</t>
  </si>
  <si>
    <t>Bà: Nguyễn Thị Em</t>
  </si>
  <si>
    <t>Ông: Trương Công Định</t>
  </si>
  <si>
    <t>Hộ ông: Nguyễn Văn Thi</t>
  </si>
  <si>
    <t>Hộ ông: Trương Công Yên</t>
  </si>
  <si>
    <t>Hộ ông: Võ Quốc Bảo</t>
  </si>
  <si>
    <t>Hộ ông: Vũ Đình Quang</t>
  </si>
  <si>
    <t>Bà: Nguyễn Thị Mỹ Hương</t>
  </si>
  <si>
    <t>Trụ Sở Công An Xã Tân Long</t>
  </si>
  <si>
    <t>CAN</t>
  </si>
  <si>
    <t>Hộ ông: Võ Sĩ</t>
  </si>
  <si>
    <t>Hộ ông: Nguyễn Ngọc Nhân</t>
  </si>
  <si>
    <t>Hộ ông: Đoàn Văn Vinh</t>
  </si>
  <si>
    <t>Ông: Hoàng Thị Sinh</t>
  </si>
  <si>
    <t>Hộ ông: Hoàng Minh Sơn</t>
  </si>
  <si>
    <t>Bà: Đoàn Thị Như Hoa</t>
  </si>
  <si>
    <t>Bà: Trương Thị Mai</t>
  </si>
  <si>
    <t>Hộ ông: Nguyễn Thanh Lâm</t>
  </si>
  <si>
    <t>Hộ ông: Phan Hữu Nẵng</t>
  </si>
  <si>
    <t>Hộ bà: Lê Thị Loan</t>
  </si>
  <si>
    <t>Hộ bà: Võ Thị Quyên</t>
  </si>
  <si>
    <t>Hộ ông: Đoàn Thanh Phòng</t>
  </si>
  <si>
    <t>Ông: Lê Văn Lương</t>
  </si>
  <si>
    <t>Hộ ông: Võ Văn Đức</t>
  </si>
  <si>
    <t>Hộ ông: Vỏ Văn Phong</t>
  </si>
  <si>
    <t>Ông: Nguyễn Việt Dũng</t>
  </si>
  <si>
    <t>Ông: Võ Hồng Phong</t>
  </si>
  <si>
    <t>Bà: Đỗ Thị Châu Cam</t>
  </si>
  <si>
    <t>Hộ ông: Võ Văn Tâm</t>
  </si>
  <si>
    <t>DCH</t>
  </si>
  <si>
    <t>Hộ ông: Đoàn Văn Sơn</t>
  </si>
  <si>
    <t>Hộ ông: Đoàn Trọng Tài</t>
  </si>
  <si>
    <t>Hộ ông: Võ Đại</t>
  </si>
  <si>
    <t>Hộ bà: Nguyễn Thị Phương Thuý</t>
  </si>
  <si>
    <t>DBV</t>
  </si>
  <si>
    <t>CT TNHH Một Thành Viên</t>
  </si>
  <si>
    <t>Hộ ông: Võ Văn Cương</t>
  </si>
  <si>
    <t>Bà: Lê Thị Đức</t>
  </si>
  <si>
    <t>Hộ bà: Trần Thị Diệp</t>
  </si>
  <si>
    <t>Hộ ông: Nguyễn Trí Thức</t>
  </si>
  <si>
    <t>Hộ ông: Hoàng Ngọc Bình</t>
  </si>
  <si>
    <t>Bà: Đỗ Thị Châu Xoài</t>
  </si>
  <si>
    <t>Hộ ông: Nguyễn Văn Cao</t>
  </si>
  <si>
    <t>Ông: Lê Thanh Hương</t>
  </si>
  <si>
    <t>Hộ bà: Đoàn Tịnh Tâm</t>
  </si>
  <si>
    <t>Bà: Nguyễn Thị Trấn</t>
  </si>
  <si>
    <t>Hộ ông: Đoàn Văn Phước</t>
  </si>
  <si>
    <t>Hộ ông: Đoàn Quang Quỳnh</t>
  </si>
  <si>
    <t>Hộ ông: Nguyễn Văn Lập</t>
  </si>
  <si>
    <t>Hộ bà: Ngô Thị Yến</t>
  </si>
  <si>
    <t>Hộ ông: Võ Tình</t>
  </si>
  <si>
    <t>Hộ ông: Hoàng Quý Dương</t>
  </si>
  <si>
    <t>Ông: Đỗ Phi Sơn</t>
  </si>
  <si>
    <t>Hộ ông: Trương Trí</t>
  </si>
  <si>
    <t>Hộ ông: Võ Văn Tạo</t>
  </si>
  <si>
    <t>Ông: Trương Đình Bỉnh</t>
  </si>
  <si>
    <t>Hộ ông: Nguyễn Văn Nhượng</t>
  </si>
  <si>
    <t>Hộ ông: Đỗ Văn Khả</t>
  </si>
  <si>
    <t>Hộ bà: Võ Thị Lộc</t>
  </si>
  <si>
    <t>Hộ ông: Nguyễn Quốc Dinh</t>
  </si>
  <si>
    <t>Hộ bà: Phan Thị Yến Tuyến</t>
  </si>
  <si>
    <t>Hộ ông: Phan Hoàng Chương</t>
  </si>
  <si>
    <t>Hộ ông: Đỗ Thiên Dũng</t>
  </si>
  <si>
    <t>Hộ bà: Lê Thị Đức</t>
  </si>
  <si>
    <t>Hộ ông: Phạm Đình Đoài</t>
  </si>
  <si>
    <t>Bà: Lê Thị Thương</t>
  </si>
  <si>
    <t>Bà: Võ Thị Hảo</t>
  </si>
  <si>
    <t>Hộ bà: Mai Thị Ngà</t>
  </si>
  <si>
    <t>Hộ ông: Nguyễn Minh Cường</t>
  </si>
  <si>
    <t>Hộ ông: Nguyễn Thuật</t>
  </si>
  <si>
    <t>Hộ ông: Đỗ Năm</t>
  </si>
  <si>
    <t>Hộ bà: Trần Thị Bích</t>
  </si>
  <si>
    <t>Hộ ông: Phan Văn Đại</t>
  </si>
  <si>
    <t>Hộ bà: Lê Thị Huyền</t>
  </si>
  <si>
    <t>Hộ ông: Đoàn Quốc Tuấn</t>
  </si>
  <si>
    <t>Miếu Xóm Long Hợp</t>
  </si>
  <si>
    <t>Hộ ông: Nguyễn Vĩnh Phong</t>
  </si>
  <si>
    <t>Hộ ông: Hà Phú Được</t>
  </si>
  <si>
    <t>Hộ ông: Hoàng Tấn Thành</t>
  </si>
  <si>
    <t>Hộ ông: Hoàng Tấn Trí</t>
  </si>
  <si>
    <t>Hội Trường Thôn Long Hợp</t>
  </si>
  <si>
    <t>Cộng Đồng Thôn Long Hợp</t>
  </si>
  <si>
    <t>Hộ ông: Đỗ Viễn</t>
  </si>
  <si>
    <t>Ông: Nguyễn Quang Hiền</t>
  </si>
  <si>
    <t>Bà: Thái Thị Viên</t>
  </si>
  <si>
    <t>Bà: Võ Thị Thú</t>
  </si>
  <si>
    <t>Hộ ông: Lê Hồng Hào</t>
  </si>
  <si>
    <t>Ông: Đỗ An</t>
  </si>
  <si>
    <t>Hộ bà: Nguyễn Thị Thanh Thuý</t>
  </si>
  <si>
    <t>Hộ ông: Trương Đức Hoà</t>
  </si>
  <si>
    <t>Hộ ông: Võ Văn Đồng</t>
  </si>
  <si>
    <t>Ông: Ngô Nhất Bảo</t>
  </si>
  <si>
    <t>Hộ ông: Ngô Văn Mâu</t>
  </si>
  <si>
    <t>Hộ ông: Võ Hoài Nhân</t>
  </si>
  <si>
    <t>Hộ ông: Lê Hồng Định</t>
  </si>
  <si>
    <t>Hộ ông: Đỗ Khắc Cường</t>
  </si>
  <si>
    <t>Hộ ông: Đỗ Đức Trí</t>
  </si>
  <si>
    <t>Hộ ông: Trần Văn Phương</t>
  </si>
  <si>
    <t>Hộ ông: Trần Đình Đạo</t>
  </si>
  <si>
    <t>Bà: Nguyễn Thị Kim Yến</t>
  </si>
  <si>
    <t>Hộ ông: Đoàn Bảo</t>
  </si>
  <si>
    <t>Hộ ông: Đỗ An</t>
  </si>
  <si>
    <t>Ông: Lê Văn Danh</t>
  </si>
  <si>
    <t>Hộ ông: Võ Liên Sơn</t>
  </si>
  <si>
    <t>Hộ ông: Võ Văn Quang</t>
  </si>
  <si>
    <t>Hộ ông: Đoàn Khiên</t>
  </si>
  <si>
    <t>Ông: Đoàn Chọn</t>
  </si>
  <si>
    <t>Hộ ông: Võ Hạnh</t>
  </si>
  <si>
    <t>Hộ ông: Đoàn Văn Lương</t>
  </si>
  <si>
    <t>Hộ ông: Đoàn Văn Đức</t>
  </si>
  <si>
    <t>Hộ ông: Đoàn Văn Hải</t>
  </si>
  <si>
    <t>Bà: Võ Thị Như Thảo</t>
  </si>
  <si>
    <t>Hộ ông: Đoàn Văn Hoành</t>
  </si>
  <si>
    <t>Hộ ông: Nguyễn Đình Lân</t>
  </si>
  <si>
    <t>Hộ ông: Mai Chiến Hữu</t>
  </si>
  <si>
    <t>Hộ ông: Đỗ Thiên Vũ</t>
  </si>
  <si>
    <t>Hộ ông: Đoàn Văn Thuỷ</t>
  </si>
  <si>
    <t>Hộ ông: Đỗ Tuấn Anh</t>
  </si>
  <si>
    <t>Hộ ông: Nguyễn Văn Phú</t>
  </si>
  <si>
    <t>Hộ bà: Lê Thị Sự</t>
  </si>
  <si>
    <t>Hộ bà: Nuyễn Thị Thạnh</t>
  </si>
  <si>
    <t>Bà: Dương Thị Duận</t>
  </si>
  <si>
    <t>Bà: Hoàng Thị Lệ</t>
  </si>
  <si>
    <t>Hộ ông: Hồ Văn Hải</t>
  </si>
  <si>
    <t>Hộ ông: Ngô Thị Hiền</t>
  </si>
  <si>
    <t>Hộ ông: Nguyễn Hữu Sơn</t>
  </si>
  <si>
    <t>Hộ ông: Lý Văn Đình</t>
  </si>
  <si>
    <t>Hộ ông: Lê Toản</t>
  </si>
  <si>
    <t>Hộ ông: Đỗ Thiên Vương</t>
  </si>
  <si>
    <t>Hộ ông: Đỗ Phiệt</t>
  </si>
  <si>
    <t>Hộ ông: Võ Văn Nghĩa</t>
  </si>
  <si>
    <t>Hộ ông: Võ Bề</t>
  </si>
  <si>
    <t>Ông: Lý Đức Hùng</t>
  </si>
  <si>
    <t>Hộ ông: Lê Quang Dũng</t>
  </si>
  <si>
    <t>Bà: Trương Thị Hậu</t>
  </si>
  <si>
    <t>Hộ ông: Đặng Ngọc Thành</t>
  </si>
  <si>
    <t>Ông: Lê Thị Thương</t>
  </si>
  <si>
    <t>Hộ ông: Lý Văn Thiện</t>
  </si>
  <si>
    <t>Hộ ông: Đoàn Minh Trường</t>
  </si>
  <si>
    <t>Hộ ông: Lê Trọng Dương</t>
  </si>
  <si>
    <t>Ông: Nguyễn Quang Khoái</t>
  </si>
  <si>
    <t>Hộ ông: Võ Thị Huệ</t>
  </si>
  <si>
    <t>Hộ ông: Trương Đình Hiệp</t>
  </si>
  <si>
    <t>Ông: Đỗ Minh Vương</t>
  </si>
  <si>
    <t>Hộ ông: Hồ Văn Soái</t>
  </si>
  <si>
    <t>Hộ ông: Đỗ Hành</t>
  </si>
  <si>
    <t>Ông: Đỗ Thiên Điệp</t>
  </si>
  <si>
    <t>Hộ ông: Võ Văn Dũng</t>
  </si>
  <si>
    <t>Hộ ông: Đoàn Thanh Bình</t>
  </si>
  <si>
    <t>Hộ ông: Võ Văn Hiền</t>
  </si>
  <si>
    <t>Ông: Tuấn</t>
  </si>
  <si>
    <t>Hộ ông: Trần Văn Biểu</t>
  </si>
  <si>
    <t>Bà: Lê Thị Trang</t>
  </si>
  <si>
    <t>Hộ ông: Nguyễn Văn Thành</t>
  </si>
  <si>
    <t>Hộ ông: Đoàn Phong Liêu</t>
  </si>
  <si>
    <t>Hộ ông: Phan Diện</t>
  </si>
  <si>
    <t>Hộ bà: Lê Thị Bòn</t>
  </si>
  <si>
    <t>Hộ ông: Phạm Xuân hữu</t>
  </si>
  <si>
    <t>Ông: Hoàng Thăng</t>
  </si>
  <si>
    <t>Bà: Ngô Thị Viễn</t>
  </si>
  <si>
    <t>Cộng Đồng Thôn Long Phụng</t>
  </si>
  <si>
    <t>Hộ ông: Ngô Văn Lường</t>
  </si>
  <si>
    <t>Hộ ông: Đỗ Văn Phục</t>
  </si>
  <si>
    <t>Hộ ông: Lê Trọng Hương</t>
  </si>
  <si>
    <t>Hộ ông: Trương Đình Sơn</t>
  </si>
  <si>
    <t>Hộ ông: Lê Chiêu Hải</t>
  </si>
  <si>
    <t>Hộ ông: Hoàng Đình Tính</t>
  </si>
  <si>
    <t>Ông: Đoàn Việt Hùng</t>
  </si>
  <si>
    <t>Hộ ông: Võ Sáng</t>
  </si>
  <si>
    <t>Hộ ông: Lê Trọng Minh</t>
  </si>
  <si>
    <t>Ông: Nguyễn Công Phương</t>
  </si>
  <si>
    <t>Hộ ông: Lý Ngọc Cần</t>
  </si>
  <si>
    <t>Hộ ông: Hồ Văn Cảng</t>
  </si>
  <si>
    <t>Hộ bà: Võ Thị Thắm</t>
  </si>
  <si>
    <t>Hộ ông: Nguyễn Văn Thản</t>
  </si>
  <si>
    <t>Hộ ông: Nguyễn Minh Hùng</t>
  </si>
  <si>
    <t>Hộ bà: Đỗ Thị Hường</t>
  </si>
  <si>
    <t>Bà: Đoàn Thị Tỵ</t>
  </si>
  <si>
    <t>Hộ bà: Võ Thị Thanh Hà</t>
  </si>
  <si>
    <t>Hộ ông: Nguyễn Hiển</t>
  </si>
  <si>
    <t>Hộ ông: Đoàn Văn Dũng</t>
  </si>
  <si>
    <t>Bà: Lê Thị Sáng</t>
  </si>
  <si>
    <t>Bà: Nguyễn Thị Đào</t>
  </si>
  <si>
    <t>Bà: Nguyễn Thị Dung</t>
  </si>
  <si>
    <t>Hộ bà: Đoàn Thị Liễu</t>
  </si>
  <si>
    <t>Hộ bà: Đỗ Thị Kiều Thu</t>
  </si>
  <si>
    <t>Hộ ông: Đoàn Văn Ly</t>
  </si>
  <si>
    <t>Hộ ông: Đoàn Mông</t>
  </si>
  <si>
    <t>Hộ ông: Võ Phong</t>
  </si>
  <si>
    <t>Hộ ông: Đỗ Văn Quảng</t>
  </si>
  <si>
    <t>Hộ ông: Võ Tiên Sinh</t>
  </si>
  <si>
    <t>Hộ ông: Đoàn Kỹ</t>
  </si>
  <si>
    <t>Hộ bà: Trần Thị Quý</t>
  </si>
  <si>
    <t>Hộ ông: Võ Văn Hào</t>
  </si>
  <si>
    <t>Hộ ông: Nguyễn Thọ Bảo</t>
  </si>
  <si>
    <t>Hộ ông: Đỗ Văn Cư</t>
  </si>
  <si>
    <t>Hộ ông: Đỗ Minh Cử</t>
  </si>
  <si>
    <t>Hộ ông: Đỗ Mĩnh</t>
  </si>
  <si>
    <t>Hội Trường Thôn Long Thành</t>
  </si>
  <si>
    <t>Ông: Trần Chí Thanh</t>
  </si>
  <si>
    <t>Hộ ông: Nguyễn Hồng Sơn</t>
  </si>
  <si>
    <t>Hộ ông: Nguyễn Bình</t>
  </si>
  <si>
    <t>Bà: Võ Thị Huệ</t>
  </si>
  <si>
    <t>NCN</t>
  </si>
  <si>
    <t>Bà: Dương Thị Gái</t>
  </si>
  <si>
    <t>Bà: Đỗ Thị Huệ</t>
  </si>
  <si>
    <t>Hộ ông: Võ Hoành</t>
  </si>
  <si>
    <t>Bà: Đoàn Thị Diệu Linh</t>
  </si>
  <si>
    <t>Cộng Đồng Thôn Long Thành</t>
  </si>
  <si>
    <t>Hộ ông: Đỗ Dục</t>
  </si>
  <si>
    <t>Hộ ông: Võ Văn Nam</t>
  </si>
  <si>
    <t>Hộ ông: Võ Thung</t>
  </si>
  <si>
    <t>Bà: Võ Thị Anh</t>
  </si>
  <si>
    <t>Ông: Phúc</t>
  </si>
  <si>
    <t>Hộ ông: Võ Thảo</t>
  </si>
  <si>
    <t>Ông: Đoàn Văn An</t>
  </si>
  <si>
    <t>Bà: Đỗ Thị Tiền</t>
  </si>
  <si>
    <t>Hộ bà: Nguyễn Thị Đào</t>
  </si>
  <si>
    <t>Hộ bà: Đỗ Thị Tiền</t>
  </si>
  <si>
    <t>Hộ ông: Võ Phiệt</t>
  </si>
  <si>
    <t>Hộ ông: Nguyễn Dẫn</t>
  </si>
  <si>
    <t>Hộ ông: Nguyễn Văn Thỉ</t>
  </si>
  <si>
    <t>Hộ ông: Nguyễn Minh Trí</t>
  </si>
  <si>
    <t>Hộ ông: Đỗ Khắc Hà</t>
  </si>
  <si>
    <t>Bà: Đỗ Thị Thu</t>
  </si>
  <si>
    <t>Hộ ông: Nguyễn Văn Trị</t>
  </si>
  <si>
    <t>Hộ ông: Võ Nhị</t>
  </si>
  <si>
    <t>Hộ bà: Đoàn Thị Như Hoa</t>
  </si>
  <si>
    <t>Cộng Đồng Thôn Long Giang</t>
  </si>
  <si>
    <t>Ông: Võ Trung</t>
  </si>
  <si>
    <t>Hộ ông: Nguyễn Văn Hiền</t>
  </si>
  <si>
    <t>Hộ ông: Lê Sinh</t>
  </si>
  <si>
    <t>Ông: Đỗ Văn Thành</t>
  </si>
  <si>
    <t>Ông: Đoàn Quang Tuấn</t>
  </si>
  <si>
    <t>Ông: Đào Văn Tá</t>
  </si>
  <si>
    <t>Hộ ông: Nguyễn Minh Định</t>
  </si>
  <si>
    <t>Ông: Hồ Các</t>
  </si>
  <si>
    <t>Hộ ông: Đỗ Tuấn Hà</t>
  </si>
  <si>
    <t>Bà: Mai Thị Năm</t>
  </si>
  <si>
    <t>Hộ ông: Đỗ Thị Hường</t>
  </si>
  <si>
    <t>Hộ ông: Võ Lập</t>
  </si>
  <si>
    <t>Đình Làng Thôn</t>
  </si>
  <si>
    <t>Bà: Hồ Thị Ta Lực</t>
  </si>
  <si>
    <t>Hộ ông: Ca Chua</t>
  </si>
  <si>
    <t>Hộ ông: Hồ A Rơn</t>
  </si>
  <si>
    <t>Bản đồ Tân Hợp</t>
  </si>
  <si>
    <t>Bản đồ Tân Long</t>
  </si>
  <si>
    <t>Bản đồ xã Thuận</t>
  </si>
  <si>
    <t>Bản đồ Hướng Lộc</t>
  </si>
  <si>
    <t>\Bandongoailamnghiepcacxa\TANLONG\BDDC</t>
  </si>
  <si>
    <t>\Bandongoailamnghiepcacxa\THUAN\BDDC</t>
  </si>
  <si>
    <t>\Bandongoailamnghiepcacxa\TANHOP\BDDC</t>
  </si>
  <si>
    <t>\Bandongoailamnghiepcacxa\HUONGLOC\BDDC</t>
  </si>
  <si>
    <t>DC14.tpl</t>
  </si>
  <si>
    <t>DC14.txt</t>
  </si>
  <si>
    <t>DC15.att</t>
  </si>
  <si>
    <t>b) Nghị định số 17/2006/NĐ-CP ngày 27 tháng 01 năm 2006 của Chính phủ sửa đổi, bổ sung một số điều của các Nghị định hướng dẫn thi hành Luật Đất đai và Nghị định số 187/2004/NĐ-CP về việc chuyển công ty nhà nước thành công ty cổ phần;</t>
  </si>
  <si>
    <t>b) Giấy chứng nhận cấp cho chủ sở hữu tài sản gắn liền với đất chỉ ghi thông tin về chủ sở hữu tài sản gắn liền với đất theo quy định tại Khoản 1 Điều này, tiếp theo ghi “Sở hữu tài sản trên thửa đất... (ghi hình thức thuê, mượn,…) của... (ghi tên tổ chức, hộ gia đình, cá nhân cho thuê, cho mượn,…)”.</t>
  </si>
  <si>
    <t>Trên mỗi Giấy chứng nhận ghi thông tin đầy đủ về người được cấp Giấy chứng nhận theo quy định tại Khoản 1 Điều này; tiếp theo ghi “Cùng sử dụng đất, cùng sở hữu tài sản gắn liền với đất (hoặc Cùng sử dụng đất hoặc Cùng sở hữu tài sản) với… (ghi lần lượt tên của những người còn lại có chung quyền sử dụng đất, quyền sở hữu tài sản gắn liền với đất)”.</t>
  </si>
  <si>
    <t>Trường hợp thửa đất có nhiều tổ chức, hộ gia đình, cá nhân cùng sử dụng đất, cùng sở hữu tài sản gắn liền với đất mà có thỏa thuận bằng văn bản cấp một Giấy chứng nhận cho người đại diện (có công chứng hoặc chứng thực theo quy định của pháp luật) thì Giấy chứng nhận được cấp cho người đại diện đó. Trên Giấy chứng nhận ghi thông tin của người đại diện theo quy định tại Khoản 1 Điều này, dòng tiếp theo ghi “Là người đại diện cho những người cùng sử dụng đất (hoặc cùng sở hữu tài sản gắn liền với đất hoặc cùng sử dụng đất và cùng sở hữu tài sản gắn liền với đất) gồm:… (ghi lần lượt tên của những người cùng sử dụng đất, tài sản gắn liền với đất)”.</t>
  </si>
  <si>
    <t>Trường hợp có nhiều người cùng sử dụng đất, cùng sở hữu tài sản gắn liền với đất ghi trên trang 1 không hết thì dòng cuối trang 1 ghi “và những người khác có tên tại điểm Ghi chú của Giấy chứng nhận này”; đồng thời tại điểm Ghi chú của Giấy chứng nhận được ghi: “Những người khác cùng sử dụng đất (hoặc cùng sử dụng đất và sở hữu tài sản gắn liền với đất hoặc cùng sở hữu tài sản gắn liền với đất) gồm:… (ghi lần lượt tên của những người cùng sử dụng đất, tài sản gắn liền với đất còn lại)”.</t>
  </si>
  <si>
    <t xml:space="preserve">4. Trường hợp nhiều người được thừa kế quyền sử dụng đất, quyền sở hữu tài sản gắn liền với đất mà những người được hưởng thừa kế có văn bản thoả thuận chưa phân chia thừa kế và đề nghị cấp một Giấy chứng nhận cho người đại diện đối với toàn bộ diện tích đất, tài sản gắn liền với đất để thừa kế thì cấp một Giấy chứng nhận cho người đại điện đó. Văn bản thỏa thuận phải được công chứng hoặc chứng thực theo quy định của pháp luật. Trên Giấy chứng nhận ghi thông tin của người đại diện theo quy định tại Khoản 1 Điều này, dòng tiếp theo ghi “Là người đại diện của những người được thừa kế gồm:… (ghi lần lượt tên của những người được thừa kế quyền sử dụng đất, tài sản gắn liền với đất)”. </t>
  </si>
  <si>
    <t xml:space="preserve">Thông tin về thửa đất được thể hiện trên Giấy chứng nhận đối với tất cả các trường hợp được cấp Giấy chứng nhận theo quy định như sau: </t>
  </si>
  <si>
    <t xml:space="preserve">4. Diện tích: ghi diện tích của thửa đất bằng số Ả Rập theo đơn vị mét vuông (m2), được làm tròn số đến một chữ số thập phân. </t>
  </si>
  <si>
    <t>c) Trường hợp thửa đất ở có vườn, ao mà diện tích đất ở được công nhận nhỏ hơn diện tích cả thửa đất và có hình thức sử dụng chung, sử dụng riêng đối với từng loại đất thì lần lượt ghi “Sử dụng riêng” và mục đích sử dụng, diện tích đất sử dụng riêng kèm theo; ghi “Sử dụng chung” và mục đích sử dụng, diện tích đất sử dụng chung kèm theo. Ví dụ: “Sử dụng riêng: Đất ở 120m2, đất trồng cây lâu năm 300m2; Sử dụng chung: Đất ở 50m2, đất trồng cây hàng năm 200m2”.</t>
  </si>
  <si>
    <t>c) Trường hợp thửa đất có nhiều người cùng sử dụng, có nhiều mục đích sử dụng khác nhau, trong đó mỗi người sử dụng đất vào một mục đích nhất định thì Giấy chứng nhận cấp cho từng người phải ghi mục đích sử dụng đất của người đó và ghi chú thích “thửa đất còn sử dụng vào mục đích… (ghi mục đích sử dụng đất khác còn lại) của người khác” vào điểm Ghi chú của Giấy chứng nhận;</t>
  </si>
  <si>
    <t>đ) Việc xác định mục đích sử dụng đất khi cấp Giấy chứng nhận được thực hiện theo quy định tại Điều 11 của Luật Đất đai và Điều 3 của Nghị định số 43/2014/NĐ-CP.</t>
  </si>
  <si>
    <t xml:space="preserve">b) Trường hợp sử dụng đất có thời hạn thì ghi “Thời hạn sử dụng đất đến ngày …/…/… (ghi ngày tháng năm hết hạn sử dụng)”; </t>
  </si>
  <si>
    <t>d) Trường hợp thửa đất ở có vườn, ao mà diện tích đất ở được công nhận là một phần thửa đất thì ghi thời hạn sử dụng đất theo từng mục đích sử dụng đất “Đất ở: Lâu dài; Đất... (ghi tên mục đích sử dụng theo hiện trạng thuộc nhóm đất nông nghiệp đối với phần diện tích vườn, ao không được công nhận là đất ở): sử dụng đến ngày .../.../... (ghi ngày tháng năm hết hạn sử dụng)”.</t>
  </si>
  <si>
    <t>h) Trường hợp chuyển quyền sử dụng đất mà phải cấp Giấy chứng nhận cho bên nhận chuyển quyền thì ghi lần lượt hình thức nhận chuyển quyền (như nhận chuyển đổi; nhận chuyển nhượng; nhận thừa kế; được tặng cho; nhận góp vốn; trúng đấu giá; xử lý nợ thế chấp; giải quyết tranh chấp; do giải quyết khiếu nại, tố cáo; thực hiện quyết định (hoặc bản án) của Tòa án; thực hiện quyết định thi hành án;…); tiếp theo ghi nguồn gốc sử dụng đất như trên Giấy chứng nhận đã cấp lần đầu và được thể hiện theo quy định tại Thông tư này. Ví dụ: “Nhận chuyển nhượng đất được Nhà nước giao có thu tiền sử dụng đất”.</t>
  </si>
  <si>
    <t>a) Loại nhà ở: ghi loại nhà ở cụ thể theo quy định của pháp luật về nhà ở Ví dụ: “Nhà ở riêng lẻ”; “Nhà biệt thự”;</t>
  </si>
  <si>
    <t>d) Hình thức sở hữu: ghi “Sở hữu riêng” đối với trường hợp nhà ở thuộc sở hữu của một chủ; ghi “Sở hữu chung” đối với trường hợp nhà ở thuộc sở hữu chung của nhiều chủ; trường hợp nhà ở có phần sở hữu riêng và có phần sở hữu chung thì ghi lần lượt từng hình thức sở hữu và diện tích kèm theo. Ví dụ: “Sở hữu riêng 50m2; sở hữu chung 20m2”;</t>
  </si>
  <si>
    <t>d) Hình thức sở hữu: ghi “Sở hữu riêng” đối với trường hợp căn hộ thuộc sở hữu của một chủ; ghi “Sở hữu chung” đối với trường hợp căn hộ thuộc sở hữu chung của nhiều chủ; trường hợp căn hộ có phần sở hữu riêng và có phần sở hữu chung thì ghi lần lượt từng hình thức sở hữu và diện tích kèm theo. Ví dụ: “Sở hữu riêng 50m2; sở hữu chung 20m2”;</t>
  </si>
  <si>
    <t>- Diện tích xây dựng: ghi diện tích mặt bằng chiếm đất của công trình tại vị trí tiếp xúc với mặt đất theo mép ngoài tường bao công trình, bằng số Ả Rập theo đơn vị mét vuông (m2), được làm tròn số đến một chữ số thập phân;</t>
  </si>
  <si>
    <t>+ Đối với công trình kiến trúc khác thì ghi công suất của công trình theo quyết định đầu tư hoặc dự án đầu tư được duyệt hoặc giấy chứng nhận đầu tư hoặc giấy phép đầu tư. Ví dụ: “Nhà máy nhiệt điện: 3.000 MW, sân vận động: 20.000 ghế”;</t>
  </si>
  <si>
    <t>d) Hình thức sở hữu: ghi “Sở hữu riêng” đối với trường hợp rừng thuộc sở hữu của một chủ; ghi “Sở hữu chung” đối với trường hợp rừng thuộc sở hữu chung của nhiều chủ; trường hợp rừng có phần diện tích thuộc sở hữu riêng và có phần diện tích thuộc sở hữu chung thì ghi “Sở hữu riêng… m2; sở hữu chung… m2”;</t>
  </si>
  <si>
    <t>c) Hình thức sở hữu: ghi “Sở hữu riêng” đối với trường hợp vườn cây lâu năm thuộc sở hữu của một chủ; ghi “Sở hữu chung” đối với trường hợp vườn cây lâu năm thuộc sở hữu chung của nhiều chủ; trường hợp có phần diện tích thuộc sở hữu riêng và có phần diện tích thuộc sở hữu chung thì ghi “Sở hữu riêng… m2; sở hữu chung… m2”;</t>
  </si>
  <si>
    <t xml:space="preserve">Trường hợp không thể hiện hết các tài sản trên trang 2 của Giấy chứng nhận thì cấp Giấy chứng nhận khác để thể hiện các tài sản còn lại; từ Giấy chứng nhận thứ hai trở đi không ghi thông tin chi tiết về thửa đất như Giấy chứng nhận thứ nhất mà tại điểm “1. Thửa đất” được ghi “Thông tin về thửa đất được quyền sử dụng thể hiện trên Giấy chứng nhận có seri số... (ghi số seri của Giấy chứng nhận thứ nhất)”. </t>
  </si>
  <si>
    <t>“2. Nhà ở:</t>
  </si>
  <si>
    <t>3. Công trình xây dựng khác:</t>
  </si>
  <si>
    <t xml:space="preserve">5. Cây lâu năm: </t>
  </si>
  <si>
    <t>c) Tại điểm Ghi chú trên trang 2 của Giấy chứng nhận ghi tên những người cùng sử dụng chung đối với từng phần diện tích đất sử dụng chung; tên người cùng sở hữu chung đối với từng phần diện tích tài sản gắn liền với đất chung. Ví dụ: “Cùng sử dụng đất chung (diện tích 30m2) với ông Nguyễn Văn B và bà Nguyễn Thị C”; Cùng sử dụng đất chung (diện tích 30m2) và cùng sở hữu chung Nhà kho (diện tích 20m2 sàn) với ông Nguyễn Văn B và bà Nguyễn Thị C”.</t>
  </si>
  <si>
    <t>Tại điểm Ghi chú trên trang 2 của Giấy chứng nhận được ghi “Cùng sở hữu chung… (ghi tên loại tài sản thuộc sở hữu chung) với… (ghi lần lượt tên của những người khác cùng sở hữu chung tài sản)”.</t>
  </si>
  <si>
    <t>2. Trường hợp thửa đất hoặc một phần thửa đất thuộc hành lang bảo vệ an toàn công trình đã được công bố, cắm mốc thì ghi “Thửa đất thuộc hành lang bảo vệ an toàn công trình… (ghi tên của công trình có hành lang bảo vệ)”; hoặc ghi “Thửa đất có… m2 đất thuộc hành lang bảo vệ an toàn công trình…” đối với trường hợp một phần thửa đất thuộc hành lang bảo vệ an toàn công trình.</t>
  </si>
  <si>
    <t>- Đất xây dựng công trình theo tuyến. Ví dụ: “Đường giao thông, đường dẫn điện, đường dẫn nước của tổ chức đầu tư xây dựng theo hình thức BOT”.</t>
  </si>
  <si>
    <t>a) Trường hợp ghi nợ nghĩa vụ tài chính khi cấp Giấy chứng nhận mà đã xác định số tiền nợ theo quy định của pháp luật thì ghi “Nợ… (ghi khoản nghĩa vụ tài chính được nợ, số tiền nợ bằng số và chữ ) theo… (ghi tên, số hiệu, ngày ký, cơ quan ký giấy tờ xác định số tiền nợ)”.</t>
  </si>
  <si>
    <t xml:space="preserve">Trường hợp ghi nợ nghĩa vụ tài chính khi cấp Giấy chứng nhận mà chưa xác định số tiền nợ theo quy định của pháp luật thì ghi “Nợ… (ghi khoản nghĩa vụ tài chính được nợ)”; </t>
  </si>
  <si>
    <t>b) Trường hợp được xoá nợ thì ghi “Đã được xoá nợ… (ghi khoản nghĩa vụ tài chính được xoá nợ) theo… (ghi tên, số hiệu, ngày ký, cơ quan ký văn bản về việc xoá nợ)”.</t>
  </si>
  <si>
    <t>Trường hợp đã nộp đủ nghĩa vụ tài chính thì ghi “Đã hoàn thành nghĩa vụ tài chính theo… (ghi tên, số hiệu, ngày ký, cơ quan ký chứng từ nộp nghĩa vụ tài chính)”;</t>
  </si>
  <si>
    <t>c) Trường hợp Nhà nước giao đất có thu tiền sử dụng đất mà được miễn nộp tiền sử dụng đất thì ghi “Được miễn tiền sử dụng đất theo… (ghi tên, số hiệu, ngày ký và cơ quan ký văn bản xác định được miễn nộp tiền)”.</t>
  </si>
  <si>
    <t>Trường hợp được giảm nộp tiền sử dụng đất thì ghi “Được giảm tiền sử dụng đất… (ghi số tiền hoặc phần trăm được giảm) theo… (ghi tên, số hiệu, ngày ký và cơ quan ký văn bản xác định được giảm nộp tiền)”;</t>
  </si>
  <si>
    <t>d) Trường hợp được Nhà nước cho thuê đất mà được miễn nộp tiền thuê đất trong toàn bộ thời gian thuê thì ghi “Được miễn tiền thuê đất theo… (ghi tên, số hiệu, ngày ký và cơ quan ký văn bản xác định được miễn nộp tiền)”.</t>
  </si>
  <si>
    <t>Trường hợp được giảm tiền thuê đất thì ghi “Được giảm tiền thuê đất... (ghi số tiền hoặc phần trăm được giảm và số năm được giảm nếu có) theo… (ghi tên, số hiệu, ngày ký và cơ quan ký văn bản xác định được giảm nộp tiền)”.</t>
  </si>
  <si>
    <t>TM. UỶ BAN NHÂN DÂN… (ghi tên đơn vị hành chính cấp thẩm quyền cấp giấy)</t>
  </si>
  <si>
    <t>TM. UỶ BAN NHÂN DÂN… (ghi tên đơn vị hành chính cấp tỉnh)</t>
  </si>
  <si>
    <t>SỞ TÀI NGUYÊN VÀ MÔI TRƯỜNG… (ghi tên đơn vị hành chính cấp tỉnh)</t>
  </si>
  <si>
    <t xml:space="preserve">a) Trường hợp chuyển quyền sử dụng toàn bộ diện tích đất, chuyển quyền sở hữu toàn bộ tài sản gắn liền với đất bằng một trong các hình thức quy định tại Điểm a Khoản 1 Điều 17 của Thông tư này thì lần lượt ghi: hình thức (hoặc căn cứ) chuyển quyền; tên và địa chỉ của bên nhận quyền theo quy định tại Điều 5 của Thông tư này (dưới đây gọi là tên và địa chỉ của bên nhận quyền); mã hồ sơ thủ tục đăng ký đất đai, tài sản gắn liền với đất theo quy định về hồ sơ địa chính của Bộ Tài nguyên và Môi trường (sau đây gọi là mã hồ sơ thủ tục đăng ký). </t>
  </si>
  <si>
    <t xml:space="preserve">Ví dụ: “Chuyển nhượng cho ông Nguyễn Văn A CMND số 020908673 và vợ là bà Nguyễn Thị B, CMND số 020908675, địa chỉ tại số 65 đường Giải Phóng, phường Phương Mai, quận Đống Đa, Hà Nội; theo hồ sơ số 010656.CN.001”; </t>
  </si>
  <si>
    <t>- “Để thừa kế cho ông Trần Văn C, CMND số 020908683 và vợ là bà Nguyễn Thị D, CMND số 020908685, địa chỉ tại số 65 đường Giải Phóng, phường Phương Mai, quận Đống Đa, Hà Nội; theo hồ sơ số 010675.TK.002”;</t>
  </si>
  <si>
    <t>- “Chuyển quyền theo thoả thuận trong hợp đồng thế chấp để xử lý nợ cho ông Nguyễn Văn A CMND số 020908673 và vợ là bà Nguyễn Thị B, CMND số 020908675, địa chỉ tại số 65 đường Giải Phóng, phường Phương Mai, quận Đống Đa, Hà Nội; theo hồ sơ số 010656.CQ.003”;</t>
  </si>
  <si>
    <t xml:space="preserve">Ví dụ: “Chuyển nhượng quyền sử dụng đất cho ông Nguyễn Văn A CMND số 020908673, địa chỉ tại số 65 đường Giải Phóng, phường Phương Mai quận Đống Đa, Hà Nội, diện tích 70m2, số thửa 203; theo hồ sơ số 010678.CN.001; diện tích còn lại 150m2, số thửa 204”; </t>
  </si>
  <si>
    <t>Trường hợp trên Giấy chứng nhận của Chủ đầu tư đã chứng nhận quyền sở hữu các căn hộ chung cư thì khi chủ đầu tư chuyển quyền sở hữu căn hộ, trên Giấy chứng nhận của chủ đầu tư được ghi thêm “Đã bán căn hộ số... theo hồ sơ số… (ghi mã hồ sơ thủ tục đăng ký)”.</t>
  </si>
  <si>
    <t xml:space="preserve">3. Trường hợp xoá đăng ký góp vốn bằng quyền sử dụng đất, tài sản gắn liền với đất thì ghi “Xoá nội dung đăng ký góp vốn ngày …/…/… (ghi ngày đã đăng ký góp vốn trước đây); theo hồ sơ số… (ghi mã hồ sơ thủ tục đăng ký)”. </t>
  </si>
  <si>
    <t>4. Trường hợp chuyển quyền sử dụng đất, quyền sở hữu nhà ở và tài sản khác gắn liền với đất của vợ hoặc của chồng thành của chung hai vợ chồng thì ghi “Chuyển quyền… (ghi loại tài sản chuyển quyền) của… (ghi tên người chồng hoặc vợ đã chuyển quyền) thành của chung Ông… và vợ là Bà… (ghi tên và địa chỉ của hai vợ chồng) theo hồ sơ số… (ghi mã hồ sơ thủ tục đăng ký)”.</t>
  </si>
  <si>
    <t>a) Trường hợp thế chấp bằng quyền sử dụng đất và tài sản gắn liền với đất thì ghi “Thế chấp bằng… (ghi tên tài sản thế chấp là quyền sử dụng đất hoặc tài sản gắn liền với đất hoặc quyền sử dụng đất và tài sản gắn liền với đất hoặc tài sản gắn liền với đất hình thành trong tương lai) tại… (ghi tên và địa chỉ của bên nhận thế chấp) theo hồ sơ số... (ghi mã hồ sơ thủ tục đăng ký)”;</t>
  </si>
  <si>
    <t>b) Trường hợp đăng ký thay đổi nội dung thế chấp bằng quyền sử dụng đất, tài sản gắn liền với đất thì ghi “Nội dung đã đăng ký thế chấp ngày …/…/… có thay đổi… (ghi cụ thể nội dung tài sản thế chấp trước và sau khi thay đổi) theo hồ sơ số… (ghi số mã hồ sơ thủ tục đăng ký)”;</t>
  </si>
  <si>
    <t xml:space="preserve">c) Trường hợp xoá đăng ký thế chấp bằng quyền sử dụng đất, tài sản gắn liền với đất hoặc tài sản gắn liền với đất hình thành trong tương lai thì ghi “Xoá nội dung đăng ký thế chấp ngày …/…/… (ghi ngày đã đăng ký thế chấp trước đây) theo hồ sơ số... (ghi mã hồ sơ thủ tục đăng ký)”. </t>
  </si>
  <si>
    <t>6. Trường hợp doanh nghiệp đầu tư hạ tầng trong khu công nghiệp, cụm công nghiệp, khu chế xuất, khu kinh tế, khu công nghệ cao cho thuê, cho thuê lại đất thì trên Giấy chứng nhận của doanh nghiệp đầu tư hạ tầng được ghi “Cho… (ghi tên và địa chỉ bên thuê, thuê lại) thuê (hoặc thuê lại) thửa (hoặc lô) đất số... diện tích... m2; theo hồ sơ số… (ghi mã hồ sơ thủ tục đăng ký)”.</t>
  </si>
  <si>
    <t>Trường hợp chấm dứt việc cho thuê, cho thuê lại đất thì thu hồi Giấy chứng nhận đã cấp cho bên thuê đất; Giấy chứng nhận của doanh nghiệp đầu tư hạ tầng được ghi: “Đã xoá đăng ký cho thuê, cho thuê lại QSDĐ ngày …/…/… theo hồ sơ số… (ghi mã hồ sơ thủ tục đăng ký).</t>
  </si>
  <si>
    <t>7. Trường hợp người sử dụng đất, chủ sở hữu tài sản gắn liền với đất đổi tên, thay đổi thông tin về giấy tờ pháp nhân, nhân thân, địa chỉ thì ghi “Người sử dụng đất (hoặc chủ sở hữu tài sản gắn liền với đất)… (ghi cụ thể nội dung thay đổi: đổi tên, thay đổi giấy CMND, Giấy chứng nhận đầu tư,… địa chỉ) từ… thành… (ghi thông tin trước và sau khi thay đổi) theo hồ sơ số… (ghi mã hồ sơ thủ tục đăng ký)”.</t>
  </si>
  <si>
    <t>Trường hợp chuyển đổi hộ gia đình, cá nhân sử dụng đất thành tổ chức kinh tế của hộ gia đình, cá nhân đó hoặc chuyển đổi hình thức doanh nghiệp mà không thuộc trường hợp chuyển nhượng quyền sử dụng đất, quyền sở hữu tài sản gắn liền với đất thì ghi “Người sử dụng đất (hoặc Chủ sở hữu tài sản gắn liền với đất) đổi tên thành… (ghi tên và giấy tờ pháp nhân trước và sau khi chuyển đổi) do… (ghi hình thức thành lập hoặc chuyển đổi doanh nghiệp) theo hồ sơ số… (ghi mã hồ sơ thủ tục đăng ký)”.</t>
  </si>
  <si>
    <t>8. Trường hợp thay đổi diện tích do sạt lở tự nhiên một phần thửa đất thì ghi “Sạt lở tự nhiên… m2 theo hồ sơ số… (ghi mã hồ sơ thủ tục đăng ký)”; trường hợp sạt lở toàn bộ diện tích của thửa đất trên Giấy chứng nhận cấp chung cho nhiều thửa thì ghi “Sạt lở tự nhiên cả thửa đất số… theo hồ sơ số… (ghi mã hồ sơ thủ tục đăng ký)”.</t>
  </si>
  <si>
    <t>9. Trường hợp thay đổi số hiệu thửa đất thì ghi “Số thửa đất thay đổi lại là… do... (ghi lý do thay đổi)”; thay đổi số thứ tự tờ bản đồ thì ghi “Số mới của tờ bản đồ là… do... (ghi lý do thay đổi)”; thay đổi diện tích thửa đất do đo đạc lại thì ghi “Diện tích thửa đất đo đạc lại là… m2”.</t>
  </si>
  <si>
    <t>Trường hợp thay đổi tên đơn vị hành chính, điều chỉnh địa giới hành chính theo quyết định của cơ quan nhà nước có thẩm quyền thì ghi “Đổi tên xã (hoặc phường, thị trấn, huyện,...) thành... (ghi tên mới của đơn vị hành chính)”.</t>
  </si>
  <si>
    <t>10. Trường hợp chuyển mục đích sử dụng đất thì ghi “Chuyển mục đích sử dụng từ đất… thành đất… (ghi mục đích sử dụng trước và sau khi được chuyển) theo Quyết định số…, ngày …/…/…, hồ sơ số… (ghi mã hồ sơ thủ tục đăng ký).</t>
  </si>
  <si>
    <t xml:space="preserve">11. Trường hợp được gia hạn sử dụng đất thì ghi “Gia hạn sử dụng đất đến ngày …/…/…, theo hồ sơ số… (ghi mã hồ sơ thủ tục đăng ký)”. </t>
  </si>
  <si>
    <t>12. Trường hợp chuyển từ hình thức được Nhà nước cho thuê đất sang giao đất có thu tiền hoặc chuyển từ Nhà nước cho thuê đất thu tiền thuê đất hàng năm sang hình thức thuê đất thu tiền một lần cho cả thời gian thuê hoặc từ hình thức Nhà nước giao đất không thu tiền sử dụng đất sang hình thức thuê đất thì ghi “Chuyển hình thức sử dụng từ… sang… (ghi cụ thể hình thức sử dụng đất trước và sau khi được chuyển) từ ngày .../.../..., theo hồ sơ số… (ghi mã hồ sơ thủ tục đăng ký)”.</t>
  </si>
  <si>
    <t>a) Trường hợp xác lập quyền sử dụng hạn chế thửa đất liền kề thì trên Giấy chứng nhận của bên nhận quyền sử dụng hạn chế được ghi “Được quyền… (ghi nội dung quyền sử dụng hạn chế) trên thửa đất số… theo… (ghi tên văn bản xác lập quyền được sử dụng hạn chế) ngày …/…/…”.</t>
  </si>
  <si>
    <t>Trên Giấy chứng nhận của bên trao quyền sử dụng hạn chế được ghi “Người sử dụng thửa đất số… được… (ghi nội dung quyền sử dụng hạn chế) trên thửa đất… (ghi số hiệu thửa đất của bên trao quyền sử dụng hạn chế) theo… (ghi tên văn bản xác lập quyền được sử dụng hạn chế) ngày …/…/…”;</t>
  </si>
  <si>
    <t>b) Trường hợp thay đổi quyền sử dụng hạn chế thửa đất liền kề thì trên Giấy chứng nhận của các bên liên quan được ghi “Quyền sử dụng hạn chế thửa đất liền kề đã đăng ký ngày …/…/… có thay đổi… (ghi nội dung thay đổi) theo… (ghi tên văn bản về sự thay đổi quyền hạn chế) ngày …/…/…”;</t>
  </si>
  <si>
    <t>c) Trường hợp chấm dứt quyền sử dụng hạn chế thửa đất liền kề thì trên Giấy chứng nhận của bên nhận và Giấy chứng nhận của bên trao quyền sử dụng hạn chế được ghi “Quyền sử dụng hạn chế thửa đất liền kề đăng ký ngày …/…/… đã chấm dứt… (ghi nội dung thay đổi) theo… (ghi tên văn bản về sự thay đổi quyền hạn chế) ngày …/…/…”.</t>
  </si>
  <si>
    <t xml:space="preserve">14. Trường hợp có thay đổi nội dung hạn chế về quyền sử dụng đất, tài sản gắn liền với đất đã ghi trên Giấy chứng nhận thì ghi “Hạn chế về… (ghi nội dung hạn chế có thay đổi) đã thay đổi… (ghi nội dung thay đổi hoặc bị bãi bỏ của hạn chế đó) theo hồ sơ số… (ghi mã hồ sơ thủ tục đăng ký)”. </t>
  </si>
  <si>
    <t>a) Trường hợp thay đổi về tài sản gắn liền với đất đã ghi trên Giấy chứng nhận (như thay đổi công năng, diện tích tài sản, hình thức sở hữu, thời hạn sở hữu,…) thì ghi “… (ghi tên tài sản đã ghi trên Giấy chứng nhận có thay đổi) đã thay đổi… (ghi nội dung thông tin trước và sau khi thay đổi) theo hồ sơ số… (ghi mã hồ sơ thủ tục đăng ký)”;</t>
  </si>
  <si>
    <t>b) Trường hợp bổ sung thêm tài sản gắn liền với đất thì ghi “Chứng nhận bổ sung quyền sở hữu đối với… (lần lượt ghi từng thông tin về tài sản được chứng nhận bổ sung theo quy định tại Điều 7 của Thông tư này)”.</t>
  </si>
  <si>
    <t>16. Trường hợp Nhà nước thu hồi một phần diện tích của thửa đất đã được cấp Giấy chứng nhận thì Giấy chứng nhận đã cấp được ghi “Nhà nước thu hồi… m2, diện tích còn lại là… m2 có số hiệu thửa là…, tài sản gắn liền với đất còn lại là… (ghi đối với trường hợp đã chứng nhận quyền sở hữu tài sản gắn liền với đất), theo hồ sơ số… (ghi mã hồ sơ thủ tục đăng ký)”.</t>
  </si>
  <si>
    <t>Trường hợp người sử dụng đất tự nguyện hiến một phần diện tích của thửa đất đã được cấp Giấy chứng nhận để làm đường giao thông, thủy lợi hoặc công trình công cộng khác thì Giấy chứng nhận đã cấp được ghi “Đã hiến… m2 để làm… (đường giao thông hoặc thủy lợi hoặc công trình công cộng khác) theo… (ghi tên và ngày tháng năm ký văn bản về việc hiến đất); diện tích còn lại là… m2”.</t>
  </si>
  <si>
    <t>17. Trường hợp Giấy chứng nhận đã cấp phát hiện có sai sót, nhầm lẫn về nội dung thông tin trên Giấy chứng nhận thì ghi “Nội dung... (ghi nội dung có sai sót) có sai sót, được đính chính lại là... (ghi thông tin được sửa chữa lại) theo biên bản kiểm tra ngày… của…”.</t>
  </si>
  <si>
    <t>- Các xã đồng bằng: 300 m2;</t>
  </si>
  <si>
    <t>- Các xã trung du, miền núi và ven biển: 400 m2.</t>
  </si>
  <si>
    <t>+ Vị trí 1 của đường phố loại I, II: 120 m2;</t>
  </si>
  <si>
    <t>+ Vị trí 1 của đường phố loại III, IV và vị trí 2, 3 của đường phố loại I, II: 200 m2;</t>
  </si>
  <si>
    <t>+ Các khu vực còn lại: 250 m2;</t>
  </si>
  <si>
    <t>+ Vị trí 1 của đường phố loại I, II, III: 250 m2;</t>
  </si>
  <si>
    <t>+ Các khu vực còn lại: 300 m2.</t>
  </si>
  <si>
    <t>- Các xã đồng bằng: 400 m2;</t>
  </si>
  <si>
    <t>- Các xã trung du, miền núi và ven biển: 500 m2.</t>
  </si>
  <si>
    <t>+ Vị trí 1 của đường phố loại I, II: 250 m2;</t>
  </si>
  <si>
    <t>+ Vị trí 1 của đường phố loại III, IV và vị trí 2, 3 của đường phố loại I, II: 300 m2;</t>
  </si>
  <si>
    <t>+ Các khu vực còn lại: 400 m2;</t>
  </si>
  <si>
    <t>+ Vị trí 1 của đường phố loại I, II, III: 300 m2;</t>
  </si>
  <si>
    <t>3. Đối với các lô đất thuộc dự án đấu giá quyền sử dụng đất để xây dựng nhà ở thì thực hiện theo quy hoạch chi tiết phân lô đã được phê duyệt nhưng không vượt quá 500 m2/lô đối với khu vực đô thị và không vượt quá 800 m2/lô  đối với khu vực nông thôn.</t>
  </si>
  <si>
    <t>- Khu vực đô thị là 40 m2, có chiều rộng mặt tiền tối thiểu là 4,0 m và chiều sâu tối thiểu là 9,0 m;</t>
  </si>
  <si>
    <t>- Khu vực nông thôn là 60 m2, có chiều rộng mặt tiền tối thiểu là 5,0 m và chiều sâu tối thiểu là 9,0 m.</t>
  </si>
  <si>
    <t>- Đối với hộ gia đình, cá nhân là 25 m2, có chiều rộng mặt tiền và chiều sâu tối thiểu là 3,0 m;</t>
  </si>
  <si>
    <t>1. Loại đất là tên gọi đặc trưng cho mục đích sử dụng đất theo quy định của Luật Đất đai.</t>
  </si>
  <si>
    <t>2. Số thứ tự thửa đất là số tự nhiên dùng để thể hiện số thứ tự của thửa đất trên mảnh bản đồ địa chính, mảnh trích đo địa chính và được xác định là duy nhất đối với mỗi thửa đất trong phạm vi một mảnh bản đồ địa chính và mảnh trích đo địa chính đó.</t>
  </si>
  <si>
    <t>3. Nhãn thửa là tên gọi chung của các thông tin của thửa đất gồm: số thứ tự thửa đất, diện tích thửa đất, loại đất.</t>
  </si>
  <si>
    <t>4. Diện tích thửa đất, đối tượng chiếm đất không tạo thành thửa đất là diện tích của hình chiếu thửa đất, đối tượng chiếm đất không tạo thành thửa đất trên mặt phẳng ngang, đơn vị tính là mét vuông (m2), được làm tròn số đến một chữ số thập phân.</t>
  </si>
  <si>
    <t>5. Trích đo địa chính thửa đất là việc đo đạc địa chính riêng đối với thửa đất tại nơi chưa có bản đồ địa chính để phục vụ yêu cầu quản lý đất đai.</t>
  </si>
  <si>
    <t>6. Mảnh trích đo địa chính là bản vẽ thể hiện kết quả trích đo địa chính thửa đất.</t>
  </si>
  <si>
    <t>7. Đối tượng bản đồ địa chính là thửa đất và đối tượng chiếm đất không tạo thành thửa đất được biểu thị trên bản đồ bằng các yếu tố hình học (điểm, đường, vùng), dạng ký hiệu và ghi chú thuyết minh.</t>
  </si>
  <si>
    <t>1. Tỷ lệ đo vẽ bản đồ địa chính được xác định trên cơ sở loại đất và mật độ thửa đất trung bình trên 01 ha. Mật độ thửa đất trung bình trên 01 ha gọi tắt là M­­t, được xác định bằng số lượng thửa đất chia cho tổng diện tích (ha) của các thửa đất.</t>
  </si>
  <si>
    <t>1.1. Tỷ lệ 1:200 được áp dụng đối với đất thuộc nội thị của đô thị loại đặc biệt có M­­t ≥ 60.</t>
  </si>
  <si>
    <t>a) Khu vực có M­­t ≥ 10 thuộc đất khu dân cư;</t>
  </si>
  <si>
    <t>b) Khu vực có M­­t ≥ 20 thuộc đất nông nghiệp có dạng thửa hẹp, kéo dài; đất nông nghiệp trong phường, thị trấn, xã thuộc các huyện tiếp giáp quận và các xã thuộc thị xã, thành phố trực thuộc tỉnh;</t>
  </si>
  <si>
    <t>c) Khu vực đất nông nghiệp tập trung có M­­t ≥ 40.</t>
  </si>
  <si>
    <t>a) Khu vực có M­­t ≥ 5 thuộc khu vực đất nông nghiệp;</t>
  </si>
  <si>
    <t>b) Khu vực có M­­t &lt; 10 thuộc đất khu dân cư.</t>
  </si>
  <si>
    <t>a) Khu vực có M­­t ≤ 1 thuộc khu vực đất sản xuất nông nghiệp, đất nuôi trồng thủy sản, đất làm muối, đất nông nghiệp khác;</t>
  </si>
  <si>
    <t>b) Khu vực có M­­t ≥ 0,2 thuộc khu vực đất lâm nghiệp.</t>
  </si>
  <si>
    <t>a) Đất lâm nghiệp có M­­t &lt; 0,2;</t>
  </si>
  <si>
    <t>b) Cạnh đường chuyền được đo bằng máy đo dài có trị tuyệt đối sai số trung phương đo dài lý thuyết theo lý lịch của máy đo (ms) không vượt quá 10 mm + D mm (D là chiều dài tính bằng km), được đo 3 lần riêng biệt, mỗi lần đo phải ngắm chuẩn lại mục tiêu, số chênh giữa các lần đo không vượt quá 10 mm.</t>
  </si>
  <si>
    <t>Trong đó: Dl là độ lệch giữa đối tượng tiếp biên; m1, m2 là sai số tương ứng với từng loại tỷ lệ bản đồ quy định tại khoản 4 và 5 Điều 7 của Thông tư này.</t>
  </si>
  <si>
    <t>9.6. Bản đồ địa chính dạng giấy được in màu trên giấy in vẽ bản đồ khổ giấy A0, có định lượng 120g/m2 trở lên, bằng máy chuyên dụng in bản đồ, chế độ in đạt độ phân giải tối thiểu 1200 x 600 dpi, mực in chất lượng cao, phù hợp với tiêu chuẩn kỹ thuật máy.</t>
  </si>
  <si>
    <t>7. Mảnh trích đo địa chính dạng giấy được in trên khổ giấy từ A4 đến A0 tùy theo quy mô diện tích thửa đất trích đo và tỷ lệ trích đo để thể hiện được trọn vẹn thửa đất trích đo và đủ vị trí để trình bày khung theo quy định. Giấy in phải có định lượng 120g/m2 trở lên, bằng máy chuyên dụng in bản đồ, chế độ in đạt độ phân giải tối thiểu 1200 x 600 dpi, mực in chất lượng cao, phù hợp với tiêu chuẩn kỹ thuật máy.</t>
  </si>
  <si>
    <t>UserForm</t>
  </si>
  <si>
    <t>1846.dgn</t>
  </si>
  <si>
    <t>45163.dgn</t>
  </si>
  <si>
    <t>DC03.att</t>
  </si>
  <si>
    <t>DC03.dbf</t>
  </si>
  <si>
    <t>DC03.dgn</t>
  </si>
  <si>
    <t>DC03.pol</t>
  </si>
  <si>
    <t>DC03.ptr</t>
  </si>
  <si>
    <t>DC03.tp</t>
  </si>
  <si>
    <t>DC03.tpl</t>
  </si>
  <si>
    <t>DC03.txt</t>
  </si>
  <si>
    <t>DC04.att</t>
  </si>
  <si>
    <t>DC04.dbf</t>
  </si>
  <si>
    <t>DC04.dgn</t>
  </si>
  <si>
    <t>DC04.pol</t>
  </si>
  <si>
    <t>DC04.ptr</t>
  </si>
  <si>
    <t>DC04.tp</t>
  </si>
  <si>
    <t>DC04.tpl</t>
  </si>
  <si>
    <t>DC04.txt</t>
  </si>
  <si>
    <t>DC05.att</t>
  </si>
  <si>
    <t>DC05.dbf</t>
  </si>
  <si>
    <t>DC05.dgn</t>
  </si>
  <si>
    <t>DC05.pol</t>
  </si>
  <si>
    <t>DC05.ptr</t>
  </si>
  <si>
    <t>DC05.tp</t>
  </si>
  <si>
    <t>DC05.tpl</t>
  </si>
  <si>
    <t>DC05.txt</t>
  </si>
  <si>
    <t>DC06.att</t>
  </si>
  <si>
    <t>DC06.dbf</t>
  </si>
  <si>
    <t>DC06.dgn</t>
  </si>
  <si>
    <t>DC06.pol</t>
  </si>
  <si>
    <t>DC06.ptr</t>
  </si>
  <si>
    <t>DC06.tp</t>
  </si>
  <si>
    <t>DC06.tpl</t>
  </si>
  <si>
    <t>DC06.txt</t>
  </si>
  <si>
    <t>DC07 (1).ptr</t>
  </si>
  <si>
    <t>DC07.att</t>
  </si>
  <si>
    <t>DC07.dbf</t>
  </si>
  <si>
    <t>DC07.dgn</t>
  </si>
  <si>
    <t>DC07.pol</t>
  </si>
  <si>
    <t>DC07.ptr</t>
  </si>
  <si>
    <t>DC07.tp</t>
  </si>
  <si>
    <t>DC07.tpl</t>
  </si>
  <si>
    <t>DC07.txt</t>
  </si>
  <si>
    <t>DC08.att</t>
  </si>
  <si>
    <t>DC08.dbf</t>
  </si>
  <si>
    <t>DC08.dgn</t>
  </si>
  <si>
    <t>DC08.pol</t>
  </si>
  <si>
    <t>DC08.ptr</t>
  </si>
  <si>
    <t>DC08.tp</t>
  </si>
  <si>
    <t>DC08.tpl</t>
  </si>
  <si>
    <t>DC08.txt</t>
  </si>
  <si>
    <t>DC09.att</t>
  </si>
  <si>
    <t>DC09.dbf</t>
  </si>
  <si>
    <t>DC09.dgn</t>
  </si>
  <si>
    <t>DC09.pol</t>
  </si>
  <si>
    <t>DC09.ptr</t>
  </si>
  <si>
    <t>DC09.tp</t>
  </si>
  <si>
    <t>DC09.tpl</t>
  </si>
  <si>
    <t>DC09.txt</t>
  </si>
  <si>
    <t>DC10.att</t>
  </si>
  <si>
    <t>DC10.dbf</t>
  </si>
  <si>
    <t>DC10.dgn</t>
  </si>
  <si>
    <t>DC10.pol</t>
  </si>
  <si>
    <t>DC10.ptr</t>
  </si>
  <si>
    <t>dc10.tp</t>
  </si>
  <si>
    <t>DC10.tpl</t>
  </si>
  <si>
    <t>DC10.txt</t>
  </si>
  <si>
    <t>DC10[Conflict].dgn</t>
  </si>
  <si>
    <t>DC11.att</t>
  </si>
  <si>
    <t>DC11.dbf</t>
  </si>
  <si>
    <t>DC11.dgn</t>
  </si>
  <si>
    <t>DC11.pol</t>
  </si>
  <si>
    <t>DC11.ptr</t>
  </si>
  <si>
    <t>dc11.tp</t>
  </si>
  <si>
    <t>DC11.tpl</t>
  </si>
  <si>
    <t>DC11.txt</t>
  </si>
  <si>
    <t>DC12 (1).dgn</t>
  </si>
  <si>
    <t>DC12.att</t>
  </si>
  <si>
    <t>DC12.dbf</t>
  </si>
  <si>
    <t>DC12.dgn</t>
  </si>
  <si>
    <t>DC12.pol</t>
  </si>
  <si>
    <t>DC12.ptr</t>
  </si>
  <si>
    <t>DC12.tp</t>
  </si>
  <si>
    <t>DC12.tpl</t>
  </si>
  <si>
    <t>DC12.txt</t>
  </si>
  <si>
    <t>DC13.att</t>
  </si>
  <si>
    <t>DC13.dbf</t>
  </si>
  <si>
    <t>DC13.dgn</t>
  </si>
  <si>
    <t>DC13.pol</t>
  </si>
  <si>
    <t>DC13.ptr</t>
  </si>
  <si>
    <t>DC13.tp</t>
  </si>
  <si>
    <t>DC13.tpl</t>
  </si>
  <si>
    <t>DC13.txt</t>
  </si>
  <si>
    <t>DC14.att</t>
  </si>
  <si>
    <t>DC14.dbf</t>
  </si>
  <si>
    <t>DC14.dgn</t>
  </si>
  <si>
    <t>DC14.pol</t>
  </si>
  <si>
    <t>DC14.ptr</t>
  </si>
  <si>
    <t>DC14.tp</t>
  </si>
  <si>
    <t>Lê Thị Lãm Thúy</t>
  </si>
  <si>
    <t>Hộ ông: Phan Thảnh</t>
  </si>
  <si>
    <t>Hộ ông: Nguyễn Hiệp</t>
  </si>
  <si>
    <t>Hộ ông: Nguyễn Hùng</t>
  </si>
  <si>
    <t>Hộ bà: Lê Thị Hồng</t>
  </si>
  <si>
    <t>Hộ ông: Lê Tân</t>
  </si>
  <si>
    <t>ONT + CLN</t>
  </si>
  <si>
    <t>Đình Làng</t>
  </si>
  <si>
    <t>Hộ ông: Hồ Văn Thu</t>
  </si>
  <si>
    <t>Hộ bà: Nguyễn Thị Cúc</t>
  </si>
  <si>
    <t>Hộ ông: Nguyễn Tư</t>
  </si>
  <si>
    <t>- Nhận chuyển nhượng từ thửa đất số 64_x000D_
- Số phát hành giấy chứng nhận mới CK 463425</t>
  </si>
  <si>
    <t>Hộ ông: Lê Khánh</t>
  </si>
  <si>
    <t>Hộ ông: Trương Đình Lợi</t>
  </si>
  <si>
    <t>Bà: Lê Thị Sen</t>
  </si>
  <si>
    <t>Hộ ông: Hồ Văn Cà phêm</t>
  </si>
  <si>
    <t>Bà: Đoàn Thị Tạo</t>
  </si>
  <si>
    <t>Hộ ông: Đoàn Văn Hiếu</t>
  </si>
  <si>
    <t>Hộ ông: Lê Bông</t>
  </si>
  <si>
    <t>Hộ ông: Võ Sỹ Hướng</t>
  </si>
  <si>
    <t>Hộ ông: Lê Trọng Hai</t>
  </si>
  <si>
    <t>Đình Làng Thôn Xi Núc</t>
  </si>
  <si>
    <t>Hé «ng: Vâ Quèc TrÝ*</t>
  </si>
  <si>
    <t>Hộ ông: Trương Đình Nghĩa</t>
  </si>
  <si>
    <t>Hộ ông: Đỗ Minh Hương</t>
  </si>
  <si>
    <t>Ông: Lê Thương</t>
  </si>
  <si>
    <t>Ông: Hồ Thâm</t>
  </si>
  <si>
    <t>Hộ ông: Hồ Ka Đêm</t>
  </si>
  <si>
    <t>Hộ ông: Hồ Văn Lợi</t>
  </si>
  <si>
    <t>Hộ bà: Đỗ Thị Bé</t>
  </si>
  <si>
    <t>Hộ ông: Hồ Văn Nhua</t>
  </si>
  <si>
    <t>Hộ ông: Hồ Cùm</t>
  </si>
  <si>
    <t>Hộ ông: Hồ Văn Châm</t>
  </si>
  <si>
    <t>Hộ ông: Hồ Văn Đại</t>
  </si>
  <si>
    <t>Hộ ông: Hồ Xăm</t>
  </si>
  <si>
    <t>Hộ ông: Hồ Văn Láu</t>
  </si>
  <si>
    <t>Hộ ông: Hồ Bông</t>
  </si>
  <si>
    <t>Hộ ông: Hồ Pã Lay</t>
  </si>
  <si>
    <t>Hộ ông: Hồ Văn Xô</t>
  </si>
  <si>
    <t>Hộ ông: Hồ A Luây</t>
  </si>
  <si>
    <t>Hộ ông: Phạm Đình Vững</t>
  </si>
  <si>
    <t>Hộ ông: Hồ A Nun</t>
  </si>
  <si>
    <t>Hộ ông: Hồ Văn Khâm</t>
  </si>
  <si>
    <t>Hộ ông: Hồ Văn Loi</t>
  </si>
  <si>
    <t>Hộ ông: Hồ Trồng</t>
  </si>
  <si>
    <t>Hộ ông: Hồ Văn Lơn</t>
  </si>
  <si>
    <t>Hộ ông: Hồ Văn Sương</t>
  </si>
  <si>
    <t>Hộ ông: Hồ Châm</t>
  </si>
  <si>
    <t>Hộ ông: Hồ Lây(Pả La Viêr)</t>
  </si>
  <si>
    <t>Hộ ông: Hồ Pả Lay</t>
  </si>
  <si>
    <t>Hộ ông: Hồ Văn Chót</t>
  </si>
  <si>
    <t>Hội Trường Thôn Xi Núc</t>
  </si>
  <si>
    <t>Hộ ông: Hồ Ta Phơi(Hồ Tả Kơi)</t>
  </si>
  <si>
    <t>Hộ ông: Hồ Cu Lây</t>
  </si>
  <si>
    <t>Hộ ông: Hồ Văn Lộc</t>
  </si>
  <si>
    <t>Hộ ông: Hồ Văn Long</t>
  </si>
  <si>
    <t>Trường Mầm Non</t>
  </si>
  <si>
    <t>Bà: Hồ Thị Mụi</t>
  </si>
  <si>
    <t>Hộ ông: Hồ Xơ Bai</t>
  </si>
  <si>
    <t>Ông: Ai Xa Phiên</t>
  </si>
  <si>
    <t>Hộ ông: Hồ Câm</t>
  </si>
  <si>
    <t>Hộ ông: Hồ Văn Lừm</t>
  </si>
  <si>
    <t>Hộ ông: Hồ Sáu</t>
  </si>
  <si>
    <t>Hộ ông: Hồ Văn Nhêng</t>
  </si>
  <si>
    <t>Ông: Hồ Ka Rung</t>
  </si>
  <si>
    <t>Hộ ông: Đoàn Minh Hùng</t>
  </si>
  <si>
    <t>Hộ ông: Phạm Văn Ca</t>
  </si>
  <si>
    <t>Hộ ông: Nguyễn Chương</t>
  </si>
  <si>
    <t>Hộ ông: Đoàn Minh Trữ</t>
  </si>
  <si>
    <t>Hộ ông: Đoàn Minh Hải</t>
  </si>
  <si>
    <t>Hộ bà: Phạm Thị Thu</t>
  </si>
  <si>
    <t>Hộ ông: Võ Phi</t>
  </si>
  <si>
    <t>Hộ ông: Lê Hiền</t>
  </si>
  <si>
    <t>Ông: Nguyễn Mậu Đức</t>
  </si>
  <si>
    <t>Ông: Lê Quản</t>
  </si>
  <si>
    <t>Ông: Nguyễn Đình Trọng</t>
  </si>
  <si>
    <t>Bà: Đoàn Thị Diễm Trang</t>
  </si>
  <si>
    <t>Bà: Nguyễn Thị Doãn</t>
  </si>
  <si>
    <t>Hộ ông: Nguyễn Văn Khôi</t>
  </si>
  <si>
    <t>Hộ bà: Lê Thị Kim Dung</t>
  </si>
  <si>
    <t>Ông: Trương Thị Nguyệt</t>
  </si>
  <si>
    <t>Bà: Nguyễn Thị Liễu</t>
  </si>
  <si>
    <t>Hộ ông: Trần Trọng Bé</t>
  </si>
  <si>
    <t>Bà: Nguyễn Thị Thương</t>
  </si>
  <si>
    <t>Bà: Nguyễn Thị Phượng</t>
  </si>
  <si>
    <t>Bà: Đoàn Thị Cảnh</t>
  </si>
  <si>
    <t>Hộ ông: Nguyễn Hữu Phổ</t>
  </si>
  <si>
    <t>Hộ ông: Ngô Văn Phúc</t>
  </si>
  <si>
    <t>Hộ ông: Ngô Quang Trí</t>
  </si>
  <si>
    <t>Hộ bà: Đoàn Thị Tần</t>
  </si>
  <si>
    <t>CT TNHH Một Thành Viên TM Quảng Trị</t>
  </si>
  <si>
    <t>Xã Đội Tân Long</t>
  </si>
  <si>
    <t>Hộ ông: Hồ Văn Bình</t>
  </si>
  <si>
    <t>Hộ ông: Hồ Ăm Thu</t>
  </si>
  <si>
    <t>Hộ ông: Hồ Văn La Hai</t>
  </si>
  <si>
    <t>Hộ ông: Hồ Văn Thiệu</t>
  </si>
  <si>
    <t>Hộ ông: Hồ Văn Biết</t>
  </si>
  <si>
    <t>Hộ ông: Hồ Vải</t>
  </si>
  <si>
    <t>Hộ ông: Hồ Hiếu</t>
  </si>
  <si>
    <t>Hộ ông: Hồ Vai</t>
  </si>
  <si>
    <t>Hộ ông: Hồ Văn Võng</t>
  </si>
  <si>
    <t>Hộ ông: Lia</t>
  </si>
  <si>
    <t>Hộ ông: Hồ Văn Bun</t>
  </si>
  <si>
    <t>Công Đồng Làng Vây</t>
  </si>
  <si>
    <t>Hộ ông: Hồ Văn Luận</t>
  </si>
  <si>
    <t>Trường Mần Non Làng Vây</t>
  </si>
  <si>
    <t>Bà: Hồ Thị Ngưm</t>
  </si>
  <si>
    <t>Đội Đặc Nhiệm Biên Phòng</t>
  </si>
  <si>
    <t>Hộ ông: Hồ Tuấn Hùng(A Vao)</t>
  </si>
  <si>
    <t>Đội Tái Kiểm Hải Quan</t>
  </si>
  <si>
    <t>Hộ ông: Hồ Văn Lương</t>
  </si>
  <si>
    <t>Nhà Sinh Hoạt Cộng Đồng Làng Vây</t>
  </si>
  <si>
    <t>DDT</t>
  </si>
  <si>
    <t>Ông: Hiền</t>
  </si>
  <si>
    <t>Hộ ông: Hồ Văn Ta Đăng</t>
  </si>
  <si>
    <t>Ông: Hồ Văn ON</t>
  </si>
  <si>
    <t>Hộ ông: Hồ Văn Mó</t>
  </si>
  <si>
    <t>Ông: Hồ Pả A Dỗ</t>
  </si>
  <si>
    <t>Bà: Lê Thị Chanh</t>
  </si>
  <si>
    <t>Bà: Võ Thị Hoàng</t>
  </si>
  <si>
    <t>Bà: Lê Thị Nhàn</t>
  </si>
  <si>
    <t>Hộ ông: Nguyễn Nhứt</t>
  </si>
  <si>
    <t>Bà: Nguyễn Thị Huệ</t>
  </si>
  <si>
    <t>Ông: Phạm Đức Trí</t>
  </si>
  <si>
    <t>Ông: Võ Sỹ Hiền</t>
  </si>
  <si>
    <t>Hộ ông: Trương Thọ Hồng</t>
  </si>
  <si>
    <t>Hộ ông: Võ Thuần Tuý</t>
  </si>
  <si>
    <t>Hộ bà: Phạm Thị Mỹ Châu</t>
  </si>
  <si>
    <t>Hộ ông: Hồ Ngọc Vinh</t>
  </si>
  <si>
    <t>Bà: Lê Thị Nhạn</t>
  </si>
  <si>
    <t>Bà: Lê Thị Lanh</t>
  </si>
  <si>
    <t>Hộ ông: Đoàn Hậu</t>
  </si>
  <si>
    <t>Hộ ông: Nguyễn Văn Tuyền</t>
  </si>
  <si>
    <t>Ông: Võ Việt Vương</t>
  </si>
  <si>
    <t>Hộ ông: Võ Thuần An</t>
  </si>
  <si>
    <t>Hộ ông: Lê Khâm</t>
  </si>
  <si>
    <t>Hộ ông: Nguyễn Chút</t>
  </si>
  <si>
    <t>Bà: Nguyễn Thị út</t>
  </si>
  <si>
    <t>Hộ bà: Hồ Thị Vân</t>
  </si>
  <si>
    <t>Bà: Nguyễn Thị Loan</t>
  </si>
  <si>
    <t>Bà: Nguyễn Thị Phụng</t>
  </si>
  <si>
    <t>Hộ ông: Đoàn Chính</t>
  </si>
  <si>
    <t>Hộ ông: Đoàn Cường</t>
  </si>
  <si>
    <t>Bà: Đoàn Thị Hường</t>
  </si>
  <si>
    <t>Hộ bà: Võ Thị Mai Vân</t>
  </si>
  <si>
    <t>Bà: Đoàn Thị Song</t>
  </si>
  <si>
    <t>Hộ ông: Đoàn Văn Khiên</t>
  </si>
  <si>
    <t>Hộ bà: Hồ Thị Loan</t>
  </si>
  <si>
    <t>Hộ ông: Võ Đức Hà</t>
  </si>
  <si>
    <t>Bà: Võ Thị Thanh</t>
  </si>
  <si>
    <t>Hộ ông: Nguyễn Kim Hội</t>
  </si>
  <si>
    <t>Ông: Võ Hoành</t>
  </si>
  <si>
    <t>Hộ ông: Võ Vinh</t>
  </si>
  <si>
    <t>Hộ ông: Hồ Văn Phế</t>
  </si>
  <si>
    <t>Bà: Nguyễn Thị Ngọc ánh</t>
  </si>
  <si>
    <t>Hộ ông: Võ ánh Chín</t>
  </si>
  <si>
    <t>Hộ ông: Võ Thành Phước</t>
  </si>
  <si>
    <t>Bà: Đoàn Thị Hồng Lan</t>
  </si>
  <si>
    <t>Hộ ông: Nguyễn Văn Anh</t>
  </si>
  <si>
    <t>Bà: Đoàn Thị Lành</t>
  </si>
  <si>
    <t>Hộ ông: Trần Duy Khánh</t>
  </si>
  <si>
    <t>Hộ bà: Đoàn Thị Thanh Nhi</t>
  </si>
  <si>
    <t>Hội Trường Thôn Long Yên</t>
  </si>
  <si>
    <t>Bà: Lê Thị Thú</t>
  </si>
  <si>
    <t>Hộ ông: Lê Văn Lâm</t>
  </si>
  <si>
    <t>Đình Làng Long Yên</t>
  </si>
  <si>
    <t>Bà: Lê Thị Quý</t>
  </si>
  <si>
    <t>Hộ bà: Lê Thị Thảo</t>
  </si>
  <si>
    <t>Hộ ông: Phạm Văn Du</t>
  </si>
  <si>
    <t>Hộ ông: Lê Bá Sang</t>
  </si>
  <si>
    <t>Hộ bà: Lê Thị Thú</t>
  </si>
  <si>
    <t>Hộ bà: Võ Thị Tiêm</t>
  </si>
  <si>
    <t>Hộ bà: Lê Thị Quý</t>
  </si>
  <si>
    <t>100 + 271</t>
  </si>
  <si>
    <t>- Nhận tặng cho từ Nguyễn Văn Minh | Đỗ Thị Lệ Nga_x000D_
- Số PHGCN BI 149271_x000D_
- Số PHGCN cũ AK 849479 thửa cũ 323 số tờ 01</t>
  </si>
  <si>
    <t>Nhà Thờ Họ Trương</t>
  </si>
  <si>
    <t>Hộ bà: Lê Thị Mỹ Hiền</t>
  </si>
  <si>
    <t>Hộ ông: Nguyễn Thái Học</t>
  </si>
  <si>
    <t>Hộ ông: Nguyễn Hữu Trình</t>
  </si>
  <si>
    <t>Hộ ông: Nguyễn Tòng</t>
  </si>
  <si>
    <t>Bà: Nguyễn Thị Vân</t>
  </si>
  <si>
    <t>Bà: Lê Thị Mai</t>
  </si>
  <si>
    <t>Hộ ông: Nguyễn Công Toản</t>
  </si>
  <si>
    <t>Hộ ông: Nguyễn Trọng</t>
  </si>
  <si>
    <t>Hộ ông: Hồ Sỹ Quý</t>
  </si>
  <si>
    <t>Bà: Nguyễn Thị Liên</t>
  </si>
  <si>
    <t>Hộ ông: Nguyễn Nguyện</t>
  </si>
  <si>
    <t>Hộ ông: Lê Trọng Hà</t>
  </si>
  <si>
    <t>Bà: Lê Thị Sê</t>
  </si>
  <si>
    <t>Hộ bà: Đỗ Thị Mai</t>
  </si>
  <si>
    <t>Hộ ông: Trương Đình Triệu</t>
  </si>
  <si>
    <t>Nhà Cộng Đồng Thôn Long Phụng</t>
  </si>
  <si>
    <t>Hội Trường Thôn</t>
  </si>
  <si>
    <t>Ông: Lê Trọng Bình</t>
  </si>
  <si>
    <t>Bà: Nguyễn Thị Thận</t>
  </si>
  <si>
    <t>Hộ bà: Trương Thị Liệu</t>
  </si>
  <si>
    <t>Hộ ông: Nguyễn Dương Phước</t>
  </si>
  <si>
    <t>Hộ ông: Nguyễn Văn Quốc</t>
  </si>
  <si>
    <t>Ông: Nguyễn Niềm</t>
  </si>
  <si>
    <t>Bà: Nguyễn Thị Ngọc Xuyến</t>
  </si>
  <si>
    <t>Bà: Lê Thị Tuyết</t>
  </si>
  <si>
    <t>Hộ ông: Lê Trọng Dy</t>
  </si>
  <si>
    <t>Ông: Lê Thăng Trí</t>
  </si>
  <si>
    <t>Hộ ông: Đoàn Văn Yển</t>
  </si>
  <si>
    <t>Hộ ông: Hồ Đình Tâm</t>
  </si>
  <si>
    <t>Ông: Lê Sang</t>
  </si>
  <si>
    <t>Hộ ông: Bùi Văn Thỉ</t>
  </si>
  <si>
    <t>Ông: Nguyễn Ngọc Xuyến</t>
  </si>
  <si>
    <t>Ông: Vũ Đình Quang</t>
  </si>
  <si>
    <t>Hộ ông: Võ Hoàng Anh</t>
  </si>
  <si>
    <t>Hộ ông: Nguyễn Văn Chín</t>
  </si>
  <si>
    <t>Bà: Trương Thị Mót</t>
  </si>
  <si>
    <t>Hộ ông: Đỗ Xuân Thành</t>
  </si>
  <si>
    <t>Hộ ông: Lê Viết Đồng</t>
  </si>
  <si>
    <t>Hộ ông: Trương Chung</t>
  </si>
  <si>
    <t>Hộ ông: Nguyễn Tâm</t>
  </si>
  <si>
    <t>Hộ bà: Trần Thị Kiệc</t>
  </si>
  <si>
    <t>Hộ ông: Đỗ Văn Ty</t>
  </si>
  <si>
    <t>Bà: Trương Thị Tưởng</t>
  </si>
  <si>
    <t>Bà: Trương Thị Bài</t>
  </si>
  <si>
    <t>Trường Tiểu Học</t>
  </si>
  <si>
    <t>Bà: Đoàn Thi Thu Thuỷ</t>
  </si>
  <si>
    <t>Cộng Đồng Thôn Long Thuận</t>
  </si>
  <si>
    <t>Hộ ông: Đỗ Quang</t>
  </si>
  <si>
    <t>Hộ ông: Nguyễn Thanh Thảo</t>
  </si>
  <si>
    <t>Bà: Lê Thị Dục</t>
  </si>
  <si>
    <t>Hộ ông: Lê Thanh Long</t>
  </si>
  <si>
    <t>Hộ ông: Phạm Văn Tiến</t>
  </si>
  <si>
    <t>Hộ bà: Nguyễn Thị Phương Thảo</t>
  </si>
  <si>
    <t>Bà: Nuyễn Thị Thạnh</t>
  </si>
  <si>
    <t>Bà: Đỗ Thị Hoàng</t>
  </si>
  <si>
    <t>Hộ ông: Phạm Đình Vũ</t>
  </si>
  <si>
    <t>Ông: Lê Chí Hùng</t>
  </si>
  <si>
    <t>Hộ ông: Nguyễn Dương Thành</t>
  </si>
  <si>
    <t>Hộ ông: Đỗ Trí</t>
  </si>
  <si>
    <t>Đình Làng Thôn Long An</t>
  </si>
  <si>
    <t>Bà: Đỗ Thị Hoa</t>
  </si>
  <si>
    <t>Hộ ông: Đất Thanh Niên</t>
  </si>
  <si>
    <t>Hộ ông: Phan Mạnh Hùng</t>
  </si>
  <si>
    <t>Trụ sở UBND Xã</t>
  </si>
  <si>
    <t>Hộ ông: Đỗ Văn Kiệm</t>
  </si>
  <si>
    <t>Hộ bà: Đỗ Thị Phụng</t>
  </si>
  <si>
    <t>Hộ ông: Trần Xuân Luận</t>
  </si>
  <si>
    <t>Hộ ông: Lê Trọng Thắng</t>
  </si>
  <si>
    <t>Hộ ông: Trần Ngọc Hiệp</t>
  </si>
  <si>
    <t>Ngô Viết Đồng|Nguyễn Thị Phương</t>
  </si>
  <si>
    <t>Bà: Trần Thị Hoà</t>
  </si>
  <si>
    <t>Hộ ông: Nguyễn Thành Lượm</t>
  </si>
  <si>
    <t>Hộ ông: Phạm Mẹo</t>
  </si>
  <si>
    <t>Nhà Thờ Họ Đỗ</t>
  </si>
  <si>
    <t>Hộ ông: Ngô Duy Quang</t>
  </si>
  <si>
    <t>Hộ ông: Đoàn Hoài Ân</t>
  </si>
  <si>
    <t>Hộ ông: Lê Thanh Hà</t>
  </si>
  <si>
    <t>Hoàng Ngọc Bình|Lê Thị Lãnh</t>
  </si>
  <si>
    <t>- Nhận chuyển nhượng từ Phạm Văn Phúc _x000D_
- CH 075802|CK 463148</t>
  </si>
  <si>
    <t>E:\PHANMEMSINH\DON\donxacnhanlamnong.doc</t>
  </si>
  <si>
    <t>Đơn xác nhận làm nông</t>
  </si>
  <si>
    <t>Hồ Văn Quốc</t>
  </si>
  <si>
    <t>Hồ Văn Đà</t>
  </si>
  <si>
    <t>Hồ Văn Pổ</t>
  </si>
  <si>
    <t>Hồ Thị Ta Lư</t>
  </si>
  <si>
    <t>Hồ Văn Heng</t>
  </si>
  <si>
    <t>Hồ Văn Phĩ</t>
  </si>
  <si>
    <t>Hồ Văn Víc</t>
  </si>
  <si>
    <t>Hồ Văn Sô</t>
  </si>
  <si>
    <t>Hồ Văn Lô</t>
  </si>
  <si>
    <t>Hồ Văn La</t>
  </si>
  <si>
    <t>Hồ Văn Sơn</t>
  </si>
  <si>
    <t>Hồ Văn Khon</t>
  </si>
  <si>
    <t>Hồ Thị Ly</t>
  </si>
  <si>
    <t>Y Ra Lăng</t>
  </si>
  <si>
    <t>Hồ Văn Pông</t>
  </si>
  <si>
    <t>Hồ Văn Mỹ</t>
  </si>
  <si>
    <t>Hồ Văn Lai</t>
  </si>
  <si>
    <t>Hồ Văn Sưng</t>
  </si>
  <si>
    <t>Hồ Văn Thay</t>
  </si>
  <si>
    <t>Hồ Văn Nhọc</t>
  </si>
  <si>
    <t>Hồ Văn Phét</t>
  </si>
  <si>
    <t>Hồ Văn Lợi</t>
  </si>
  <si>
    <t>Hồ Ta Vất</t>
  </si>
  <si>
    <t>Hồ Thị Xâng</t>
  </si>
  <si>
    <t>Hồ Thị Thiệu</t>
  </si>
  <si>
    <t>Hồ Văn Sen</t>
  </si>
  <si>
    <t>Hồ Thị Nga</t>
  </si>
  <si>
    <t>Hồ Thị Thu Hiền</t>
  </si>
  <si>
    <t>Hồ A Lư</t>
  </si>
  <si>
    <t>Hồ Văn Mặt</t>
  </si>
  <si>
    <t>Hồ Văn Tuar</t>
  </si>
  <si>
    <t>Hồ Thị Dong</t>
  </si>
  <si>
    <t>Hồ Văn Ưng</t>
  </si>
  <si>
    <t>Hồ Thị Pheng</t>
  </si>
  <si>
    <t>Hồ Thị Hề</t>
  </si>
  <si>
    <t>Hồ Thị Nguyệt</t>
  </si>
  <si>
    <t>Hồ Thị Ca Rinh</t>
  </si>
  <si>
    <t>Hồ Văn Vinh</t>
  </si>
  <si>
    <t>Hồ Văn Păng</t>
  </si>
  <si>
    <t>Hồ Văn Thắng</t>
  </si>
  <si>
    <t>Hồ Văn Bang</t>
  </si>
  <si>
    <t>Hồ Văn Tài</t>
  </si>
  <si>
    <t>Hồ Văn Thỏa</t>
  </si>
  <si>
    <t>Hồ Văn Lê</t>
  </si>
  <si>
    <t>Hồ Văn Liêu</t>
  </si>
  <si>
    <t>Hồ Văn Viêng</t>
  </si>
  <si>
    <t>Hồ Văn Yên</t>
  </si>
  <si>
    <t>CK 463521</t>
  </si>
  <si>
    <t>Hồ Thị Hà</t>
  </si>
  <si>
    <t>CK 463522</t>
  </si>
  <si>
    <t>Hồ Thị Ếch</t>
  </si>
  <si>
    <t>CK 463524</t>
  </si>
  <si>
    <t>CK 463525</t>
  </si>
  <si>
    <t>CK 463526</t>
  </si>
  <si>
    <t>CK 463527</t>
  </si>
  <si>
    <t>CK 463528</t>
  </si>
  <si>
    <t>CK 463529</t>
  </si>
  <si>
    <t>CK 463530</t>
  </si>
  <si>
    <t>CK 463531</t>
  </si>
  <si>
    <t>CK 463532</t>
  </si>
  <si>
    <t>CK 463533</t>
  </si>
  <si>
    <t>CK 463534</t>
  </si>
  <si>
    <t>CK 463535</t>
  </si>
  <si>
    <t>CK 463536</t>
  </si>
  <si>
    <t>CK 463537</t>
  </si>
  <si>
    <t>CK 463538</t>
  </si>
  <si>
    <t>CK 463539</t>
  </si>
  <si>
    <t>CK 463540</t>
  </si>
  <si>
    <t>CK 463541</t>
  </si>
  <si>
    <t>CK 463542</t>
  </si>
  <si>
    <t>CK 463543</t>
  </si>
  <si>
    <t>CK 463544</t>
  </si>
  <si>
    <t>CK 463545</t>
  </si>
  <si>
    <t>CK 463546</t>
  </si>
  <si>
    <t>CK 463547</t>
  </si>
  <si>
    <t>CK 463548</t>
  </si>
  <si>
    <t>CK 463549</t>
  </si>
  <si>
    <t>CK 463550</t>
  </si>
  <si>
    <t>CK 463551</t>
  </si>
  <si>
    <t>CK 463552</t>
  </si>
  <si>
    <t>CK 463553</t>
  </si>
  <si>
    <t>CK 463554</t>
  </si>
  <si>
    <t>CK 463555</t>
  </si>
  <si>
    <t>CK 463556</t>
  </si>
  <si>
    <t>CK 463557</t>
  </si>
  <si>
    <t>CK 463558</t>
  </si>
  <si>
    <t>CK 463559</t>
  </si>
  <si>
    <t>CK 463560</t>
  </si>
  <si>
    <t>CK 463561</t>
  </si>
  <si>
    <t>CK 463562</t>
  </si>
  <si>
    <t>CK 463563</t>
  </si>
  <si>
    <t>CK 463564</t>
  </si>
  <si>
    <t>CK 463565</t>
  </si>
  <si>
    <t>CK 463566</t>
  </si>
  <si>
    <t>CK 463568</t>
  </si>
  <si>
    <t>CK 463569</t>
  </si>
  <si>
    <t>CK 463570</t>
  </si>
  <si>
    <t>CK 463571</t>
  </si>
  <si>
    <t>CK 463573</t>
  </si>
  <si>
    <t>Hồ Thị Nu</t>
  </si>
  <si>
    <t>Hồ Văn Nghỉ</t>
  </si>
  <si>
    <t>Hồ Thị Nông</t>
  </si>
  <si>
    <t>Hồ Thị Biu</t>
  </si>
  <si>
    <t>Hồ Thị Bùi</t>
  </si>
  <si>
    <t>Hồ Thị Bơn</t>
  </si>
  <si>
    <t>849</t>
  </si>
  <si>
    <t>759</t>
  </si>
  <si>
    <t>723</t>
  </si>
  <si>
    <t>714</t>
  </si>
  <si>
    <t>948</t>
  </si>
  <si>
    <t>713</t>
  </si>
  <si>
    <t>804</t>
  </si>
  <si>
    <t>730</t>
  </si>
  <si>
    <t>Hồ Thị Lai</t>
  </si>
  <si>
    <t>694</t>
  </si>
  <si>
    <t>Hồ Thị Căng</t>
  </si>
  <si>
    <t>799</t>
  </si>
  <si>
    <t>Hồ Thị Chưn</t>
  </si>
  <si>
    <t>807</t>
  </si>
  <si>
    <t>Hồ Thị Nhứt</t>
  </si>
  <si>
    <t>721</t>
  </si>
  <si>
    <t>758</t>
  </si>
  <si>
    <t>Hồ Thị Hoạt</t>
  </si>
  <si>
    <t>668</t>
  </si>
  <si>
    <t>715</t>
  </si>
  <si>
    <t>Hồ Thị Dua</t>
  </si>
  <si>
    <t>719</t>
  </si>
  <si>
    <t>Hồ Thị Hiếu</t>
  </si>
  <si>
    <t>752</t>
  </si>
  <si>
    <t>675</t>
  </si>
  <si>
    <t>672</t>
  </si>
  <si>
    <t>762</t>
  </si>
  <si>
    <t>686</t>
  </si>
  <si>
    <t>756</t>
  </si>
  <si>
    <t>735</t>
  </si>
  <si>
    <t>749</t>
  </si>
  <si>
    <t>717</t>
  </si>
  <si>
    <t>710</t>
  </si>
  <si>
    <t>736</t>
  </si>
  <si>
    <t>793</t>
  </si>
  <si>
    <t>671</t>
  </si>
  <si>
    <t>737</t>
  </si>
  <si>
    <t>692</t>
  </si>
  <si>
    <t>707</t>
  </si>
  <si>
    <t>697</t>
  </si>
  <si>
    <t>699</t>
  </si>
  <si>
    <t>706</t>
  </si>
  <si>
    <t>726</t>
  </si>
  <si>
    <t>691</t>
  </si>
  <si>
    <t>724</t>
  </si>
  <si>
    <t>861</t>
  </si>
  <si>
    <t>708</t>
  </si>
  <si>
    <t>689</t>
  </si>
  <si>
    <t>Hồ Thị Pa Lô</t>
  </si>
  <si>
    <t>Hồ Xuân Đang</t>
  </si>
  <si>
    <t>Hồ Thị Hơn</t>
  </si>
  <si>
    <t>Hồ Thị Mom</t>
  </si>
  <si>
    <t>Hồ Thị Sưa</t>
  </si>
  <si>
    <t>Hồ Văn Doán</t>
  </si>
  <si>
    <t>Hồ Thị Mĩa</t>
  </si>
  <si>
    <t>Hồ Thị Tham</t>
  </si>
  <si>
    <t>Hồ Thị Tưng</t>
  </si>
  <si>
    <t>Hồ Thị Láo</t>
  </si>
  <si>
    <t>Hồ Văn Lăng</t>
  </si>
  <si>
    <t>Hồ Thị Chung</t>
  </si>
  <si>
    <t>Hồ Văn Tâm</t>
  </si>
  <si>
    <t>Hồ Văn Bài</t>
  </si>
  <si>
    <t>Hồ Văn Thời</t>
  </si>
  <si>
    <t>Hồ Thị Dép</t>
  </si>
  <si>
    <t>Hồ Thị Hương</t>
  </si>
  <si>
    <t>Hồ Thị Phuôm</t>
  </si>
  <si>
    <t>Hồ Thị Nam</t>
  </si>
  <si>
    <t>Hồ Thị Hằng</t>
  </si>
  <si>
    <t>Hồ Thị Chương</t>
  </si>
  <si>
    <t>Hồ Thị Rang</t>
  </si>
  <si>
    <t>Hồ Ta Bây</t>
  </si>
  <si>
    <t>Nhà nước giao đất có thu tiền sử dụng đất</t>
  </si>
  <si>
    <t>Khóm Ka Tăng, thị trấn Lao Bảo, huyện Hướng Hóa, tỉnh Quảng Trị</t>
  </si>
  <si>
    <t>CK 463574</t>
  </si>
  <si>
    <t>CK 463567</t>
  </si>
  <si>
    <t>Hồ Văn A Xing</t>
  </si>
  <si>
    <t>4a</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</si>
</sst>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quot;$&quot;#,##0_);\(&quot;$&quot;#,##0\)"/>
    <numFmt numFmtId="165" formatCode="_(* #,##0.00_);_(* \(#,##0.00\);_(* &quot;-&quot;??_);_(@_)"/>
    <numFmt numFmtId="166" formatCode="&quot;₫&quot;#,##0_);\(&quot;₫&quot;#,##0\)"/>
    <numFmt numFmtId="167" formatCode="0.0"/>
  </numFmts>
  <fonts count="34" x14ac:knownFonts="1">
    <font>
      <sz val="11"/>
      <color theme="1"/>
      <name val="Calibri"/>
      <family val="2"/>
      <charset val="163"/>
      <scheme val="minor"/>
    </font>
    <font>
      <sz val="11"/>
      <color theme="1"/>
      <name val="Calibri"/>
      <family val="2"/>
      <scheme val="minor"/>
    </font>
    <font>
      <sz val="11"/>
      <color theme="1"/>
      <name val="Calibri"/>
      <family val="2"/>
      <scheme val="minor"/>
    </font>
    <font>
      <b/>
      <sz val="10"/>
      <name val="Times New Roman"/>
      <family val="1"/>
    </font>
    <font>
      <b/>
      <sz val="9"/>
      <name val="Times New Roman"/>
      <family val="1"/>
    </font>
    <font>
      <b/>
      <sz val="8"/>
      <name val="Times New Roman"/>
      <family val="1"/>
    </font>
    <font>
      <sz val="11"/>
      <color theme="1"/>
      <name val="Times New Roman"/>
      <family val="1"/>
    </font>
    <font>
      <b/>
      <sz val="12"/>
      <name val="Arial"/>
      <family val="2"/>
    </font>
    <font>
      <sz val="10"/>
      <name val="Arial"/>
      <family val="2"/>
    </font>
    <font>
      <sz val="10"/>
      <name val="Times New Roman"/>
      <family val="1"/>
    </font>
    <font>
      <b/>
      <sz val="11"/>
      <name val="Times New Roman"/>
      <family val="1"/>
    </font>
    <font>
      <sz val="10"/>
      <name val="Arial"/>
      <family val="2"/>
    </font>
    <font>
      <sz val="12"/>
      <name val=".VnTime"/>
      <family val="2"/>
    </font>
    <font>
      <sz val="10"/>
      <name val=".VnTime"/>
      <family val="2"/>
    </font>
    <font>
      <sz val="9"/>
      <name val=".VnTime"/>
      <family val="2"/>
    </font>
    <font>
      <sz val="11"/>
      <name val="Times New Roman"/>
      <family val="1"/>
    </font>
    <font>
      <sz val="11"/>
      <color theme="1"/>
      <name val="Calibri"/>
      <family val="2"/>
      <scheme val="minor"/>
    </font>
    <font>
      <sz val="11"/>
      <color indexed="56"/>
      <name val="Times New Roman"/>
      <family val="1"/>
    </font>
    <font>
      <sz val="10"/>
      <color theme="4"/>
      <name val="Corbel"/>
      <family val="2"/>
    </font>
    <font>
      <sz val="11"/>
      <color theme="0"/>
      <name val="Times New Roman"/>
      <family val="1"/>
    </font>
    <font>
      <sz val="12"/>
      <name val="Times New Roman"/>
      <family val="1"/>
    </font>
    <font>
      <sz val="13"/>
      <color rgb="FF000000"/>
      <name val="Times New Roman"/>
      <family val="1"/>
    </font>
    <font>
      <sz val="11"/>
      <color rgb="FF363636"/>
      <name val="Times New Roman"/>
      <family val="1"/>
    </font>
    <font>
      <sz val="10"/>
      <color indexed="0"/>
      <name val="Arial"/>
      <family val="2"/>
    </font>
    <font>
      <u/>
      <sz val="11"/>
      <color theme="10"/>
      <name val="Calibri"/>
      <family val="2"/>
      <charset val="163"/>
      <scheme val="minor"/>
    </font>
    <font>
      <sz val="8"/>
      <color theme="1"/>
      <name val="Times New Roman"/>
      <family val="1"/>
    </font>
    <font>
      <b/>
      <sz val="8"/>
      <color rgb="FF333333"/>
      <name val="Times New Roman"/>
      <family val="1"/>
    </font>
    <font>
      <sz val="8"/>
      <color rgb="FF444444"/>
      <name val="Times New Roman"/>
      <family val="1"/>
    </font>
    <font>
      <i/>
      <sz val="8"/>
      <color rgb="FF444444"/>
      <name val="Times New Roman"/>
      <family val="1"/>
    </font>
    <font>
      <b/>
      <sz val="8"/>
      <color rgb="FF444444"/>
      <name val="Times New Roman"/>
      <family val="1"/>
    </font>
    <font>
      <sz val="8"/>
      <color rgb="FF333333"/>
      <name val="Times New Roman"/>
      <family val="1"/>
    </font>
    <font>
      <sz val="11"/>
      <color theme="1"/>
      <name val="Calibri"/>
      <family val="2"/>
      <charset val="163"/>
      <scheme val="minor"/>
    </font>
    <font>
      <sz val="11"/>
      <color theme="1"/>
      <name val="Times New Roman"/>
      <family val="2"/>
    </font>
    <font>
      <sz val="11"/>
      <color rgb="FF006100"/>
      <name val="Calibri"/>
      <family val="2"/>
      <charset val="163"/>
      <scheme val="minor"/>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0"/>
        <bgColor indexed="64"/>
      </patternFill>
    </fill>
    <fill>
      <patternFill patternType="solid">
        <fgColor rgb="FFFF9900"/>
        <bgColor indexed="64"/>
      </patternFill>
    </fill>
    <fill>
      <patternFill patternType="solid">
        <fgColor rgb="FF92D050"/>
        <bgColor indexed="64"/>
      </patternFill>
    </fill>
    <fill>
      <patternFill patternType="solid">
        <fgColor theme="8"/>
        <bgColor indexed="64"/>
      </patternFill>
    </fill>
    <fill>
      <patternFill patternType="solid">
        <fgColor theme="9"/>
        <bgColor indexed="64"/>
      </patternFill>
    </fill>
    <fill>
      <patternFill patternType="solid">
        <fgColor theme="7"/>
        <bgColor indexed="64"/>
      </patternFill>
    </fill>
    <fill>
      <patternFill patternType="solid">
        <fgColor rgb="FFC6EFCE"/>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4">
    <xf numFmtId="0" fontId="0" fillId="0" borderId="0"/>
    <xf numFmtId="0" fontId="7" fillId="0" borderId="2">
      <alignment horizontal="left" vertical="center"/>
    </xf>
    <xf numFmtId="0" fontId="8" fillId="0" borderId="0"/>
    <xf numFmtId="0" fontId="11" fillId="0" borderId="0"/>
    <xf numFmtId="166" fontId="13" fillId="0" borderId="3">
      <alignment horizontal="left" vertical="top"/>
    </xf>
    <xf numFmtId="0" fontId="14" fillId="0" borderId="3">
      <alignment horizontal="left" vertical="center"/>
    </xf>
    <xf numFmtId="0" fontId="12" fillId="0" borderId="0"/>
    <xf numFmtId="0" fontId="17" fillId="0" borderId="0"/>
    <xf numFmtId="0" fontId="18" fillId="0" borderId="0"/>
    <xf numFmtId="9" fontId="16" fillId="0" borderId="0" applyFont="0" applyFill="0" applyBorder="0" applyAlignment="0" applyProtection="0"/>
    <xf numFmtId="0" fontId="2" fillId="0" borderId="0"/>
    <xf numFmtId="0" fontId="1" fillId="0" borderId="0"/>
    <xf numFmtId="0" fontId="13" fillId="0" borderId="0"/>
    <xf numFmtId="0" fontId="23" fillId="0" borderId="0" applyAlignment="0">
      <protection locked="0"/>
    </xf>
    <xf numFmtId="0" fontId="13" fillId="0" borderId="0"/>
    <xf numFmtId="0" fontId="13" fillId="0" borderId="0"/>
    <xf numFmtId="0" fontId="24" fillId="0" borderId="0" applyNumberFormat="0" applyFill="0" applyBorder="0" applyAlignment="0" applyProtection="0"/>
    <xf numFmtId="0" fontId="1" fillId="0" borderId="0"/>
    <xf numFmtId="0" fontId="32" fillId="0" borderId="0"/>
    <xf numFmtId="165" fontId="32" fillId="0" borderId="0" applyFont="0" applyFill="0" applyBorder="0" applyAlignment="0" applyProtection="0"/>
    <xf numFmtId="0" fontId="1" fillId="0" borderId="0"/>
    <xf numFmtId="164" fontId="13" fillId="0" borderId="3">
      <alignment horizontal="left" vertical="top"/>
    </xf>
    <xf numFmtId="0" fontId="31" fillId="0" borderId="0"/>
    <xf numFmtId="0" fontId="33" fillId="10" borderId="0" applyNumberFormat="0" applyBorder="0" applyAlignment="0" applyProtection="0"/>
  </cellStyleXfs>
  <cellXfs count="126">
    <xf numFmtId="0" fontId="0" fillId="0" borderId="0" xfId="0"/>
    <xf numFmtId="0" fontId="5" fillId="5" borderId="1" xfId="6" applyNumberFormat="1" applyFont="1" applyFill="1" applyBorder="1" applyAlignment="1" applyProtection="1">
      <alignment horizontal="center" vertical="center"/>
      <protection locked="0"/>
    </xf>
    <xf numFmtId="49" fontId="5" fillId="5" borderId="1" xfId="6" applyNumberFormat="1" applyFont="1" applyFill="1" applyBorder="1" applyAlignment="1" applyProtection="1">
      <alignment horizontal="center" vertical="center"/>
      <protection locked="0"/>
    </xf>
    <xf numFmtId="49" fontId="9" fillId="5" borderId="1" xfId="0" applyNumberFormat="1" applyFont="1" applyFill="1" applyBorder="1" applyAlignment="1" applyProtection="1">
      <alignment horizontal="center" vertical="center"/>
      <protection locked="0"/>
    </xf>
    <xf numFmtId="0" fontId="9" fillId="5" borderId="1" xfId="0" applyFont="1" applyFill="1" applyBorder="1" applyAlignment="1" applyProtection="1">
      <alignment horizontal="center" vertical="center"/>
      <protection locked="0"/>
    </xf>
    <xf numFmtId="0" fontId="15" fillId="5" borderId="1" xfId="0" applyFont="1" applyFill="1" applyBorder="1" applyAlignment="1" applyProtection="1">
      <alignment horizontal="center" vertical="center"/>
      <protection locked="0"/>
    </xf>
    <xf numFmtId="0" fontId="10" fillId="5" borderId="1" xfId="0" applyFont="1" applyFill="1" applyBorder="1" applyAlignment="1" applyProtection="1">
      <alignment horizontal="center" vertical="center"/>
    </xf>
    <xf numFmtId="0" fontId="9" fillId="5" borderId="1" xfId="0" applyNumberFormat="1" applyFont="1" applyFill="1" applyBorder="1" applyAlignment="1" applyProtection="1">
      <alignment horizontal="center" vertical="center"/>
      <protection locked="0"/>
    </xf>
    <xf numFmtId="0" fontId="15" fillId="5" borderId="1" xfId="0" applyFont="1" applyFill="1" applyBorder="1" applyAlignment="1">
      <alignment horizontal="center" vertical="center"/>
    </xf>
    <xf numFmtId="16" fontId="15" fillId="5" borderId="1" xfId="0" applyNumberFormat="1" applyFont="1" applyFill="1" applyBorder="1" applyAlignment="1">
      <alignment horizontal="center" vertical="center"/>
    </xf>
    <xf numFmtId="0" fontId="3" fillId="5" borderId="1" xfId="0" applyFont="1" applyFill="1" applyBorder="1" applyAlignment="1" applyProtection="1">
      <alignment horizontal="center" vertical="center"/>
      <protection hidden="1"/>
    </xf>
    <xf numFmtId="0" fontId="4" fillId="5" borderId="1" xfId="0" applyFont="1" applyFill="1" applyBorder="1" applyAlignment="1" applyProtection="1">
      <alignment horizontal="center" vertical="center"/>
      <protection hidden="1"/>
    </xf>
    <xf numFmtId="0" fontId="9" fillId="5" borderId="1" xfId="0" applyNumberFormat="1" applyFont="1" applyFill="1" applyBorder="1" applyAlignment="1" applyProtection="1">
      <alignment horizontal="center" vertical="center"/>
    </xf>
    <xf numFmtId="0" fontId="10" fillId="5" borderId="1" xfId="0" applyFont="1" applyFill="1" applyBorder="1" applyAlignment="1">
      <alignment horizontal="center" vertical="center"/>
    </xf>
    <xf numFmtId="0" fontId="10" fillId="5" borderId="1" xfId="0" applyFont="1" applyFill="1" applyBorder="1" applyAlignment="1">
      <alignment vertical="center"/>
    </xf>
    <xf numFmtId="0" fontId="10" fillId="0" borderId="0" xfId="0" applyFont="1" applyAlignment="1">
      <alignment vertical="center"/>
    </xf>
    <xf numFmtId="0" fontId="9" fillId="5" borderId="1" xfId="0" applyFont="1" applyFill="1" applyBorder="1" applyAlignment="1">
      <alignment horizontal="center" vertical="center"/>
    </xf>
    <xf numFmtId="0" fontId="15" fillId="0" borderId="0" xfId="0" applyFont="1" applyAlignment="1">
      <alignment horizontal="center" vertical="center"/>
    </xf>
    <xf numFmtId="0" fontId="15" fillId="5" borderId="1" xfId="0" applyNumberFormat="1" applyFont="1" applyFill="1" applyBorder="1" applyAlignment="1">
      <alignment horizontal="center" vertical="center"/>
    </xf>
    <xf numFmtId="14" fontId="15" fillId="5" borderId="1" xfId="0" applyNumberFormat="1" applyFont="1" applyFill="1" applyBorder="1" applyAlignment="1">
      <alignment horizontal="center" vertical="center"/>
    </xf>
    <xf numFmtId="0" fontId="3" fillId="6" borderId="1" xfId="0" applyFont="1" applyFill="1" applyBorder="1" applyAlignment="1" applyProtection="1">
      <alignment horizontal="center" vertical="center"/>
      <protection hidden="1"/>
    </xf>
    <xf numFmtId="0" fontId="9" fillId="6" borderId="1" xfId="0" applyFont="1" applyFill="1" applyBorder="1" applyAlignment="1" applyProtection="1">
      <alignment horizontal="center" vertical="center"/>
    </xf>
    <xf numFmtId="0" fontId="9" fillId="6" borderId="1" xfId="0" applyFont="1" applyFill="1" applyBorder="1" applyAlignment="1" applyProtection="1">
      <alignment horizontal="center" vertical="center"/>
      <protection locked="0"/>
    </xf>
    <xf numFmtId="49" fontId="9" fillId="6" borderId="1" xfId="0" applyNumberFormat="1" applyFont="1" applyFill="1" applyBorder="1" applyAlignment="1" applyProtection="1">
      <alignment horizontal="center" vertical="center"/>
      <protection locked="0"/>
    </xf>
    <xf numFmtId="14" fontId="9" fillId="6" borderId="1" xfId="0" applyNumberFormat="1" applyFont="1" applyFill="1" applyBorder="1" applyAlignment="1" applyProtection="1">
      <alignment horizontal="center" vertical="center"/>
      <protection locked="0"/>
    </xf>
    <xf numFmtId="0" fontId="6" fillId="4" borderId="0" xfId="7" applyFont="1" applyFill="1" applyBorder="1" applyAlignment="1" applyProtection="1">
      <alignment vertical="center"/>
      <protection hidden="1"/>
    </xf>
    <xf numFmtId="167" fontId="9" fillId="5" borderId="1" xfId="0" applyNumberFormat="1" applyFont="1" applyFill="1" applyBorder="1" applyAlignment="1" applyProtection="1">
      <alignment horizontal="center" vertical="center"/>
      <protection locked="0"/>
    </xf>
    <xf numFmtId="0" fontId="5" fillId="6" borderId="1" xfId="6" applyNumberFormat="1" applyFont="1" applyFill="1" applyBorder="1" applyAlignment="1" applyProtection="1">
      <alignment horizontal="center" vertical="center"/>
      <protection locked="0"/>
    </xf>
    <xf numFmtId="0" fontId="15" fillId="6" borderId="1" xfId="0" applyFont="1" applyFill="1" applyBorder="1" applyAlignment="1">
      <alignment horizontal="center" vertical="center"/>
    </xf>
    <xf numFmtId="0" fontId="6" fillId="2" borderId="0" xfId="0" applyFont="1" applyFill="1"/>
    <xf numFmtId="0" fontId="6" fillId="2" borderId="0" xfId="0" applyFont="1" applyFill="1" applyAlignment="1">
      <alignment horizontal="left"/>
    </xf>
    <xf numFmtId="0" fontId="6" fillId="3" borderId="0" xfId="0" applyFont="1" applyFill="1"/>
    <xf numFmtId="0" fontId="6" fillId="3" borderId="0" xfId="0" applyFont="1" applyFill="1" applyAlignment="1">
      <alignment horizontal="left"/>
    </xf>
    <xf numFmtId="0" fontId="9" fillId="0" borderId="1" xfId="0" applyFont="1" applyFill="1" applyBorder="1" applyAlignment="1" applyProtection="1">
      <alignment horizontal="center" vertical="center"/>
      <protection locked="0"/>
    </xf>
    <xf numFmtId="0" fontId="9" fillId="0" borderId="1" xfId="0" applyFont="1" applyFill="1" applyBorder="1" applyAlignment="1" applyProtection="1">
      <alignment horizontal="center" vertical="center"/>
    </xf>
    <xf numFmtId="49" fontId="9" fillId="0" borderId="1" xfId="0" applyNumberFormat="1" applyFont="1" applyFill="1" applyBorder="1" applyAlignment="1" applyProtection="1">
      <alignment horizontal="center" vertical="center"/>
      <protection locked="0"/>
    </xf>
    <xf numFmtId="0" fontId="5" fillId="0" borderId="1" xfId="6" applyNumberFormat="1" applyFont="1" applyFill="1" applyBorder="1" applyAlignment="1" applyProtection="1">
      <alignment horizontal="center" vertical="center"/>
      <protection locked="0"/>
    </xf>
    <xf numFmtId="0" fontId="9" fillId="5" borderId="1" xfId="0" applyFont="1" applyFill="1" applyBorder="1" applyAlignment="1" applyProtection="1">
      <alignment horizontal="center" vertical="center"/>
    </xf>
    <xf numFmtId="17" fontId="9" fillId="5" borderId="1" xfId="0" applyNumberFormat="1" applyFont="1" applyFill="1" applyBorder="1" applyAlignment="1" applyProtection="1">
      <alignment horizontal="center" vertical="center"/>
      <protection locked="0"/>
    </xf>
    <xf numFmtId="0" fontId="6" fillId="3" borderId="0" xfId="0" applyFont="1" applyFill="1" applyAlignment="1">
      <alignment horizontal="left" vertical="center"/>
    </xf>
    <xf numFmtId="0" fontId="6" fillId="3" borderId="0" xfId="0" applyFont="1" applyFill="1" applyAlignment="1">
      <alignment horizontal="center" vertical="center"/>
    </xf>
    <xf numFmtId="0" fontId="6" fillId="3" borderId="0" xfId="0" applyFont="1" applyFill="1" applyProtection="1">
      <protection locked="0"/>
    </xf>
    <xf numFmtId="0" fontId="19" fillId="3" borderId="0" xfId="7" applyFont="1" applyFill="1" applyBorder="1" applyAlignment="1" applyProtection="1">
      <alignment vertical="center"/>
      <protection hidden="1"/>
    </xf>
    <xf numFmtId="0" fontId="6" fillId="2" borderId="0" xfId="0" applyFont="1" applyFill="1" applyAlignment="1">
      <alignment horizontal="center" vertical="center"/>
    </xf>
    <xf numFmtId="0" fontId="6" fillId="2" borderId="0" xfId="0" applyFont="1" applyFill="1" applyProtection="1">
      <protection locked="0"/>
    </xf>
    <xf numFmtId="0" fontId="19" fillId="2" borderId="0" xfId="7" applyFont="1" applyFill="1" applyBorder="1" applyAlignment="1" applyProtection="1">
      <alignment vertical="center"/>
      <protection hidden="1"/>
    </xf>
    <xf numFmtId="167" fontId="6" fillId="2" borderId="0" xfId="0" applyNumberFormat="1" applyFont="1" applyFill="1"/>
    <xf numFmtId="0" fontId="6" fillId="2" borderId="0" xfId="0" applyFont="1" applyFill="1" applyAlignment="1">
      <alignment horizontal="right"/>
    </xf>
    <xf numFmtId="0" fontId="20" fillId="2" borderId="0" xfId="0" applyFont="1" applyFill="1" applyAlignment="1">
      <alignment horizontal="right"/>
    </xf>
    <xf numFmtId="0" fontId="6" fillId="7" borderId="0" xfId="7" applyFont="1" applyFill="1" applyBorder="1" applyAlignment="1" applyProtection="1">
      <alignment vertical="center"/>
      <protection hidden="1"/>
    </xf>
    <xf numFmtId="2" fontId="6" fillId="2" borderId="0" xfId="0" applyNumberFormat="1" applyFont="1" applyFill="1" applyAlignment="1">
      <alignment horizontal="left"/>
    </xf>
    <xf numFmtId="2" fontId="6" fillId="3" borderId="0" xfId="0" applyNumberFormat="1" applyFont="1" applyFill="1" applyAlignment="1">
      <alignment horizontal="left"/>
    </xf>
    <xf numFmtId="49" fontId="6" fillId="2" borderId="0" xfId="0" applyNumberFormat="1" applyFont="1" applyFill="1"/>
    <xf numFmtId="49" fontId="6" fillId="3" borderId="0" xfId="0" applyNumberFormat="1" applyFont="1" applyFill="1"/>
    <xf numFmtId="0" fontId="10" fillId="8" borderId="1" xfId="0" applyFont="1" applyFill="1" applyBorder="1" applyAlignment="1">
      <alignment vertical="center"/>
    </xf>
    <xf numFmtId="0" fontId="15" fillId="8" borderId="1" xfId="0" applyFont="1" applyFill="1" applyBorder="1" applyAlignment="1">
      <alignment horizontal="center" vertical="center"/>
    </xf>
    <xf numFmtId="0" fontId="15" fillId="3" borderId="1" xfId="0" applyFont="1" applyFill="1" applyBorder="1" applyAlignment="1">
      <alignment horizontal="center" vertical="center"/>
    </xf>
    <xf numFmtId="0" fontId="10" fillId="3" borderId="1" xfId="0" applyFont="1" applyFill="1" applyBorder="1" applyAlignment="1">
      <alignment horizontal="center" vertical="center"/>
    </xf>
    <xf numFmtId="14" fontId="15" fillId="3" borderId="1" xfId="0" applyNumberFormat="1" applyFont="1" applyFill="1" applyBorder="1" applyAlignment="1">
      <alignment horizontal="center" vertical="center"/>
    </xf>
    <xf numFmtId="49" fontId="9" fillId="0" borderId="1" xfId="0" quotePrefix="1" applyNumberFormat="1" applyFont="1" applyFill="1" applyBorder="1" applyAlignment="1" applyProtection="1">
      <alignment horizontal="center" vertical="center"/>
      <protection locked="0"/>
    </xf>
    <xf numFmtId="17" fontId="9" fillId="6" borderId="1" xfId="0" quotePrefix="1" applyNumberFormat="1" applyFont="1" applyFill="1" applyBorder="1" applyAlignment="1" applyProtection="1">
      <alignment horizontal="center" vertical="center"/>
      <protection locked="0"/>
    </xf>
    <xf numFmtId="17" fontId="9" fillId="6" borderId="1" xfId="0" applyNumberFormat="1" applyFont="1" applyFill="1" applyBorder="1" applyAlignment="1" applyProtection="1">
      <alignment horizontal="center" vertical="center"/>
      <protection locked="0"/>
    </xf>
    <xf numFmtId="0" fontId="6" fillId="0" borderId="0" xfId="0" applyFont="1"/>
    <xf numFmtId="49" fontId="6" fillId="0" borderId="0" xfId="0" applyNumberFormat="1" applyFont="1"/>
    <xf numFmtId="0" fontId="6" fillId="0" borderId="0" xfId="0" applyFont="1" applyBorder="1"/>
    <xf numFmtId="0" fontId="6" fillId="0" borderId="0" xfId="0" applyFont="1" applyAlignment="1">
      <alignment horizontal="center" vertical="center"/>
    </xf>
    <xf numFmtId="0" fontId="6" fillId="2" borderId="0" xfId="0" applyFont="1" applyFill="1" applyAlignment="1">
      <alignment horizontal="center"/>
    </xf>
    <xf numFmtId="0" fontId="19" fillId="2" borderId="0" xfId="0" applyFont="1" applyFill="1" applyBorder="1"/>
    <xf numFmtId="0" fontId="15" fillId="2" borderId="0" xfId="0" applyFont="1" applyFill="1"/>
    <xf numFmtId="0" fontId="19" fillId="2" borderId="0" xfId="0" applyFont="1" applyFill="1"/>
    <xf numFmtId="0" fontId="6" fillId="3" borderId="0" xfId="0" applyFont="1" applyFill="1" applyAlignment="1">
      <alignment horizontal="center"/>
    </xf>
    <xf numFmtId="0" fontId="19" fillId="3" borderId="0" xfId="0" applyFont="1" applyFill="1"/>
    <xf numFmtId="0" fontId="22" fillId="3" borderId="0" xfId="0" applyFont="1" applyFill="1"/>
    <xf numFmtId="0" fontId="6" fillId="7" borderId="0" xfId="0" applyFont="1" applyFill="1" applyAlignment="1">
      <alignment horizontal="left" vertical="center"/>
    </xf>
    <xf numFmtId="0" fontId="6" fillId="7" borderId="0" xfId="0" applyFont="1" applyFill="1"/>
    <xf numFmtId="0" fontId="6" fillId="7" borderId="0" xfId="0" applyFont="1" applyFill="1" applyProtection="1">
      <protection locked="0"/>
    </xf>
    <xf numFmtId="49" fontId="6" fillId="7" borderId="0" xfId="0" applyNumberFormat="1" applyFont="1" applyFill="1"/>
    <xf numFmtId="0" fontId="6" fillId="7" borderId="0" xfId="0" applyFont="1" applyFill="1" applyAlignment="1">
      <alignment horizontal="center"/>
    </xf>
    <xf numFmtId="0" fontId="6" fillId="0" borderId="0" xfId="0" applyFont="1" applyProtection="1">
      <protection locked="0"/>
    </xf>
    <xf numFmtId="0" fontId="6" fillId="4" borderId="0" xfId="0" applyFont="1" applyFill="1"/>
    <xf numFmtId="49" fontId="6" fillId="0" borderId="0" xfId="0" applyNumberFormat="1" applyFont="1" applyAlignment="1">
      <alignment horizontal="center" vertical="center"/>
    </xf>
    <xf numFmtId="0" fontId="6" fillId="0" borderId="0" xfId="0" applyFont="1" applyAlignment="1" applyProtection="1">
      <alignment horizontal="center" vertical="center"/>
      <protection locked="0"/>
    </xf>
    <xf numFmtId="0" fontId="6" fillId="4" borderId="0" xfId="0" applyFont="1" applyFill="1" applyAlignment="1">
      <alignment horizontal="center" vertical="center"/>
    </xf>
    <xf numFmtId="0" fontId="6" fillId="4" borderId="0" xfId="0" applyFont="1" applyFill="1" applyBorder="1"/>
    <xf numFmtId="49" fontId="9" fillId="6" borderId="1" xfId="0" quotePrefix="1" applyNumberFormat="1" applyFont="1" applyFill="1" applyBorder="1" applyAlignment="1" applyProtection="1">
      <alignment horizontal="center" vertical="center"/>
      <protection locked="0"/>
    </xf>
    <xf numFmtId="14" fontId="15" fillId="3" borderId="1" xfId="0" quotePrefix="1" applyNumberFormat="1" applyFont="1" applyFill="1" applyBorder="1" applyAlignment="1">
      <alignment horizontal="center" vertical="center"/>
    </xf>
    <xf numFmtId="0" fontId="10" fillId="9" borderId="1" xfId="0" applyFont="1" applyFill="1" applyBorder="1" applyAlignment="1">
      <alignment horizontal="center" vertical="center"/>
    </xf>
    <xf numFmtId="0" fontId="10" fillId="9" borderId="1" xfId="0" applyFont="1" applyFill="1" applyBorder="1" applyAlignment="1">
      <alignment vertical="center"/>
    </xf>
    <xf numFmtId="0" fontId="15" fillId="9" borderId="1" xfId="0" applyFont="1" applyFill="1" applyBorder="1" applyAlignment="1">
      <alignment horizontal="center" vertical="center"/>
    </xf>
    <xf numFmtId="49" fontId="15" fillId="9" borderId="1" xfId="0" applyNumberFormat="1" applyFont="1" applyFill="1" applyBorder="1" applyAlignment="1">
      <alignment horizontal="center" vertical="center"/>
    </xf>
    <xf numFmtId="0" fontId="21" fillId="9" borderId="1" xfId="0" applyFont="1" applyFill="1" applyBorder="1" applyAlignment="1">
      <alignment horizontal="center" vertical="center"/>
    </xf>
    <xf numFmtId="14" fontId="15" fillId="5" borderId="1" xfId="0" quotePrefix="1" applyNumberFormat="1" applyFont="1" applyFill="1" applyBorder="1" applyAlignment="1">
      <alignment horizontal="center" vertical="center"/>
    </xf>
    <xf numFmtId="14" fontId="15" fillId="8" borderId="1" xfId="0" quotePrefix="1" applyNumberFormat="1" applyFont="1" applyFill="1" applyBorder="1" applyAlignment="1">
      <alignment horizontal="center" vertical="center"/>
    </xf>
    <xf numFmtId="0" fontId="15" fillId="8" borderId="1" xfId="0" quotePrefix="1" applyFont="1" applyFill="1" applyBorder="1" applyAlignment="1">
      <alignment horizontal="center" vertical="center"/>
    </xf>
    <xf numFmtId="0" fontId="15" fillId="5" borderId="1" xfId="0" quotePrefix="1" applyFont="1" applyFill="1" applyBorder="1" applyAlignment="1">
      <alignment horizontal="center" vertical="center"/>
    </xf>
    <xf numFmtId="19" fontId="15" fillId="5" borderId="1" xfId="0" applyNumberFormat="1" applyFont="1" applyFill="1" applyBorder="1" applyAlignment="1">
      <alignment horizontal="center" vertical="center"/>
    </xf>
    <xf numFmtId="16" fontId="9" fillId="5" borderId="1" xfId="0" quotePrefix="1" applyNumberFormat="1" applyFont="1" applyFill="1" applyBorder="1" applyAlignment="1" applyProtection="1">
      <alignment horizontal="center" vertical="center"/>
      <protection locked="0"/>
    </xf>
    <xf numFmtId="0" fontId="25" fillId="0" borderId="0" xfId="0" applyFont="1" applyAlignment="1">
      <alignment horizontal="left" vertical="center"/>
    </xf>
    <xf numFmtId="0" fontId="25" fillId="0" borderId="0" xfId="0" applyFont="1" applyAlignment="1">
      <alignment horizontal="left" vertical="center" wrapText="1"/>
    </xf>
    <xf numFmtId="0" fontId="25" fillId="0" borderId="0" xfId="0" applyFont="1" applyAlignment="1">
      <alignment horizontal="left"/>
    </xf>
    <xf numFmtId="0" fontId="26" fillId="0" borderId="0" xfId="0" applyFont="1" applyAlignment="1">
      <alignment horizontal="left" vertical="center" wrapText="1"/>
    </xf>
    <xf numFmtId="0" fontId="27" fillId="0" borderId="0" xfId="0" applyFont="1" applyAlignment="1">
      <alignment horizontal="left" vertical="center" wrapText="1"/>
    </xf>
    <xf numFmtId="0" fontId="29" fillId="0" borderId="0" xfId="0" applyFont="1" applyAlignment="1">
      <alignment horizontal="left" vertical="center" wrapText="1"/>
    </xf>
    <xf numFmtId="0" fontId="30" fillId="0" borderId="0" xfId="0" applyFont="1" applyAlignment="1">
      <alignment horizontal="left" vertical="center" wrapText="1"/>
    </xf>
    <xf numFmtId="0" fontId="33" fillId="10" borderId="0" xfId="23"/>
    <xf numFmtId="49" fontId="33" fillId="10" borderId="0" xfId="23" applyNumberFormat="1"/>
    <xf numFmtId="14" fontId="33" fillId="10" borderId="0" xfId="23" applyNumberFormat="1"/>
    <xf numFmtId="49" fontId="33" fillId="10" borderId="0" xfId="23" applyNumberFormat="1" applyAlignment="1">
      <alignment wrapText="1"/>
    </xf>
    <xf numFmtId="0" fontId="33" fillId="10" borderId="0" xfId="23" applyAlignment="1">
      <alignment horizontal="left" vertical="center" wrapText="1"/>
    </xf>
    <xf numFmtId="0" fontId="33" fillId="10" borderId="0" xfId="23" applyAlignment="1">
      <alignment horizontal="left" vertical="center"/>
    </xf>
    <xf numFmtId="3" fontId="33" fillId="10" borderId="0" xfId="23" applyNumberFormat="1"/>
    <xf numFmtId="49" fontId="33" fillId="10" borderId="0" xfId="23" applyNumberFormat="1" applyProtection="1">
      <protection locked="0"/>
    </xf>
    <xf numFmtId="49" fontId="33" fillId="10" borderId="0" xfId="23" applyNumberFormat="1" applyAlignment="1" applyProtection="1">
      <alignment horizontal="center" vertical="center"/>
      <protection locked="0"/>
    </xf>
    <xf numFmtId="19" fontId="33" fillId="10" borderId="0" xfId="23" applyNumberFormat="1"/>
    <xf numFmtId="17" fontId="33" fillId="10" borderId="0" xfId="23" applyNumberFormat="1"/>
    <xf numFmtId="0" fontId="33" fillId="10" borderId="0" xfId="23" applyAlignment="1">
      <alignment horizontal="left"/>
    </xf>
    <xf numFmtId="0" fontId="33" fillId="10" borderId="0" xfId="23" applyAlignment="1">
      <alignment wrapText="1"/>
    </xf>
    <xf numFmtId="0" fontId="33" fillId="10" borderId="0" xfId="23" applyAlignment="1">
      <alignment horizontal="center" vertical="center"/>
    </xf>
    <xf numFmtId="0" fontId="33" fillId="10" borderId="0" xfId="23" applyAlignment="1">
      <alignment horizontal="center" vertical="center" wrapText="1"/>
    </xf>
    <xf numFmtId="16" fontId="33" fillId="10" borderId="0" xfId="23" applyNumberFormat="1" applyAlignment="1">
      <alignment horizontal="center" vertical="center"/>
    </xf>
    <xf numFmtId="0" fontId="33" fillId="10" borderId="0" xfId="23" applyAlignment="1">
      <alignment vertical="center"/>
    </xf>
    <xf numFmtId="14" fontId="33" fillId="10" borderId="0" xfId="23" applyNumberFormat="1" applyAlignment="1">
      <alignment horizontal="center" vertical="center"/>
    </xf>
    <xf numFmtId="49" fontId="33" fillId="10" borderId="0" xfId="23" applyNumberFormat="1" applyAlignment="1">
      <alignment horizontal="center" vertical="center"/>
    </xf>
    <xf numFmtId="0" fontId="33" fillId="10" borderId="0" xfId="23" applyBorder="1" applyAlignment="1">
      <alignment horizontal="center" vertical="center"/>
    </xf>
    <xf numFmtId="0" fontId="33" fillId="10" borderId="0" xfId="23" applyAlignment="1">
      <alignment horizontal="center" vertical="center"/>
    </xf>
    <xf numFmtId="0" fontId="33" fillId="10" borderId="0" xfId="23" applyAlignment="1">
      <alignment horizontal="center" vertical="center"/>
    </xf>
  </cellXfs>
  <cellStyles count="24">
    <cellStyle name="Comma 2" xfId="19"/>
    <cellStyle name="Good" xfId="23" builtinId="26"/>
    <cellStyle name="Header2" xfId="1"/>
    <cellStyle name="Hyperlink 2" xfId="16"/>
    <cellStyle name="Normal" xfId="0" builtinId="0"/>
    <cellStyle name="Normal 2" xfId="2"/>
    <cellStyle name="Normal 2 2" xfId="15"/>
    <cellStyle name="Normal 2 3" xfId="17"/>
    <cellStyle name="Normal 3" xfId="3"/>
    <cellStyle name="Normal 3 2" xfId="14"/>
    <cellStyle name="Normal 3 3" xfId="22"/>
    <cellStyle name="Normal 4" xfId="8"/>
    <cellStyle name="Normal 5" xfId="10"/>
    <cellStyle name="Normal 6" xfId="11"/>
    <cellStyle name="Normal 7" xfId="12"/>
    <cellStyle name="Normal 7 2" xfId="20"/>
    <cellStyle name="Normal 8" xfId="13"/>
    <cellStyle name="Normal 9" xfId="18"/>
    <cellStyle name="Normal_Copy of DuToan-Cam Moc Phan Lo -Chinh2" xfId="7"/>
    <cellStyle name="Normal_Sheet1" xfId="6"/>
    <cellStyle name="Percent 2" xfId="9"/>
    <cellStyle name="vntxt1" xfId="4"/>
    <cellStyle name="vntxt1 2" xfId="21"/>
    <cellStyle name="vntxt2" xfId="5"/>
  </cellStyles>
  <dxfs count="0"/>
  <tableStyles count="0" defaultTableStyle="TableStyleMedium2" defaultPivotStyle="PivotStyleLight16"/>
  <colors>
    <mruColors>
      <color rgb="FFFF9900"/>
      <color rgb="FFFF6600"/>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8</xdr:col>
      <xdr:colOff>28575</xdr:colOff>
      <xdr:row>3</xdr:row>
      <xdr:rowOff>9525</xdr:rowOff>
    </xdr:from>
    <xdr:to>
      <xdr:col>8</xdr:col>
      <xdr:colOff>581025</xdr:colOff>
      <xdr:row>3</xdr:row>
      <xdr:rowOff>180975</xdr:rowOff>
    </xdr:to>
    <xdr:sp macro="[4]!SGTMY" textlink="">
      <xdr:nvSpPr>
        <xdr:cNvPr id="2" name="Rounded Rectangle 1"/>
        <xdr:cNvSpPr/>
      </xdr:nvSpPr>
      <xdr:spPr>
        <a:xfrm>
          <a:off x="4905375" y="942975"/>
          <a:ext cx="552450" cy="1714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gg\1%20Ho%20so%202014\Hoso2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INH-PC\Google%20Driver\ggg\1%20Ho%20so%202014\Hoso201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PHANMEMSINH\RUN.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dministrator\Dropbox\PHANMEMTHEOGIOIHOSO\RUNX.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SINH-PC\Google%20Driver\PHANMEMSINH\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N_HOP"/>
      <sheetName val="Hoa Thanh (2)"/>
      <sheetName val="Luong Le (2)"/>
      <sheetName val="Quyet Tam (2)"/>
      <sheetName val="Tan Xuyen (2)"/>
      <sheetName val="Hoa Thanh"/>
      <sheetName val="Luong Le"/>
      <sheetName val="Quyet Tam"/>
      <sheetName val="Tan Xuyen"/>
      <sheetName val="Tong"/>
      <sheetName val="BANGDIENTICH"/>
      <sheetName val="PROFILE"/>
      <sheetName val="TANHOP - TC"/>
      <sheetName val="TANHOP - CN"/>
      <sheetName val="DAUGIA"/>
      <sheetName val="TIENTHUE"/>
      <sheetName val="TANHOP - HTH"/>
      <sheetName val="BAOCAOTONGHOP"/>
      <sheetName val="CAPLAI"/>
      <sheetName val="SOMUCKETH"/>
      <sheetName val="MAPTH"/>
      <sheetName val="SOMUCKE97"/>
      <sheetName val="SOTHEOGIOI"/>
      <sheetName val="BCCT"/>
      <sheetName val="TT_QĐ_PCTT"/>
      <sheetName val="SOCGCNTH"/>
      <sheetName val="STGBDTH"/>
      <sheetName val="STGBDTHUAN"/>
      <sheetName val="STGBDHL"/>
      <sheetName val="SOMUCKETHUAN"/>
      <sheetName val="Ghichu"/>
      <sheetName val="Sheet1"/>
      <sheetName val="Sheet2"/>
      <sheetName val="DALN_TANHOP"/>
      <sheetName val="DANLNUPLY2_THUAN"/>
      <sheetName val="DSVINACAFE"/>
      <sheetName val="TU_2014"/>
      <sheetName val="00000000"/>
      <sheetName val="1000000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
          <cell r="A1">
            <v>24</v>
          </cell>
          <cell r="J1" t="str">
            <v>1/1000</v>
          </cell>
        </row>
        <row r="2">
          <cell r="B2">
            <v>0</v>
          </cell>
          <cell r="C2">
            <v>0</v>
          </cell>
          <cell r="D2">
            <v>0</v>
          </cell>
          <cell r="E2">
            <v>0</v>
          </cell>
        </row>
        <row r="3">
          <cell r="C3" t="str">
            <v>Nguyễn Xuân Tửu và bà Nguyễn Thị Gái</v>
          </cell>
          <cell r="J3" t="str">
            <v>164</v>
          </cell>
          <cell r="K3" t="str">
            <v>453</v>
          </cell>
        </row>
        <row r="4">
          <cell r="J4" t="str">
            <v>12</v>
          </cell>
          <cell r="K4" t="str">
            <v>12</v>
          </cell>
        </row>
        <row r="5">
          <cell r="C5" t="str">
            <v>Tân Xuyên</v>
          </cell>
          <cell r="J5" t="str">
            <v>BX 812835</v>
          </cell>
          <cell r="K5" t="str">
            <v>BI 204626</v>
          </cell>
        </row>
        <row r="6">
          <cell r="J6">
            <v>0</v>
          </cell>
          <cell r="K6" t="str">
            <v>880</v>
          </cell>
          <cell r="L6">
            <v>880</v>
          </cell>
        </row>
        <row r="7">
          <cell r="C7" t="str">
            <v>190270775/190270768</v>
          </cell>
        </row>
        <row r="9">
          <cell r="G9">
            <v>0</v>
          </cell>
          <cell r="J9" t="str">
            <v>64A</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N_HOP"/>
      <sheetName val="Hoa Thanh (2)"/>
      <sheetName val="Luong Le (2)"/>
      <sheetName val="Quyet Tam (2)"/>
      <sheetName val="Tan Xuyen (2)"/>
      <sheetName val="Hoa Thanh"/>
      <sheetName val="Luong Le"/>
      <sheetName val="Tan Xuyen"/>
      <sheetName val="Quyet Tam"/>
      <sheetName val="SOCGCNTH"/>
      <sheetName val="Tong"/>
      <sheetName val="BANGDIENTICH"/>
      <sheetName val="PROFILE"/>
      <sheetName val="TANHOP - TC"/>
      <sheetName val="TANHOP - CN"/>
      <sheetName val="DAUGIA"/>
      <sheetName val="TIENTHUE"/>
      <sheetName val="TANHOP - HTH"/>
      <sheetName val="BAOCAOTONGHOP"/>
      <sheetName val="CAPLAI"/>
      <sheetName val="SOMUCKETH"/>
      <sheetName val="MAPTH"/>
      <sheetName val="SOMUCKE97"/>
      <sheetName val="SOTHEOGIOI"/>
      <sheetName val="BCCT"/>
      <sheetName val="TT_QĐ_PCTT"/>
      <sheetName val="STGBDTH"/>
      <sheetName val="STGBDTHUAN"/>
      <sheetName val="STGBDHL"/>
      <sheetName val="SOMUCKETHUAN"/>
      <sheetName val="Ghichu"/>
      <sheetName val="Sheet1"/>
      <sheetName val="Sheet2"/>
      <sheetName val="DALN_TANHOP"/>
      <sheetName val="DANLNUPLY2_THUAN"/>
      <sheetName val="DSVINACAFE"/>
      <sheetName val="TU_2014"/>
      <sheetName val="00000000"/>
      <sheetName val="1000000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1">
          <cell r="A1">
            <v>24</v>
          </cell>
          <cell r="J1" t="str">
            <v>1/1000</v>
          </cell>
        </row>
        <row r="2">
          <cell r="B2">
            <v>0</v>
          </cell>
          <cell r="C2">
            <v>0</v>
          </cell>
          <cell r="D2">
            <v>0</v>
          </cell>
          <cell r="E2">
            <v>0</v>
          </cell>
        </row>
        <row r="3">
          <cell r="C3" t="str">
            <v>Nguyễn Xuân Tửu và bà Nguyễn Thị Gái</v>
          </cell>
          <cell r="J3" t="str">
            <v>164</v>
          </cell>
          <cell r="K3" t="str">
            <v>453</v>
          </cell>
        </row>
        <row r="4">
          <cell r="J4" t="str">
            <v>12</v>
          </cell>
          <cell r="K4" t="str">
            <v>12</v>
          </cell>
        </row>
        <row r="5">
          <cell r="C5" t="str">
            <v>Tân Xuyên</v>
          </cell>
          <cell r="J5" t="str">
            <v>BX 812835</v>
          </cell>
          <cell r="K5" t="str">
            <v>BI 204626</v>
          </cell>
        </row>
        <row r="6">
          <cell r="J6">
            <v>0</v>
          </cell>
          <cell r="K6" t="str">
            <v>880</v>
          </cell>
          <cell r="L6">
            <v>880</v>
          </cell>
        </row>
        <row r="7">
          <cell r="C7" t="str">
            <v>190270775/190270768</v>
          </cell>
        </row>
        <row r="9">
          <cell r="G9">
            <v>0</v>
          </cell>
          <cell r="J9" t="str">
            <v>64A</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S"/>
      <sheetName val="Sheet4"/>
      <sheetName val="HOSO"/>
      <sheetName val="1"/>
      <sheetName val="2"/>
      <sheetName val="3"/>
      <sheetName val="THONXA"/>
      <sheetName val="Sheet2"/>
      <sheetName val="HUYEN"/>
      <sheetName val="4"/>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SO"/>
      <sheetName val="HEADER"/>
      <sheetName val="STG"/>
      <sheetName val="TRINHKY"/>
      <sheetName val="BOLOC"/>
      <sheetName val="MAHS"/>
      <sheetName val="TOCHUC"/>
      <sheetName val="FILTER"/>
      <sheetName val="1"/>
      <sheetName val="THONXA"/>
      <sheetName val="Sheet1"/>
      <sheetName val="MAP"/>
      <sheetName val="LIST"/>
      <sheetName val="RUNX"/>
    </sheetNames>
    <definedNames>
      <definedName name="SGTMY"/>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SO"/>
      <sheetName val="1"/>
      <sheetName val="2"/>
      <sheetName val="3"/>
      <sheetName val="THONXA"/>
      <sheetName val="Sheet2"/>
      <sheetName val="HUYEN"/>
      <sheetName val="4"/>
    </sheetNames>
    <sheetDataSet>
      <sheetData sheetId="0" refreshError="1"/>
      <sheetData sheetId="1" refreshError="1"/>
      <sheetData sheetId="2" refreshError="1"/>
      <sheetData sheetId="3" refreshError="1"/>
      <sheetData sheetId="4" refreshError="1"/>
      <sheetData sheetId="5" refreshError="1">
        <row r="2">
          <cell r="D2" t="str">
            <v>234</v>
          </cell>
          <cell r="F2" t="str">
            <v>13</v>
          </cell>
          <cell r="N2" t="str">
            <v>Thôn Tân Xuyên - Xã Tân Hợp - Huyện Hướng Hóa - Tỉnh Quảng Trị</v>
          </cell>
          <cell r="S2" t="str">
            <v xml:space="preserve">100 m² đất ở tại nông thôn </v>
          </cell>
          <cell r="AH2">
            <v>191178338</v>
          </cell>
          <cell r="AI2">
            <v>0</v>
          </cell>
          <cell r="AK2" t="str">
            <v>09/3/2006</v>
          </cell>
          <cell r="AL2">
            <v>0</v>
          </cell>
          <cell r="AN2" t="str">
            <v>CA Quảng Trị</v>
          </cell>
          <cell r="AO2">
            <v>0</v>
          </cell>
          <cell r="AR2" t="str">
            <v>Lê Hữu Dũng</v>
          </cell>
          <cell r="AT2">
            <v>0</v>
          </cell>
          <cell r="BJ2">
            <v>300</v>
          </cell>
          <cell r="BN2">
            <v>1972</v>
          </cell>
          <cell r="BO2">
            <v>0</v>
          </cell>
          <cell r="BP2" t="str">
            <v>Thôn Tân Xuyên, xã Tân Hợp, huyện Hướng Hóa</v>
          </cell>
          <cell r="BS2" t="str">
            <v>12/2046</v>
          </cell>
          <cell r="CG2" t="str">
            <v>474</v>
          </cell>
          <cell r="CI2" t="str">
            <v>Cấp đổi Giấy chứng nhận</v>
          </cell>
          <cell r="CJ2" t="str">
            <v xml:space="preserve">200 m² đất trồng cây lâu năm </v>
          </cell>
        </row>
      </sheetData>
      <sheetData sheetId="6" refreshError="1">
        <row r="1">
          <cell r="A1" t="str">
            <v>Phường 1</v>
          </cell>
          <cell r="B1" t="str">
            <v>Đông Hà</v>
          </cell>
          <cell r="C1" t="str">
            <v>Chồng Nhận</v>
          </cell>
          <cell r="D1">
            <v>1</v>
          </cell>
        </row>
        <row r="2">
          <cell r="A2" t="str">
            <v>Phường 2</v>
          </cell>
          <cell r="B2" t="str">
            <v>Đông Hà</v>
          </cell>
          <cell r="C2" t="str">
            <v>Vợ Nhận</v>
          </cell>
          <cell r="D2">
            <v>2</v>
          </cell>
        </row>
        <row r="3">
          <cell r="A3" t="str">
            <v>Phường 3</v>
          </cell>
          <cell r="B3" t="str">
            <v>Đông Hà</v>
          </cell>
          <cell r="C3" t="str">
            <v>Chồng Chuyển</v>
          </cell>
          <cell r="D3">
            <v>3</v>
          </cell>
        </row>
        <row r="4">
          <cell r="A4" t="str">
            <v>Phường 4</v>
          </cell>
          <cell r="B4" t="str">
            <v>Đông Hà</v>
          </cell>
          <cell r="C4" t="str">
            <v>Vợ Chuyển</v>
          </cell>
          <cell r="D4">
            <v>4</v>
          </cell>
        </row>
        <row r="5">
          <cell r="A5" t="str">
            <v>Phường 5</v>
          </cell>
          <cell r="B5" t="str">
            <v>Đông Hà</v>
          </cell>
        </row>
        <row r="6">
          <cell r="A6" t="str">
            <v>Đông Giang</v>
          </cell>
          <cell r="B6" t="str">
            <v>Đông Hà</v>
          </cell>
        </row>
        <row r="7">
          <cell r="A7" t="str">
            <v>Đông Thanh</v>
          </cell>
          <cell r="B7" t="str">
            <v>Đông Hà</v>
          </cell>
        </row>
        <row r="8">
          <cell r="A8" t="str">
            <v>Đông Lương</v>
          </cell>
          <cell r="B8" t="str">
            <v>Đông Hà</v>
          </cell>
        </row>
        <row r="9">
          <cell r="A9" t="str">
            <v>Đông Lễ</v>
          </cell>
          <cell r="B9" t="str">
            <v>Đông Hà</v>
          </cell>
        </row>
        <row r="10">
          <cell r="A10" t="str">
            <v>An Đôn</v>
          </cell>
          <cell r="B10" t="str">
            <v>Quảng Trị</v>
          </cell>
        </row>
        <row r="11">
          <cell r="A11" t="str">
            <v>Hải Lệ</v>
          </cell>
          <cell r="B11" t="str">
            <v>Quảng Trị</v>
          </cell>
        </row>
        <row r="12">
          <cell r="A12" t="str">
            <v>Cam Hiếu </v>
          </cell>
          <cell r="B12" t="str">
            <v>Cam Lộ</v>
          </cell>
        </row>
        <row r="13">
          <cell r="A13" t="str">
            <v>Cam Lộ</v>
          </cell>
          <cell r="B13" t="str">
            <v>Cam Lộ</v>
          </cell>
        </row>
        <row r="14">
          <cell r="A14" t="str">
            <v>Cam Thủy</v>
          </cell>
          <cell r="B14" t="str">
            <v>Cam Lộ</v>
          </cell>
        </row>
        <row r="15">
          <cell r="A15" t="str">
            <v>Cam Nghĩa</v>
          </cell>
          <cell r="B15" t="str">
            <v>Cam Lộ</v>
          </cell>
        </row>
        <row r="16">
          <cell r="A16" t="str">
            <v>Cam Chính</v>
          </cell>
          <cell r="B16" t="str">
            <v>Cam Lộ</v>
          </cell>
        </row>
        <row r="17">
          <cell r="A17" t="str">
            <v>Cam Tuyền</v>
          </cell>
          <cell r="B17" t="str">
            <v>Cam Lộ</v>
          </cell>
        </row>
        <row r="18">
          <cell r="A18" t="str">
            <v>Cam Thành</v>
          </cell>
          <cell r="B18" t="str">
            <v>Cam Lộ</v>
          </cell>
        </row>
        <row r="19">
          <cell r="A19" t="str">
            <v>Cam Thanh</v>
          </cell>
          <cell r="B19" t="str">
            <v>Cam Lộ</v>
          </cell>
        </row>
        <row r="20">
          <cell r="A20" t="str">
            <v>Cam An</v>
          </cell>
          <cell r="B20" t="str">
            <v>Cam Lộ</v>
          </cell>
        </row>
        <row r="21">
          <cell r="A21" t="str">
            <v>Cồn Cỏ</v>
          </cell>
          <cell r="B21" t="str">
            <v>Cồn Cỏ</v>
          </cell>
        </row>
        <row r="22">
          <cell r="A22" t="str">
            <v>Ba Nang</v>
          </cell>
          <cell r="B22" t="str">
            <v>Đa Krông</v>
          </cell>
        </row>
        <row r="23">
          <cell r="A23" t="str">
            <v>Đakrông</v>
          </cell>
          <cell r="B23" t="str">
            <v>Đa Krông</v>
          </cell>
        </row>
        <row r="24">
          <cell r="A24" t="str">
            <v>A Vao</v>
          </cell>
          <cell r="B24" t="str">
            <v>Đa Krông</v>
          </cell>
        </row>
        <row r="25">
          <cell r="A25" t="str">
            <v>A Bung</v>
          </cell>
          <cell r="B25" t="str">
            <v>Đa Krông</v>
          </cell>
        </row>
        <row r="26">
          <cell r="A26" t="str">
            <v>A Ngo</v>
          </cell>
          <cell r="B26" t="str">
            <v>Đa Krông</v>
          </cell>
        </row>
        <row r="27">
          <cell r="A27" t="str">
            <v>Tà Rụt</v>
          </cell>
          <cell r="B27" t="str">
            <v>Đa Krông</v>
          </cell>
        </row>
        <row r="28">
          <cell r="A28" t="str">
            <v>Húc Nghì</v>
          </cell>
          <cell r="B28" t="str">
            <v>Đa Krông</v>
          </cell>
        </row>
        <row r="29">
          <cell r="A29" t="str">
            <v>Tà Long</v>
          </cell>
          <cell r="B29" t="str">
            <v>Đa Krông</v>
          </cell>
        </row>
        <row r="30">
          <cell r="A30" t="str">
            <v>Gio An</v>
          </cell>
          <cell r="B30" t="str">
            <v>Gio Linh</v>
          </cell>
        </row>
        <row r="31">
          <cell r="A31" t="str">
            <v>Trung Hải</v>
          </cell>
          <cell r="B31" t="str">
            <v>Gio Linh</v>
          </cell>
        </row>
        <row r="32">
          <cell r="A32" t="str">
            <v>Gio Mai</v>
          </cell>
          <cell r="B32" t="str">
            <v>Gio Linh</v>
          </cell>
        </row>
        <row r="33">
          <cell r="A33" t="str">
            <v>Gio Phong</v>
          </cell>
          <cell r="B33" t="str">
            <v>Gio Linh</v>
          </cell>
        </row>
        <row r="34">
          <cell r="A34" t="str">
            <v>Gio Việt</v>
          </cell>
          <cell r="B34" t="str">
            <v>Gio Linh</v>
          </cell>
        </row>
        <row r="35">
          <cell r="A35" t="str">
            <v>Trung Giang</v>
          </cell>
          <cell r="B35" t="str">
            <v>Gio Linh</v>
          </cell>
        </row>
        <row r="36">
          <cell r="A36" t="str">
            <v>Trung Sơn</v>
          </cell>
          <cell r="B36" t="str">
            <v>Gio Linh</v>
          </cell>
        </row>
        <row r="37">
          <cell r="A37" t="str">
            <v>Gio Mỹ</v>
          </cell>
          <cell r="B37" t="str">
            <v>Gio Linh</v>
          </cell>
        </row>
        <row r="38">
          <cell r="A38" t="str">
            <v>Gio Bình</v>
          </cell>
          <cell r="B38" t="str">
            <v>Gio Linh</v>
          </cell>
        </row>
        <row r="39">
          <cell r="A39" t="str">
            <v>Gio Châu</v>
          </cell>
          <cell r="B39" t="str">
            <v>Gio Linh</v>
          </cell>
        </row>
        <row r="40">
          <cell r="A40" t="str">
            <v>Gio Hải</v>
          </cell>
          <cell r="B40" t="str">
            <v>Gio Linh</v>
          </cell>
        </row>
        <row r="41">
          <cell r="A41" t="str">
            <v>Gio Sơn</v>
          </cell>
          <cell r="B41" t="str">
            <v>Gio Linh</v>
          </cell>
        </row>
        <row r="42">
          <cell r="A42" t="str">
            <v>Gio Hòa</v>
          </cell>
          <cell r="B42" t="str">
            <v>Gio Linh</v>
          </cell>
        </row>
        <row r="43">
          <cell r="A43" t="str">
            <v>Linh Hải</v>
          </cell>
          <cell r="B43" t="str">
            <v>Gio Linh</v>
          </cell>
        </row>
        <row r="44">
          <cell r="A44" t="str">
            <v>Vĩnh Trường</v>
          </cell>
          <cell r="B44" t="str">
            <v>Gio Linh</v>
          </cell>
        </row>
        <row r="45">
          <cell r="A45" t="str">
            <v>Hải Thái</v>
          </cell>
          <cell r="B45" t="str">
            <v>Gio Linh</v>
          </cell>
        </row>
        <row r="46">
          <cell r="A46" t="str">
            <v>Gio Quang</v>
          </cell>
          <cell r="B46" t="str">
            <v>Gio Linh</v>
          </cell>
        </row>
        <row r="47">
          <cell r="A47" t="str">
            <v>Linh Thượng</v>
          </cell>
          <cell r="B47" t="str">
            <v>Gio Linh</v>
          </cell>
        </row>
        <row r="48">
          <cell r="A48" t="str">
            <v>Gio Thành</v>
          </cell>
          <cell r="B48" t="str">
            <v>Gio Linh</v>
          </cell>
        </row>
        <row r="49">
          <cell r="A49" t="str">
            <v>Hải Lâm</v>
          </cell>
          <cell r="B49" t="str">
            <v>Hải Lăng</v>
          </cell>
        </row>
        <row r="50">
          <cell r="A50" t="str">
            <v>Hải An</v>
          </cell>
          <cell r="B50" t="str">
            <v>Hải Lăng</v>
          </cell>
        </row>
        <row r="51">
          <cell r="A51" t="str">
            <v>Hải Ba</v>
          </cell>
          <cell r="B51" t="str">
            <v>Hải Lăng</v>
          </cell>
        </row>
        <row r="52">
          <cell r="A52" t="str">
            <v>Hải Xuân</v>
          </cell>
          <cell r="B52" t="str">
            <v>Hải Lăng</v>
          </cell>
        </row>
        <row r="53">
          <cell r="A53" t="str">
            <v>Hải Quy</v>
          </cell>
          <cell r="B53" t="str">
            <v>Hải Lăng</v>
          </cell>
        </row>
        <row r="54">
          <cell r="A54" t="str">
            <v>Hải Quế</v>
          </cell>
          <cell r="B54" t="str">
            <v>Hải Lăng</v>
          </cell>
        </row>
        <row r="55">
          <cell r="A55" t="str">
            <v>Hải Vĩnh</v>
          </cell>
          <cell r="B55" t="str">
            <v>Hải Lăng</v>
          </cell>
        </row>
        <row r="56">
          <cell r="A56" t="str">
            <v>Hải Phú</v>
          </cell>
          <cell r="B56" t="str">
            <v>Hải Lăng</v>
          </cell>
        </row>
        <row r="57">
          <cell r="A57" t="str">
            <v>Hải Thượng</v>
          </cell>
          <cell r="B57" t="str">
            <v>Hải Lăng</v>
          </cell>
        </row>
        <row r="58">
          <cell r="A58" t="str">
            <v>Hải Dương</v>
          </cell>
          <cell r="B58" t="str">
            <v>Hải Lăng</v>
          </cell>
        </row>
        <row r="59">
          <cell r="A59" t="str">
            <v>Hải Thiện</v>
          </cell>
          <cell r="B59" t="str">
            <v>Hải Lăng</v>
          </cell>
        </row>
        <row r="60">
          <cell r="A60" t="str">
            <v>Hải Thành</v>
          </cell>
          <cell r="B60" t="str">
            <v>Hải Lăng</v>
          </cell>
        </row>
        <row r="61">
          <cell r="A61" t="str">
            <v>Hải Hòa</v>
          </cell>
          <cell r="B61" t="str">
            <v>Hải Lăng</v>
          </cell>
        </row>
        <row r="62">
          <cell r="A62" t="str">
            <v>Hải Tân</v>
          </cell>
          <cell r="B62" t="str">
            <v>Hải Lăng</v>
          </cell>
        </row>
        <row r="63">
          <cell r="A63" t="str">
            <v>Hải Trường</v>
          </cell>
          <cell r="B63" t="str">
            <v>Hải Lăng</v>
          </cell>
        </row>
        <row r="64">
          <cell r="A64" t="str">
            <v>Hải Thọ</v>
          </cell>
          <cell r="B64" t="str">
            <v>Hải Lăng</v>
          </cell>
        </row>
        <row r="65">
          <cell r="A65" t="str">
            <v>Hải Sơn</v>
          </cell>
          <cell r="B65" t="str">
            <v>Hải Lăng</v>
          </cell>
        </row>
        <row r="66">
          <cell r="A66" t="str">
            <v>Hải Chánh</v>
          </cell>
          <cell r="B66" t="str">
            <v>Hải Lăng</v>
          </cell>
        </row>
        <row r="67">
          <cell r="A67" t="str">
            <v>Hải Khê</v>
          </cell>
          <cell r="B67" t="str">
            <v>Hải Lăng</v>
          </cell>
        </row>
        <row r="68">
          <cell r="A68" t="str">
            <v>Hải Lăng</v>
          </cell>
          <cell r="B68" t="str">
            <v>Hải Lăng</v>
          </cell>
        </row>
        <row r="69">
          <cell r="A69" t="str">
            <v>Khe Sanh</v>
          </cell>
          <cell r="B69" t="str">
            <v>Hướng Hóa</v>
          </cell>
        </row>
        <row r="70">
          <cell r="A70" t="str">
            <v>Hướng Sơn</v>
          </cell>
          <cell r="B70" t="str">
            <v>Hướng Hóa</v>
          </cell>
        </row>
        <row r="71">
          <cell r="A71" t="str">
            <v>Lao Bảo</v>
          </cell>
          <cell r="B71" t="str">
            <v>Hướng Hóa</v>
          </cell>
        </row>
        <row r="72">
          <cell r="A72" t="str">
            <v>Hướng Lập</v>
          </cell>
          <cell r="B72" t="str">
            <v>Hướng Hóa</v>
          </cell>
        </row>
        <row r="73">
          <cell r="A73" t="str">
            <v>Hướng Việt</v>
          </cell>
          <cell r="B73" t="str">
            <v>Hướng Hóa</v>
          </cell>
        </row>
        <row r="74">
          <cell r="A74" t="str">
            <v>Tân Liên</v>
          </cell>
          <cell r="B74" t="str">
            <v>Hướng Hóa</v>
          </cell>
        </row>
        <row r="75">
          <cell r="A75" t="str">
            <v>Húc</v>
          </cell>
          <cell r="B75" t="str">
            <v>Hướng Hóa</v>
          </cell>
        </row>
        <row r="76">
          <cell r="A76" t="str">
            <v>Thuận</v>
          </cell>
          <cell r="B76" t="str">
            <v>Hướng Hóa</v>
          </cell>
        </row>
        <row r="77">
          <cell r="A77" t="str">
            <v>Hướng Phùng</v>
          </cell>
          <cell r="B77" t="str">
            <v>Hướng Hóa</v>
          </cell>
        </row>
        <row r="78">
          <cell r="A78" t="str">
            <v>Hướng Linh</v>
          </cell>
          <cell r="B78" t="str">
            <v>Hướng Hóa</v>
          </cell>
        </row>
        <row r="79">
          <cell r="A79" t="str">
            <v>Tân Hợp</v>
          </cell>
          <cell r="B79" t="str">
            <v>Hướng Hóa</v>
          </cell>
        </row>
        <row r="80">
          <cell r="A80" t="str">
            <v>Hướng Tân</v>
          </cell>
          <cell r="B80" t="str">
            <v>Hướng Hóa</v>
          </cell>
        </row>
        <row r="81">
          <cell r="A81" t="str">
            <v>Tân Thành</v>
          </cell>
          <cell r="B81" t="str">
            <v>Hướng Hóa</v>
          </cell>
        </row>
        <row r="82">
          <cell r="A82" t="str">
            <v>Tân Long</v>
          </cell>
          <cell r="B82" t="str">
            <v>Hướng Hóa</v>
          </cell>
        </row>
        <row r="83">
          <cell r="A83" t="str">
            <v>Tân Lập</v>
          </cell>
          <cell r="B83" t="str">
            <v>Hướng Hóa</v>
          </cell>
        </row>
        <row r="84">
          <cell r="A84" t="str">
            <v>Hướng Lộc</v>
          </cell>
          <cell r="B84" t="str">
            <v>Hướng Hóa</v>
          </cell>
        </row>
        <row r="85">
          <cell r="A85" t="str">
            <v>Ba Tầng</v>
          </cell>
          <cell r="B85" t="str">
            <v>Hướng Hóa</v>
          </cell>
        </row>
        <row r="86">
          <cell r="A86" t="str">
            <v>Thanh</v>
          </cell>
          <cell r="B86" t="str">
            <v>Hướng Hóa</v>
          </cell>
        </row>
        <row r="87">
          <cell r="A87" t="str">
            <v>A Dơi</v>
          </cell>
          <cell r="B87" t="str">
            <v>Hướng Hóa</v>
          </cell>
        </row>
        <row r="88">
          <cell r="A88" t="str">
            <v>A Xing</v>
          </cell>
          <cell r="B88" t="str">
            <v>Hướng Hóa</v>
          </cell>
        </row>
        <row r="89">
          <cell r="A89" t="str">
            <v>A Túc</v>
          </cell>
          <cell r="B89" t="str">
            <v>Hướng Hóa</v>
          </cell>
        </row>
        <row r="90">
          <cell r="A90" t="str">
            <v>Xy</v>
          </cell>
          <cell r="B90" t="str">
            <v>Hướng Hóa</v>
          </cell>
        </row>
        <row r="91">
          <cell r="A91" t="str">
            <v>Triệu Thượng</v>
          </cell>
          <cell r="B91" t="str">
            <v>Triệu Phong</v>
          </cell>
        </row>
        <row r="92">
          <cell r="A92" t="str">
            <v>Triệu Phước</v>
          </cell>
          <cell r="B92" t="str">
            <v>Triệu Phong</v>
          </cell>
        </row>
        <row r="93">
          <cell r="A93" t="str">
            <v>Triệu Thành</v>
          </cell>
          <cell r="B93" t="str">
            <v>Triệu Phong</v>
          </cell>
        </row>
        <row r="94">
          <cell r="A94" t="str">
            <v>Triệu Long</v>
          </cell>
          <cell r="B94" t="str">
            <v>Triệu Phong</v>
          </cell>
        </row>
        <row r="95">
          <cell r="A95" t="str">
            <v>Triệu Hòa</v>
          </cell>
          <cell r="B95" t="str">
            <v>Triệu Phong</v>
          </cell>
        </row>
        <row r="96">
          <cell r="A96" t="str">
            <v>Triệu Tài</v>
          </cell>
          <cell r="B96" t="str">
            <v>Triệu Phong</v>
          </cell>
        </row>
        <row r="97">
          <cell r="A97" t="str">
            <v>Triệu Sơn</v>
          </cell>
          <cell r="B97" t="str">
            <v>Triệu Phong</v>
          </cell>
        </row>
        <row r="98">
          <cell r="A98" t="str">
            <v>Triệu Đông</v>
          </cell>
          <cell r="B98" t="str">
            <v>Triệu Phong</v>
          </cell>
        </row>
        <row r="99">
          <cell r="A99" t="str">
            <v>Triệu Giang</v>
          </cell>
          <cell r="B99" t="str">
            <v>Triệu Phong</v>
          </cell>
        </row>
        <row r="100">
          <cell r="A100" t="str">
            <v>Triệu Thuận</v>
          </cell>
          <cell r="B100" t="str">
            <v>Triệu Phong</v>
          </cell>
        </row>
        <row r="101">
          <cell r="A101" t="str">
            <v>Triệu Vân</v>
          </cell>
          <cell r="B101" t="str">
            <v>Triệu Phong</v>
          </cell>
        </row>
        <row r="102">
          <cell r="A102" t="str">
            <v>Triệu Độ</v>
          </cell>
          <cell r="B102" t="str">
            <v>Triệu Phong</v>
          </cell>
        </row>
        <row r="103">
          <cell r="A103" t="str">
            <v>Triệu Đại</v>
          </cell>
          <cell r="B103" t="str">
            <v>Triệu Phong</v>
          </cell>
        </row>
        <row r="104">
          <cell r="A104" t="str">
            <v>Triệu Lăng</v>
          </cell>
          <cell r="B104" t="str">
            <v>Triệu Phong</v>
          </cell>
        </row>
        <row r="105">
          <cell r="A105" t="str">
            <v>Triệu An</v>
          </cell>
          <cell r="B105" t="str">
            <v>Triệu Phong</v>
          </cell>
        </row>
        <row r="106">
          <cell r="A106" t="str">
            <v>Triệu Trạch</v>
          </cell>
          <cell r="B106" t="str">
            <v>Triệu Phong</v>
          </cell>
        </row>
        <row r="107">
          <cell r="A107" t="str">
            <v>Triệu Trung</v>
          </cell>
          <cell r="B107" t="str">
            <v>Triệu Phong</v>
          </cell>
        </row>
        <row r="108">
          <cell r="A108" t="str">
            <v>Triệu Ái</v>
          </cell>
          <cell r="B108" t="str">
            <v>Triệu Phong</v>
          </cell>
        </row>
        <row r="109">
          <cell r="A109" t="str">
            <v xml:space="preserve">Hồ Xá </v>
          </cell>
          <cell r="B109" t="str">
            <v>Vĩnh Linh</v>
          </cell>
        </row>
        <row r="110">
          <cell r="A110" t="str">
            <v>Bến Quan</v>
          </cell>
          <cell r="B110" t="str">
            <v>Vĩnh Linh</v>
          </cell>
        </row>
        <row r="111">
          <cell r="A111" t="str">
            <v>Cửa Tùng</v>
          </cell>
          <cell r="B111" t="str">
            <v>Vĩnh Linh</v>
          </cell>
        </row>
        <row r="112">
          <cell r="A112" t="str">
            <v>Vĩnh Thái</v>
          </cell>
          <cell r="B112" t="str">
            <v>Vĩnh Linh</v>
          </cell>
        </row>
        <row r="113">
          <cell r="A113" t="str">
            <v>Vĩnh Ô</v>
          </cell>
          <cell r="B113" t="str">
            <v>Vĩnh Linh</v>
          </cell>
        </row>
        <row r="114">
          <cell r="A114" t="str">
            <v>Vĩnh Khê</v>
          </cell>
          <cell r="B114" t="str">
            <v>Vĩnh Linh</v>
          </cell>
        </row>
        <row r="115">
          <cell r="A115" t="str">
            <v>Vĩnh Hà</v>
          </cell>
          <cell r="B115" t="str">
            <v>Vĩnh Linh</v>
          </cell>
        </row>
        <row r="116">
          <cell r="A116" t="str">
            <v>Vĩnh Long</v>
          </cell>
          <cell r="B116" t="str">
            <v>Vĩnh Linh</v>
          </cell>
        </row>
        <row r="117">
          <cell r="A117" t="str">
            <v>Vĩnh Chấp</v>
          </cell>
          <cell r="B117" t="str">
            <v>Vĩnh Linh</v>
          </cell>
        </row>
        <row r="118">
          <cell r="A118" t="str">
            <v>Vĩnh Lâm</v>
          </cell>
          <cell r="B118" t="str">
            <v>Vĩnh Linh</v>
          </cell>
        </row>
        <row r="119">
          <cell r="A119" t="str">
            <v>Vĩnh Sơn</v>
          </cell>
          <cell r="B119" t="str">
            <v>Vĩnh Linh</v>
          </cell>
        </row>
        <row r="120">
          <cell r="A120" t="str">
            <v>Vĩnh Thủy</v>
          </cell>
          <cell r="B120" t="str">
            <v>Vĩnh Linh</v>
          </cell>
        </row>
        <row r="121">
          <cell r="A121" t="str">
            <v>Vĩnh Nam</v>
          </cell>
          <cell r="B121" t="str">
            <v>Vĩnh Linh</v>
          </cell>
        </row>
        <row r="122">
          <cell r="A122" t="str">
            <v>Vĩnh Trung</v>
          </cell>
          <cell r="B122" t="str">
            <v>Vĩnh Linh</v>
          </cell>
        </row>
        <row r="123">
          <cell r="A123" t="str">
            <v>Vĩnh Tú</v>
          </cell>
          <cell r="B123" t="str">
            <v>Vĩnh Linh</v>
          </cell>
        </row>
        <row r="124">
          <cell r="A124" t="str">
            <v>Vĩnh Hiền</v>
          </cell>
          <cell r="B124" t="str">
            <v>Vĩnh Linh</v>
          </cell>
        </row>
        <row r="125">
          <cell r="A125" t="str">
            <v>Vĩnh Hòa</v>
          </cell>
          <cell r="B125" t="str">
            <v>Vĩnh Linh</v>
          </cell>
        </row>
        <row r="126">
          <cell r="A126" t="str">
            <v>Vĩnh Thạch</v>
          </cell>
          <cell r="B126" t="str">
            <v>Vĩnh Linh</v>
          </cell>
        </row>
        <row r="127">
          <cell r="A127" t="str">
            <v>Vĩnh Kim</v>
          </cell>
          <cell r="B127" t="str">
            <v>Vĩnh Linh</v>
          </cell>
        </row>
        <row r="128">
          <cell r="A128" t="str">
            <v>Vĩnh Giang</v>
          </cell>
          <cell r="B128" t="str">
            <v>Vĩnh Linh</v>
          </cell>
        </row>
        <row r="129">
          <cell r="A129" t="str">
            <v>Vĩnh Tân</v>
          </cell>
          <cell r="B129" t="str">
            <v>Vĩnh Linh</v>
          </cell>
        </row>
        <row r="130">
          <cell r="A130" t="str">
            <v>Vĩnh Thành</v>
          </cell>
          <cell r="B130" t="str">
            <v>Vĩnh Linh</v>
          </cell>
        </row>
      </sheetData>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thuvienphapluat.vn/phap-luat/tim-van-ban.aspx?keyword=43/2014/N%C4%90-CP&amp;area=2&amp;type=0&amp;match=False&amp;vc=True&amp;lan=1" TargetMode="External"/><Relationship Id="rId3" Type="http://schemas.openxmlformats.org/officeDocument/2006/relationships/hyperlink" Target="https://thuvienphapluat.vn/phap-luat/tim-van-ban.aspx?keyword=84/2007/N%C4%90-CP&amp;area=2&amp;type=0&amp;match=False&amp;vc=True&amp;lan=1" TargetMode="External"/><Relationship Id="rId7" Type="http://schemas.openxmlformats.org/officeDocument/2006/relationships/hyperlink" Target="https://thuvienphapluat.vn/phap-luat/tim-van-ban.aspx?keyword=01/2014/Q%C4%90-UBND&amp;area=2&amp;type=0&amp;match=False&amp;vc=True&amp;org=78&amp;lan=1" TargetMode="External"/><Relationship Id="rId2" Type="http://schemas.openxmlformats.org/officeDocument/2006/relationships/hyperlink" Target="https://thuvienphapluat.vn/phap-luat/tim-van-ban.aspx?keyword=181/2004/N%C4%90-CP&amp;area=2&amp;type=0&amp;match=False&amp;vc=True&amp;lan=1" TargetMode="External"/><Relationship Id="rId1" Type="http://schemas.openxmlformats.org/officeDocument/2006/relationships/hyperlink" Target="https://thuvienphapluat.vn/phap-luat/tim-van-ban.aspx?keyword=755/2005/NQ-UBTVQH11&amp;area=2&amp;type=0&amp;match=False&amp;vc=True&amp;lan=1" TargetMode="External"/><Relationship Id="rId6" Type="http://schemas.openxmlformats.org/officeDocument/2006/relationships/hyperlink" Target="https://thuvienphapluat.vn/phap-luat/tim-van-ban.aspx?keyword=417/Q%C4%90-UBND&amp;area=2&amp;type=0&amp;match=False&amp;vc=True&amp;org=78&amp;lan=1" TargetMode="External"/><Relationship Id="rId11" Type="http://schemas.openxmlformats.org/officeDocument/2006/relationships/printerSettings" Target="../printerSettings/printerSettings3.bin"/><Relationship Id="rId5" Type="http://schemas.openxmlformats.org/officeDocument/2006/relationships/hyperlink" Target="https://thuvienphapluat.vn/phap-luat/tim-van-ban.aspx?keyword=88/2009/N%C4%90-CP&amp;area=2&amp;type=0&amp;match=False&amp;vc=True&amp;lan=1" TargetMode="External"/><Relationship Id="rId10" Type="http://schemas.openxmlformats.org/officeDocument/2006/relationships/hyperlink" Target="https://thuvienphapluat.vn/phap-luat/tim-van-ban.aspx?keyword=31/2014/Q%C4%90-UBND&amp;area=2&amp;type=0&amp;match=False&amp;vc=True&amp;org=78&amp;lan=1" TargetMode="External"/><Relationship Id="rId4" Type="http://schemas.openxmlformats.org/officeDocument/2006/relationships/hyperlink" Target="https://thuvienphapluat.vn/phap-luat/tim-van-ban.aspx?keyword=69/2009/N%C4%90-CP&amp;area=2&amp;type=0&amp;match=False&amp;vc=True&amp;lan=1" TargetMode="External"/><Relationship Id="rId9" Type="http://schemas.openxmlformats.org/officeDocument/2006/relationships/hyperlink" Target="https://thuvienphapluat.vn/phap-luat/tim-van-ban.aspx?keyword=31/2014/Q%C4%90-UBND&amp;area=2&amp;type=0&amp;match=False&amp;vc=True&amp;org=78&amp;lan=1"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hyperlink" Target="../nghiencuu/DATONG/35/TT/ONT/TANHOP/TH5.docx" TargetMode="External"/><Relationship Id="rId7" Type="http://schemas.openxmlformats.org/officeDocument/2006/relationships/printerSettings" Target="../printerSettings/printerSettings6.bin"/><Relationship Id="rId2" Type="http://schemas.openxmlformats.org/officeDocument/2006/relationships/hyperlink" Target="../nghiencuu/DATONG/35/TT/ONT/TANHOP/TH4.docx" TargetMode="External"/><Relationship Id="rId1" Type="http://schemas.openxmlformats.org/officeDocument/2006/relationships/hyperlink" Target="../nghiencuu/DATONG/35/TT/ONT/TANHOP/TH3.docx" TargetMode="External"/><Relationship Id="rId6" Type="http://schemas.openxmlformats.org/officeDocument/2006/relationships/hyperlink" Target="../nghiencuu/DATONG/35/TT/ONT/TANHOP/TH8.docx" TargetMode="External"/><Relationship Id="rId5" Type="http://schemas.openxmlformats.org/officeDocument/2006/relationships/hyperlink" Target="../nghiencuu/DATONG/35/TT/ONT/TANHOP/TH6.doc" TargetMode="External"/><Relationship Id="rId4" Type="http://schemas.openxmlformats.org/officeDocument/2006/relationships/hyperlink" Target="../nghiencuu/DATONG/35/QD/QD1.docx"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BX772"/>
  <sheetViews>
    <sheetView showGridLines="0" zoomScale="85" zoomScaleNormal="85" workbookViewId="0">
      <selection sqref="A1:XFD1048576"/>
    </sheetView>
  </sheetViews>
  <sheetFormatPr defaultRowHeight="15" x14ac:dyDescent="0.25"/>
  <cols>
    <col min="1" max="1" width="17.85546875" style="104" bestFit="1" customWidth="1"/>
    <col min="2" max="2" width="13.5703125" style="104" bestFit="1" customWidth="1"/>
    <col min="3" max="3" width="12.7109375" style="104" bestFit="1" customWidth="1"/>
    <col min="4" max="4" width="13.7109375" style="104" bestFit="1" customWidth="1"/>
    <col min="5" max="5" width="22.7109375" style="104" customWidth="1"/>
    <col min="6" max="6" width="25.85546875" style="104" bestFit="1" customWidth="1"/>
    <col min="7" max="7" width="26" style="104" bestFit="1" customWidth="1"/>
    <col min="8" max="8" width="25.140625" style="104" bestFit="1" customWidth="1"/>
    <col min="9" max="12" width="9.140625" style="104"/>
    <col min="13" max="13" width="10.7109375" style="104" bestFit="1" customWidth="1"/>
    <col min="14" max="15" width="9.140625" style="104"/>
    <col min="16" max="16" width="8.85546875" style="104" bestFit="1" customWidth="1"/>
    <col min="17" max="17" width="10.140625" style="104" bestFit="1" customWidth="1"/>
    <col min="18" max="21" width="9.140625" style="104"/>
    <col min="22" max="22" width="10.7109375" style="104" bestFit="1" customWidth="1"/>
    <col min="23" max="23" width="9.140625" style="104"/>
    <col min="24" max="24" width="15.28515625" style="104" bestFit="1" customWidth="1"/>
    <col min="25" max="25" width="10.5703125" style="104" bestFit="1" customWidth="1"/>
    <col min="26" max="26" width="10" style="104" bestFit="1" customWidth="1"/>
    <col min="27" max="27" width="10.28515625" style="104" bestFit="1" customWidth="1"/>
    <col min="28" max="28" width="21" style="104" bestFit="1" customWidth="1"/>
    <col min="29" max="29" width="10" style="104" bestFit="1" customWidth="1"/>
    <col min="30" max="30" width="13.28515625" style="104" bestFit="1" customWidth="1"/>
    <col min="31" max="31" width="17.7109375" style="104" bestFit="1" customWidth="1"/>
    <col min="32" max="32" width="8.7109375" style="104" bestFit="1" customWidth="1"/>
    <col min="33" max="33" width="59.140625" style="104" bestFit="1" customWidth="1"/>
    <col min="34" max="34" width="59.5703125" style="104" bestFit="1" customWidth="1"/>
    <col min="35" max="35" width="24.42578125" style="104" bestFit="1" customWidth="1"/>
    <col min="36" max="36" width="5.140625" style="104" bestFit="1" customWidth="1"/>
    <col min="37" max="37" width="9.42578125" style="104" bestFit="1" customWidth="1"/>
    <col min="38" max="38" width="10.28515625" style="104" bestFit="1" customWidth="1"/>
    <col min="39" max="39" width="16.85546875" style="104" bestFit="1" customWidth="1"/>
    <col min="40" max="40" width="17.7109375" style="104" bestFit="1" customWidth="1"/>
    <col min="41" max="41" width="11.85546875" style="104" customWidth="1"/>
    <col min="42" max="42" width="14.7109375" style="104" customWidth="1"/>
    <col min="43" max="43" width="24.42578125" style="104" bestFit="1" customWidth="1"/>
    <col min="44" max="45" width="9.140625" style="104"/>
    <col min="46" max="46" width="19.42578125" style="104" bestFit="1" customWidth="1"/>
    <col min="47" max="47" width="9.140625" style="104"/>
    <col min="48" max="48" width="13.7109375" style="104" bestFit="1" customWidth="1"/>
    <col min="49" max="49" width="26.85546875" style="104" bestFit="1" customWidth="1"/>
    <col min="50" max="50" width="70.42578125" style="105" bestFit="1" customWidth="1"/>
    <col min="51" max="51" width="13.5703125" style="104" bestFit="1" customWidth="1"/>
    <col min="52" max="52" width="13.42578125" style="104" bestFit="1" customWidth="1"/>
    <col min="53" max="53" width="27.7109375" style="104" bestFit="1" customWidth="1"/>
    <col min="54" max="54" width="70.140625" style="104" bestFit="1" customWidth="1"/>
    <col min="55" max="58" width="9.140625" style="104"/>
    <col min="59" max="59" width="10.7109375" style="104" bestFit="1" customWidth="1"/>
    <col min="60" max="61" width="9.140625" style="104"/>
    <col min="62" max="62" width="8.85546875" style="104" bestFit="1" customWidth="1"/>
    <col min="63" max="63" width="9.85546875" style="104" bestFit="1" customWidth="1"/>
    <col min="64" max="64" width="10.5703125" style="104" bestFit="1" customWidth="1"/>
    <col min="65" max="65" width="9.85546875" style="104" bestFit="1" customWidth="1"/>
    <col min="66" max="66" width="10.5703125" style="104" bestFit="1" customWidth="1"/>
    <col min="67" max="67" width="9.85546875" style="104" bestFit="1" customWidth="1"/>
    <col min="68" max="68" width="10.5703125" style="104" bestFit="1" customWidth="1"/>
    <col min="69" max="69" width="10.5703125" style="104" customWidth="1"/>
    <col min="70" max="70" width="9.85546875" style="104" bestFit="1" customWidth="1"/>
    <col min="71" max="71" width="10.5703125" style="104" bestFit="1" customWidth="1"/>
    <col min="72" max="72" width="8.85546875" style="104" bestFit="1" customWidth="1"/>
    <col min="73" max="75" width="16.85546875" style="104" bestFit="1" customWidth="1"/>
    <col min="76" max="77" width="10.5703125" style="104" customWidth="1"/>
    <col min="78" max="78" width="18.140625" style="104" bestFit="1" customWidth="1"/>
    <col min="79" max="16384" width="9.140625" style="104"/>
  </cols>
  <sheetData>
    <row r="2" spans="1:76" x14ac:dyDescent="0.25">
      <c r="A2" s="105"/>
      <c r="AI2" s="106"/>
      <c r="AY2" s="106"/>
      <c r="BX2" s="106"/>
    </row>
    <row r="3" spans="1:76" x14ac:dyDescent="0.25">
      <c r="A3" s="105"/>
      <c r="AI3" s="106"/>
      <c r="AY3" s="106"/>
      <c r="BX3" s="106"/>
    </row>
    <row r="4" spans="1:76" x14ac:dyDescent="0.25">
      <c r="A4" s="105"/>
      <c r="AI4" s="106"/>
      <c r="AN4" s="113"/>
      <c r="AY4" s="106"/>
    </row>
    <row r="5" spans="1:76" x14ac:dyDescent="0.25">
      <c r="A5" s="105"/>
      <c r="AI5" s="106"/>
      <c r="AN5" s="113"/>
      <c r="AY5" s="106"/>
    </row>
    <row r="6" spans="1:76" x14ac:dyDescent="0.25">
      <c r="A6" s="105"/>
      <c r="AI6" s="106"/>
      <c r="AY6" s="106"/>
      <c r="BX6" s="106"/>
    </row>
    <row r="7" spans="1:76" x14ac:dyDescent="0.25">
      <c r="A7" s="105"/>
      <c r="AI7" s="106"/>
      <c r="AY7" s="106"/>
      <c r="BX7" s="106"/>
    </row>
    <row r="8" spans="1:76" x14ac:dyDescent="0.25">
      <c r="A8" s="105"/>
      <c r="AA8" s="106"/>
      <c r="AD8" s="106"/>
      <c r="AI8" s="106"/>
      <c r="AM8" s="106"/>
      <c r="AY8" s="106"/>
    </row>
    <row r="9" spans="1:76" x14ac:dyDescent="0.25">
      <c r="A9" s="105"/>
      <c r="AI9" s="106"/>
      <c r="AN9" s="113"/>
      <c r="AY9" s="106"/>
    </row>
    <row r="10" spans="1:76" x14ac:dyDescent="0.25">
      <c r="A10" s="105"/>
      <c r="AI10" s="106"/>
      <c r="AY10" s="106"/>
      <c r="BX10" s="106"/>
    </row>
    <row r="11" spans="1:76" x14ac:dyDescent="0.25">
      <c r="A11" s="105"/>
      <c r="AI11" s="106"/>
      <c r="AM11" s="106"/>
      <c r="AY11" s="106"/>
      <c r="BV11" s="106"/>
      <c r="BX11" s="106"/>
    </row>
    <row r="12" spans="1:76" x14ac:dyDescent="0.25">
      <c r="A12" s="105"/>
      <c r="AA12" s="106"/>
      <c r="AD12" s="106"/>
      <c r="AI12" s="106"/>
      <c r="AY12" s="106"/>
    </row>
    <row r="13" spans="1:76" x14ac:dyDescent="0.25">
      <c r="A13" s="105"/>
      <c r="AI13" s="106"/>
      <c r="AY13" s="106"/>
      <c r="BX13" s="106"/>
    </row>
    <row r="14" spans="1:76" s="97" customFormat="1" x14ac:dyDescent="0.25">
      <c r="A14" s="108"/>
      <c r="B14" s="108"/>
      <c r="C14" s="108"/>
      <c r="D14" s="108"/>
      <c r="E14" s="108"/>
      <c r="F14" s="108"/>
      <c r="G14" s="108"/>
      <c r="H14" s="108"/>
      <c r="I14" s="108"/>
      <c r="J14" s="108"/>
      <c r="K14" s="108"/>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c r="BC14" s="109"/>
      <c r="BD14" s="109"/>
      <c r="BE14" s="109"/>
      <c r="BF14" s="109"/>
      <c r="BG14" s="109"/>
      <c r="BH14" s="109"/>
      <c r="BI14" s="109"/>
      <c r="BJ14" s="109"/>
      <c r="BK14" s="109"/>
    </row>
    <row r="15" spans="1:76" s="99" customFormat="1" x14ac:dyDescent="0.25">
      <c r="A15" s="109"/>
      <c r="B15" s="109"/>
      <c r="C15" s="109"/>
      <c r="D15" s="109"/>
      <c r="E15" s="109"/>
      <c r="F15" s="109"/>
      <c r="G15" s="109"/>
      <c r="H15" s="109"/>
      <c r="I15" s="109"/>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15"/>
      <c r="AY15" s="115"/>
      <c r="AZ15" s="115"/>
      <c r="BA15" s="115"/>
      <c r="BB15" s="115"/>
      <c r="BC15" s="115"/>
      <c r="BD15" s="115"/>
      <c r="BE15" s="115"/>
      <c r="BF15" s="115"/>
      <c r="BG15" s="115"/>
      <c r="BH15" s="115"/>
      <c r="BI15" s="115"/>
      <c r="BJ15" s="115"/>
      <c r="BK15" s="115"/>
    </row>
    <row r="16" spans="1:76" s="97" customFormat="1" ht="11.25" x14ac:dyDescent="0.25">
      <c r="A16" s="102"/>
      <c r="B16" s="101"/>
      <c r="C16" s="101"/>
      <c r="D16" s="101"/>
      <c r="E16" s="101"/>
      <c r="F16" s="101"/>
      <c r="G16" s="101"/>
      <c r="H16" s="101"/>
      <c r="I16" s="101"/>
      <c r="J16" s="101"/>
      <c r="K16" s="101"/>
      <c r="L16" s="101"/>
    </row>
    <row r="17" spans="1:50" s="97" customFormat="1" ht="11.25" x14ac:dyDescent="0.25">
      <c r="A17" s="102"/>
      <c r="B17" s="101"/>
      <c r="C17" s="101"/>
      <c r="D17" s="101"/>
      <c r="E17" s="101"/>
      <c r="F17" s="101"/>
      <c r="G17" s="101"/>
      <c r="H17" s="101"/>
      <c r="I17" s="101"/>
      <c r="J17" s="101"/>
      <c r="K17" s="101"/>
    </row>
    <row r="18" spans="1:50" s="97" customFormat="1" ht="11.25" x14ac:dyDescent="0.25">
      <c r="A18" s="100"/>
      <c r="B18" s="101"/>
      <c r="C18" s="101"/>
      <c r="D18" s="101"/>
    </row>
    <row r="19" spans="1:50" x14ac:dyDescent="0.25">
      <c r="AX19" s="104"/>
    </row>
    <row r="20" spans="1:50" x14ac:dyDescent="0.25">
      <c r="AX20" s="104"/>
    </row>
    <row r="21" spans="1:50" x14ac:dyDescent="0.25">
      <c r="AX21" s="104"/>
    </row>
    <row r="22" spans="1:50" x14ac:dyDescent="0.25">
      <c r="AX22" s="104"/>
    </row>
    <row r="23" spans="1:50" x14ac:dyDescent="0.25">
      <c r="AX23" s="104"/>
    </row>
    <row r="24" spans="1:50" x14ac:dyDescent="0.25">
      <c r="AX24" s="104"/>
    </row>
    <row r="25" spans="1:50" x14ac:dyDescent="0.25">
      <c r="AX25" s="104"/>
    </row>
    <row r="26" spans="1:50" x14ac:dyDescent="0.25">
      <c r="AX26" s="104"/>
    </row>
    <row r="27" spans="1:50" x14ac:dyDescent="0.25">
      <c r="AX27" s="104"/>
    </row>
    <row r="28" spans="1:50" x14ac:dyDescent="0.25">
      <c r="AX28" s="104"/>
    </row>
    <row r="29" spans="1:50" x14ac:dyDescent="0.25">
      <c r="AX29" s="104"/>
    </row>
    <row r="30" spans="1:50" x14ac:dyDescent="0.25">
      <c r="AX30" s="104"/>
    </row>
    <row r="31" spans="1:50" x14ac:dyDescent="0.25">
      <c r="AX31" s="104"/>
    </row>
    <row r="32" spans="1:50" x14ac:dyDescent="0.25">
      <c r="AX32" s="104"/>
    </row>
    <row r="33" spans="9:50" x14ac:dyDescent="0.25">
      <c r="AX33" s="104"/>
    </row>
    <row r="34" spans="9:50" x14ac:dyDescent="0.25">
      <c r="AX34" s="104"/>
    </row>
    <row r="35" spans="9:50" x14ac:dyDescent="0.25">
      <c r="AX35" s="104"/>
    </row>
    <row r="36" spans="9:50" x14ac:dyDescent="0.25">
      <c r="AX36" s="104"/>
    </row>
    <row r="37" spans="9:50" x14ac:dyDescent="0.25">
      <c r="I37" s="116"/>
      <c r="AX37" s="104"/>
    </row>
    <row r="38" spans="9:50" x14ac:dyDescent="0.25">
      <c r="AX38" s="104"/>
    </row>
    <row r="39" spans="9:50" x14ac:dyDescent="0.25">
      <c r="AX39" s="104"/>
    </row>
    <row r="40" spans="9:50" x14ac:dyDescent="0.25">
      <c r="AX40" s="104"/>
    </row>
    <row r="41" spans="9:50" x14ac:dyDescent="0.25">
      <c r="AX41" s="104"/>
    </row>
    <row r="42" spans="9:50" x14ac:dyDescent="0.25">
      <c r="AX42" s="104"/>
    </row>
    <row r="43" spans="9:50" x14ac:dyDescent="0.25">
      <c r="AX43" s="104"/>
    </row>
    <row r="44" spans="9:50" x14ac:dyDescent="0.25">
      <c r="AX44" s="104"/>
    </row>
    <row r="45" spans="9:50" x14ac:dyDescent="0.25">
      <c r="AX45" s="104"/>
    </row>
    <row r="46" spans="9:50" x14ac:dyDescent="0.25">
      <c r="AX46" s="104"/>
    </row>
    <row r="47" spans="9:50" x14ac:dyDescent="0.25">
      <c r="AX47" s="104"/>
    </row>
    <row r="48" spans="9:50" x14ac:dyDescent="0.25">
      <c r="AX48" s="104"/>
    </row>
    <row r="49" spans="50:50" x14ac:dyDescent="0.25">
      <c r="AX49" s="104"/>
    </row>
    <row r="50" spans="50:50" x14ac:dyDescent="0.25">
      <c r="AX50" s="104"/>
    </row>
    <row r="51" spans="50:50" x14ac:dyDescent="0.25">
      <c r="AX51" s="104"/>
    </row>
    <row r="52" spans="50:50" x14ac:dyDescent="0.25">
      <c r="AX52" s="104"/>
    </row>
    <row r="53" spans="50:50" x14ac:dyDescent="0.25">
      <c r="AX53" s="104"/>
    </row>
    <row r="54" spans="50:50" x14ac:dyDescent="0.25">
      <c r="AX54" s="104"/>
    </row>
    <row r="55" spans="50:50" x14ac:dyDescent="0.25">
      <c r="AX55" s="104"/>
    </row>
    <row r="56" spans="50:50" x14ac:dyDescent="0.25">
      <c r="AX56" s="104"/>
    </row>
    <row r="57" spans="50:50" x14ac:dyDescent="0.25">
      <c r="AX57" s="104"/>
    </row>
    <row r="58" spans="50:50" x14ac:dyDescent="0.25">
      <c r="AX58" s="104"/>
    </row>
    <row r="59" spans="50:50" x14ac:dyDescent="0.25">
      <c r="AX59" s="104"/>
    </row>
    <row r="60" spans="50:50" x14ac:dyDescent="0.25">
      <c r="AX60" s="104"/>
    </row>
    <row r="61" spans="50:50" x14ac:dyDescent="0.25">
      <c r="AX61" s="104"/>
    </row>
    <row r="62" spans="50:50" x14ac:dyDescent="0.25">
      <c r="AX62" s="104"/>
    </row>
    <row r="63" spans="50:50" x14ac:dyDescent="0.25">
      <c r="AX63" s="104"/>
    </row>
    <row r="64" spans="50:50" x14ac:dyDescent="0.25">
      <c r="AX64" s="104"/>
    </row>
    <row r="65" spans="9:50" x14ac:dyDescent="0.25">
      <c r="AX65" s="104"/>
    </row>
    <row r="66" spans="9:50" x14ac:dyDescent="0.25">
      <c r="AX66" s="104"/>
    </row>
    <row r="67" spans="9:50" x14ac:dyDescent="0.25">
      <c r="AX67" s="104"/>
    </row>
    <row r="68" spans="9:50" x14ac:dyDescent="0.25">
      <c r="AX68" s="104"/>
    </row>
    <row r="69" spans="9:50" x14ac:dyDescent="0.25">
      <c r="AX69" s="104"/>
    </row>
    <row r="70" spans="9:50" x14ac:dyDescent="0.25">
      <c r="AX70" s="104"/>
    </row>
    <row r="71" spans="9:50" x14ac:dyDescent="0.25">
      <c r="I71" s="116"/>
      <c r="AX71" s="104"/>
    </row>
    <row r="72" spans="9:50" x14ac:dyDescent="0.25">
      <c r="AX72" s="104"/>
    </row>
    <row r="73" spans="9:50" x14ac:dyDescent="0.25">
      <c r="AX73" s="104"/>
    </row>
    <row r="74" spans="9:50" x14ac:dyDescent="0.25">
      <c r="AX74" s="104"/>
    </row>
    <row r="75" spans="9:50" x14ac:dyDescent="0.25">
      <c r="AX75" s="104"/>
    </row>
    <row r="76" spans="9:50" x14ac:dyDescent="0.25">
      <c r="AX76" s="104"/>
    </row>
    <row r="77" spans="9:50" x14ac:dyDescent="0.25">
      <c r="AX77" s="104"/>
    </row>
    <row r="78" spans="9:50" x14ac:dyDescent="0.25">
      <c r="AX78" s="104"/>
    </row>
    <row r="79" spans="9:50" x14ac:dyDescent="0.25">
      <c r="AX79" s="104"/>
    </row>
    <row r="80" spans="9:50" x14ac:dyDescent="0.25">
      <c r="AX80" s="104"/>
    </row>
    <row r="81" spans="50:50" x14ac:dyDescent="0.25">
      <c r="AX81" s="104"/>
    </row>
    <row r="82" spans="50:50" x14ac:dyDescent="0.25">
      <c r="AX82" s="104"/>
    </row>
    <row r="83" spans="50:50" x14ac:dyDescent="0.25">
      <c r="AX83" s="104"/>
    </row>
    <row r="84" spans="50:50" x14ac:dyDescent="0.25">
      <c r="AX84" s="104"/>
    </row>
    <row r="85" spans="50:50" x14ac:dyDescent="0.25">
      <c r="AX85" s="104"/>
    </row>
    <row r="86" spans="50:50" x14ac:dyDescent="0.25">
      <c r="AX86" s="104"/>
    </row>
    <row r="87" spans="50:50" x14ac:dyDescent="0.25">
      <c r="AX87" s="104"/>
    </row>
    <row r="88" spans="50:50" x14ac:dyDescent="0.25">
      <c r="AX88" s="104"/>
    </row>
    <row r="89" spans="50:50" x14ac:dyDescent="0.25">
      <c r="AX89" s="104"/>
    </row>
    <row r="90" spans="50:50" x14ac:dyDescent="0.25">
      <c r="AX90" s="104"/>
    </row>
    <row r="91" spans="50:50" x14ac:dyDescent="0.25">
      <c r="AX91" s="104"/>
    </row>
    <row r="92" spans="50:50" x14ac:dyDescent="0.25">
      <c r="AX92" s="104"/>
    </row>
    <row r="93" spans="50:50" x14ac:dyDescent="0.25">
      <c r="AX93" s="104"/>
    </row>
    <row r="94" spans="50:50" x14ac:dyDescent="0.25">
      <c r="AX94" s="104"/>
    </row>
    <row r="95" spans="50:50" x14ac:dyDescent="0.25">
      <c r="AX95" s="104"/>
    </row>
    <row r="96" spans="50:50" x14ac:dyDescent="0.25">
      <c r="AX96" s="104"/>
    </row>
    <row r="97" spans="9:50" x14ac:dyDescent="0.25">
      <c r="AX97" s="104"/>
    </row>
    <row r="98" spans="9:50" x14ac:dyDescent="0.25">
      <c r="AX98" s="104"/>
    </row>
    <row r="99" spans="9:50" x14ac:dyDescent="0.25">
      <c r="AX99" s="104"/>
    </row>
    <row r="100" spans="9:50" x14ac:dyDescent="0.25">
      <c r="AX100" s="104"/>
    </row>
    <row r="101" spans="9:50" x14ac:dyDescent="0.25">
      <c r="AX101" s="104"/>
    </row>
    <row r="102" spans="9:50" x14ac:dyDescent="0.25">
      <c r="AX102" s="104"/>
    </row>
    <row r="103" spans="9:50" x14ac:dyDescent="0.25">
      <c r="AX103" s="104"/>
    </row>
    <row r="104" spans="9:50" x14ac:dyDescent="0.25">
      <c r="I104" s="116"/>
      <c r="AX104" s="104"/>
    </row>
    <row r="105" spans="9:50" x14ac:dyDescent="0.25">
      <c r="AX105" s="104"/>
    </row>
    <row r="106" spans="9:50" x14ac:dyDescent="0.25">
      <c r="AX106" s="104"/>
    </row>
    <row r="107" spans="9:50" x14ac:dyDescent="0.25">
      <c r="AX107" s="104"/>
    </row>
    <row r="108" spans="9:50" x14ac:dyDescent="0.25">
      <c r="AX108" s="104"/>
    </row>
    <row r="109" spans="9:50" x14ac:dyDescent="0.25">
      <c r="AX109" s="104"/>
    </row>
    <row r="110" spans="9:50" x14ac:dyDescent="0.25">
      <c r="AX110" s="104"/>
    </row>
    <row r="111" spans="9:50" x14ac:dyDescent="0.25">
      <c r="AX111" s="104"/>
    </row>
    <row r="112" spans="9:50" x14ac:dyDescent="0.25">
      <c r="AX112" s="104"/>
    </row>
    <row r="113" spans="9:50" x14ac:dyDescent="0.25">
      <c r="AX113" s="104"/>
    </row>
    <row r="114" spans="9:50" x14ac:dyDescent="0.25">
      <c r="AX114" s="104"/>
    </row>
    <row r="115" spans="9:50" x14ac:dyDescent="0.25">
      <c r="I115" s="116"/>
      <c r="AX115" s="104"/>
    </row>
    <row r="116" spans="9:50" x14ac:dyDescent="0.25">
      <c r="AX116" s="104"/>
    </row>
    <row r="117" spans="9:50" x14ac:dyDescent="0.25">
      <c r="AX117" s="104"/>
    </row>
    <row r="118" spans="9:50" x14ac:dyDescent="0.25">
      <c r="AX118" s="104"/>
    </row>
    <row r="119" spans="9:50" x14ac:dyDescent="0.25">
      <c r="AX119" s="104"/>
    </row>
    <row r="120" spans="9:50" x14ac:dyDescent="0.25">
      <c r="AX120" s="104"/>
    </row>
    <row r="121" spans="9:50" x14ac:dyDescent="0.25">
      <c r="AX121" s="104"/>
    </row>
    <row r="122" spans="9:50" x14ac:dyDescent="0.25">
      <c r="AX122" s="104"/>
    </row>
    <row r="123" spans="9:50" x14ac:dyDescent="0.25">
      <c r="AX123" s="104"/>
    </row>
    <row r="124" spans="9:50" x14ac:dyDescent="0.25">
      <c r="AX124" s="104"/>
    </row>
    <row r="125" spans="9:50" x14ac:dyDescent="0.25">
      <c r="AX125" s="104"/>
    </row>
    <row r="126" spans="9:50" x14ac:dyDescent="0.25">
      <c r="AX126" s="104"/>
    </row>
    <row r="127" spans="9:50" x14ac:dyDescent="0.25">
      <c r="AX127" s="104"/>
    </row>
    <row r="128" spans="9:50" x14ac:dyDescent="0.25">
      <c r="AX128" s="104"/>
    </row>
    <row r="129" spans="9:50" x14ac:dyDescent="0.25">
      <c r="I129" s="116"/>
      <c r="AX129" s="104"/>
    </row>
    <row r="130" spans="9:50" x14ac:dyDescent="0.25">
      <c r="AX130" s="104"/>
    </row>
    <row r="131" spans="9:50" x14ac:dyDescent="0.25">
      <c r="AX131" s="104"/>
    </row>
    <row r="132" spans="9:50" x14ac:dyDescent="0.25">
      <c r="AX132" s="104"/>
    </row>
    <row r="133" spans="9:50" x14ac:dyDescent="0.25">
      <c r="AX133" s="104"/>
    </row>
    <row r="134" spans="9:50" x14ac:dyDescent="0.25">
      <c r="AX134" s="104"/>
    </row>
    <row r="135" spans="9:50" x14ac:dyDescent="0.25">
      <c r="AX135" s="104"/>
    </row>
    <row r="136" spans="9:50" x14ac:dyDescent="0.25">
      <c r="AX136" s="104"/>
    </row>
    <row r="137" spans="9:50" x14ac:dyDescent="0.25">
      <c r="AX137" s="104"/>
    </row>
    <row r="138" spans="9:50" x14ac:dyDescent="0.25">
      <c r="AX138" s="104"/>
    </row>
    <row r="139" spans="9:50" x14ac:dyDescent="0.25">
      <c r="AX139" s="104"/>
    </row>
    <row r="140" spans="9:50" x14ac:dyDescent="0.25">
      <c r="AX140" s="104"/>
    </row>
    <row r="141" spans="9:50" x14ac:dyDescent="0.25">
      <c r="AX141" s="104"/>
    </row>
    <row r="142" spans="9:50" x14ac:dyDescent="0.25">
      <c r="AX142" s="104"/>
    </row>
    <row r="143" spans="9:50" x14ac:dyDescent="0.25">
      <c r="AX143" s="104"/>
    </row>
    <row r="144" spans="9:50" x14ac:dyDescent="0.25">
      <c r="AX144" s="104"/>
    </row>
    <row r="145" spans="50:50" x14ac:dyDescent="0.25">
      <c r="AX145" s="104"/>
    </row>
    <row r="146" spans="50:50" x14ac:dyDescent="0.25">
      <c r="AX146" s="104"/>
    </row>
    <row r="147" spans="50:50" x14ac:dyDescent="0.25">
      <c r="AX147" s="104"/>
    </row>
    <row r="148" spans="50:50" x14ac:dyDescent="0.25">
      <c r="AX148" s="104"/>
    </row>
    <row r="149" spans="50:50" x14ac:dyDescent="0.25">
      <c r="AX149" s="104"/>
    </row>
    <row r="150" spans="50:50" x14ac:dyDescent="0.25">
      <c r="AX150" s="104"/>
    </row>
    <row r="151" spans="50:50" x14ac:dyDescent="0.25">
      <c r="AX151" s="104"/>
    </row>
    <row r="152" spans="50:50" x14ac:dyDescent="0.25">
      <c r="AX152" s="104"/>
    </row>
    <row r="153" spans="50:50" x14ac:dyDescent="0.25">
      <c r="AX153" s="104"/>
    </row>
    <row r="154" spans="50:50" x14ac:dyDescent="0.25">
      <c r="AX154" s="104"/>
    </row>
    <row r="155" spans="50:50" x14ac:dyDescent="0.25">
      <c r="AX155" s="104"/>
    </row>
    <row r="156" spans="50:50" x14ac:dyDescent="0.25">
      <c r="AX156" s="104"/>
    </row>
    <row r="157" spans="50:50" x14ac:dyDescent="0.25">
      <c r="AX157" s="104"/>
    </row>
    <row r="158" spans="50:50" x14ac:dyDescent="0.25">
      <c r="AX158" s="104"/>
    </row>
    <row r="159" spans="50:50" x14ac:dyDescent="0.25">
      <c r="AX159" s="104"/>
    </row>
    <row r="160" spans="50:50" x14ac:dyDescent="0.25">
      <c r="AX160" s="104"/>
    </row>
    <row r="161" spans="50:50" x14ac:dyDescent="0.25">
      <c r="AX161" s="104"/>
    </row>
    <row r="162" spans="50:50" x14ac:dyDescent="0.25">
      <c r="AX162" s="104"/>
    </row>
    <row r="163" spans="50:50" x14ac:dyDescent="0.25">
      <c r="AX163" s="104"/>
    </row>
    <row r="164" spans="50:50" x14ac:dyDescent="0.25">
      <c r="AX164" s="104"/>
    </row>
    <row r="165" spans="50:50" x14ac:dyDescent="0.25">
      <c r="AX165" s="104"/>
    </row>
    <row r="166" spans="50:50" x14ac:dyDescent="0.25">
      <c r="AX166" s="104"/>
    </row>
    <row r="167" spans="50:50" x14ac:dyDescent="0.25">
      <c r="AX167" s="104"/>
    </row>
    <row r="168" spans="50:50" x14ac:dyDescent="0.25">
      <c r="AX168" s="104"/>
    </row>
    <row r="169" spans="50:50" x14ac:dyDescent="0.25">
      <c r="AX169" s="104"/>
    </row>
    <row r="170" spans="50:50" x14ac:dyDescent="0.25">
      <c r="AX170" s="104"/>
    </row>
    <row r="171" spans="50:50" x14ac:dyDescent="0.25">
      <c r="AX171" s="104"/>
    </row>
    <row r="172" spans="50:50" x14ac:dyDescent="0.25">
      <c r="AX172" s="104"/>
    </row>
    <row r="173" spans="50:50" x14ac:dyDescent="0.25">
      <c r="AX173" s="104"/>
    </row>
    <row r="174" spans="50:50" x14ac:dyDescent="0.25">
      <c r="AX174" s="104"/>
    </row>
    <row r="175" spans="50:50" x14ac:dyDescent="0.25">
      <c r="AX175" s="104"/>
    </row>
    <row r="176" spans="50:50" x14ac:dyDescent="0.25">
      <c r="AX176" s="104"/>
    </row>
    <row r="177" spans="50:50" x14ac:dyDescent="0.25">
      <c r="AX177" s="104"/>
    </row>
    <row r="178" spans="50:50" x14ac:dyDescent="0.25">
      <c r="AX178" s="104"/>
    </row>
    <row r="179" spans="50:50" x14ac:dyDescent="0.25">
      <c r="AX179" s="104"/>
    </row>
    <row r="180" spans="50:50" x14ac:dyDescent="0.25">
      <c r="AX180" s="104"/>
    </row>
    <row r="181" spans="50:50" x14ac:dyDescent="0.25">
      <c r="AX181" s="104"/>
    </row>
    <row r="182" spans="50:50" x14ac:dyDescent="0.25">
      <c r="AX182" s="104"/>
    </row>
    <row r="183" spans="50:50" x14ac:dyDescent="0.25">
      <c r="AX183" s="104"/>
    </row>
    <row r="184" spans="50:50" x14ac:dyDescent="0.25">
      <c r="AX184" s="104"/>
    </row>
    <row r="185" spans="50:50" x14ac:dyDescent="0.25">
      <c r="AX185" s="104"/>
    </row>
    <row r="186" spans="50:50" x14ac:dyDescent="0.25">
      <c r="AX186" s="104"/>
    </row>
    <row r="187" spans="50:50" x14ac:dyDescent="0.25">
      <c r="AX187" s="104"/>
    </row>
    <row r="188" spans="50:50" x14ac:dyDescent="0.25">
      <c r="AX188" s="104"/>
    </row>
    <row r="189" spans="50:50" x14ac:dyDescent="0.25">
      <c r="AX189" s="104"/>
    </row>
    <row r="190" spans="50:50" x14ac:dyDescent="0.25">
      <c r="AX190" s="104"/>
    </row>
    <row r="191" spans="50:50" x14ac:dyDescent="0.25">
      <c r="AX191" s="104"/>
    </row>
    <row r="192" spans="50:50" x14ac:dyDescent="0.25">
      <c r="AX192" s="104"/>
    </row>
    <row r="193" spans="50:50" x14ac:dyDescent="0.25">
      <c r="AX193" s="104"/>
    </row>
    <row r="194" spans="50:50" x14ac:dyDescent="0.25">
      <c r="AX194" s="104"/>
    </row>
    <row r="195" spans="50:50" x14ac:dyDescent="0.25">
      <c r="AX195" s="104"/>
    </row>
    <row r="196" spans="50:50" x14ac:dyDescent="0.25">
      <c r="AX196" s="104"/>
    </row>
    <row r="197" spans="50:50" x14ac:dyDescent="0.25">
      <c r="AX197" s="104"/>
    </row>
    <row r="198" spans="50:50" x14ac:dyDescent="0.25">
      <c r="AX198" s="104"/>
    </row>
    <row r="199" spans="50:50" x14ac:dyDescent="0.25">
      <c r="AX199" s="104"/>
    </row>
    <row r="200" spans="50:50" x14ac:dyDescent="0.25">
      <c r="AX200" s="104"/>
    </row>
    <row r="201" spans="50:50" x14ac:dyDescent="0.25">
      <c r="AX201" s="104"/>
    </row>
    <row r="202" spans="50:50" x14ac:dyDescent="0.25">
      <c r="AX202" s="104"/>
    </row>
    <row r="203" spans="50:50" x14ac:dyDescent="0.25">
      <c r="AX203" s="104"/>
    </row>
    <row r="204" spans="50:50" x14ac:dyDescent="0.25">
      <c r="AX204" s="104"/>
    </row>
    <row r="205" spans="50:50" x14ac:dyDescent="0.25">
      <c r="AX205" s="104"/>
    </row>
    <row r="206" spans="50:50" x14ac:dyDescent="0.25">
      <c r="AX206" s="104"/>
    </row>
    <row r="207" spans="50:50" x14ac:dyDescent="0.25">
      <c r="AX207" s="104"/>
    </row>
    <row r="208" spans="50:50" x14ac:dyDescent="0.25">
      <c r="AX208" s="104"/>
    </row>
    <row r="209" spans="50:50" x14ac:dyDescent="0.25">
      <c r="AX209" s="104"/>
    </row>
    <row r="210" spans="50:50" x14ac:dyDescent="0.25">
      <c r="AX210" s="104"/>
    </row>
    <row r="211" spans="50:50" x14ac:dyDescent="0.25">
      <c r="AX211" s="104"/>
    </row>
    <row r="212" spans="50:50" x14ac:dyDescent="0.25">
      <c r="AX212" s="104"/>
    </row>
    <row r="213" spans="50:50" x14ac:dyDescent="0.25">
      <c r="AX213" s="104"/>
    </row>
    <row r="214" spans="50:50" x14ac:dyDescent="0.25">
      <c r="AX214" s="104"/>
    </row>
    <row r="215" spans="50:50" x14ac:dyDescent="0.25">
      <c r="AX215" s="104"/>
    </row>
    <row r="216" spans="50:50" x14ac:dyDescent="0.25">
      <c r="AX216" s="104"/>
    </row>
    <row r="217" spans="50:50" x14ac:dyDescent="0.25">
      <c r="AX217" s="104"/>
    </row>
    <row r="218" spans="50:50" x14ac:dyDescent="0.25">
      <c r="AX218" s="104"/>
    </row>
    <row r="219" spans="50:50" x14ac:dyDescent="0.25">
      <c r="AX219" s="104"/>
    </row>
    <row r="220" spans="50:50" x14ac:dyDescent="0.25">
      <c r="AX220" s="104"/>
    </row>
    <row r="221" spans="50:50" x14ac:dyDescent="0.25">
      <c r="AX221" s="104"/>
    </row>
    <row r="222" spans="50:50" x14ac:dyDescent="0.25">
      <c r="AX222" s="104"/>
    </row>
    <row r="223" spans="50:50" x14ac:dyDescent="0.25">
      <c r="AX223" s="104"/>
    </row>
    <row r="224" spans="50:50" x14ac:dyDescent="0.25">
      <c r="AX224" s="104"/>
    </row>
    <row r="225" spans="4:50" x14ac:dyDescent="0.25">
      <c r="AX225" s="104"/>
    </row>
    <row r="226" spans="4:50" x14ac:dyDescent="0.25">
      <c r="AX226" s="104"/>
    </row>
    <row r="227" spans="4:50" x14ac:dyDescent="0.25">
      <c r="AX227" s="104"/>
    </row>
    <row r="228" spans="4:50" x14ac:dyDescent="0.25">
      <c r="AX228" s="104"/>
    </row>
    <row r="229" spans="4:50" x14ac:dyDescent="0.25">
      <c r="AX229" s="104"/>
    </row>
    <row r="230" spans="4:50" x14ac:dyDescent="0.25">
      <c r="AX230" s="104"/>
    </row>
    <row r="231" spans="4:50" x14ac:dyDescent="0.25">
      <c r="AX231" s="104"/>
    </row>
    <row r="232" spans="4:50" x14ac:dyDescent="0.25">
      <c r="AX232" s="104"/>
    </row>
    <row r="233" spans="4:50" x14ac:dyDescent="0.25">
      <c r="D233" s="116"/>
      <c r="AX233" s="104"/>
    </row>
    <row r="234" spans="4:50" x14ac:dyDescent="0.25">
      <c r="AX234" s="104"/>
    </row>
    <row r="235" spans="4:50" x14ac:dyDescent="0.25">
      <c r="AX235" s="104"/>
    </row>
    <row r="236" spans="4:50" x14ac:dyDescent="0.25">
      <c r="AX236" s="104"/>
    </row>
    <row r="237" spans="4:50" x14ac:dyDescent="0.25">
      <c r="AX237" s="104"/>
    </row>
    <row r="238" spans="4:50" x14ac:dyDescent="0.25">
      <c r="AX238" s="104"/>
    </row>
    <row r="239" spans="4:50" x14ac:dyDescent="0.25">
      <c r="AX239" s="104"/>
    </row>
    <row r="240" spans="4:50" x14ac:dyDescent="0.25">
      <c r="AX240" s="104"/>
    </row>
    <row r="241" spans="1:76" x14ac:dyDescent="0.25">
      <c r="AX241" s="104"/>
    </row>
    <row r="242" spans="1:76" x14ac:dyDescent="0.25">
      <c r="AX242" s="104"/>
    </row>
    <row r="243" spans="1:76" x14ac:dyDescent="0.25">
      <c r="AX243" s="104"/>
    </row>
    <row r="244" spans="1:76" x14ac:dyDescent="0.25">
      <c r="AX244" s="104"/>
    </row>
    <row r="245" spans="1:76" x14ac:dyDescent="0.25">
      <c r="AX245" s="104"/>
    </row>
    <row r="246" spans="1:76" x14ac:dyDescent="0.25">
      <c r="AX246" s="104"/>
    </row>
    <row r="247" spans="1:76" x14ac:dyDescent="0.25">
      <c r="AX247" s="104"/>
    </row>
    <row r="248" spans="1:76" x14ac:dyDescent="0.25">
      <c r="I248" s="116"/>
      <c r="AX248" s="104"/>
    </row>
    <row r="249" spans="1:76" x14ac:dyDescent="0.25">
      <c r="AX249" s="104"/>
    </row>
    <row r="250" spans="1:76" x14ac:dyDescent="0.25">
      <c r="AX250" s="104"/>
    </row>
    <row r="251" spans="1:76" x14ac:dyDescent="0.25">
      <c r="AX251" s="104"/>
    </row>
    <row r="252" spans="1:76" x14ac:dyDescent="0.25">
      <c r="A252" s="105"/>
      <c r="AI252" s="106"/>
      <c r="AY252" s="106"/>
      <c r="BX252" s="106"/>
    </row>
    <row r="253" spans="1:76" x14ac:dyDescent="0.25">
      <c r="A253" s="105"/>
      <c r="AI253" s="106"/>
      <c r="AY253" s="106"/>
      <c r="BX253" s="106"/>
    </row>
    <row r="254" spans="1:76" x14ac:dyDescent="0.25">
      <c r="A254" s="105"/>
      <c r="AA254" s="106"/>
      <c r="AI254" s="106"/>
      <c r="AN254" s="113"/>
      <c r="AY254" s="106"/>
      <c r="BX254" s="106"/>
    </row>
    <row r="255" spans="1:76" x14ac:dyDescent="0.25">
      <c r="A255" s="105"/>
      <c r="AI255" s="106"/>
      <c r="AY255" s="106"/>
      <c r="BX255" s="106"/>
    </row>
    <row r="256" spans="1:76" x14ac:dyDescent="0.25">
      <c r="A256" s="105"/>
      <c r="AI256" s="106"/>
      <c r="AY256" s="106"/>
      <c r="BX256" s="106"/>
    </row>
    <row r="257" spans="1:76" x14ac:dyDescent="0.25">
      <c r="A257" s="105"/>
      <c r="AI257" s="106"/>
      <c r="AY257" s="106"/>
      <c r="BX257" s="106"/>
    </row>
    <row r="258" spans="1:76" x14ac:dyDescent="0.25">
      <c r="A258" s="105"/>
      <c r="AA258" s="106"/>
      <c r="AD258" s="106"/>
      <c r="AI258" s="106"/>
      <c r="AM258" s="106"/>
      <c r="AY258" s="106"/>
      <c r="BV258" s="106"/>
      <c r="BX258" s="106"/>
    </row>
    <row r="259" spans="1:76" x14ac:dyDescent="0.25">
      <c r="A259" s="105"/>
      <c r="AA259" s="106"/>
      <c r="AD259" s="106"/>
      <c r="AI259" s="106"/>
      <c r="AM259" s="106"/>
      <c r="AY259" s="106"/>
      <c r="BV259" s="106"/>
      <c r="BX259" s="106"/>
    </row>
    <row r="260" spans="1:76" x14ac:dyDescent="0.25">
      <c r="A260" s="105"/>
      <c r="W260" s="114"/>
      <c r="AA260" s="106"/>
      <c r="AD260" s="106"/>
      <c r="AI260" s="106"/>
      <c r="AM260" s="106"/>
      <c r="AY260" s="106"/>
    </row>
    <row r="261" spans="1:76" x14ac:dyDescent="0.25">
      <c r="A261" s="105"/>
      <c r="W261" s="114"/>
      <c r="AA261" s="106"/>
      <c r="AD261" s="106"/>
      <c r="AI261" s="106"/>
      <c r="AM261" s="106"/>
      <c r="AY261" s="106"/>
    </row>
    <row r="262" spans="1:76" x14ac:dyDescent="0.25">
      <c r="A262" s="105"/>
      <c r="AA262" s="106"/>
      <c r="AD262" s="106"/>
      <c r="AI262" s="106"/>
      <c r="AM262" s="106"/>
      <c r="AY262" s="106"/>
      <c r="BX262" s="106"/>
    </row>
    <row r="263" spans="1:76" x14ac:dyDescent="0.25">
      <c r="A263" s="105"/>
      <c r="AA263" s="106"/>
      <c r="AD263" s="106"/>
      <c r="AI263" s="106"/>
      <c r="AY263" s="106"/>
    </row>
    <row r="264" spans="1:76" s="97" customFormat="1" x14ac:dyDescent="0.25">
      <c r="A264" s="108"/>
      <c r="B264" s="108"/>
      <c r="C264" s="108"/>
      <c r="D264" s="108"/>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c r="AU264" s="109"/>
      <c r="AV264" s="109"/>
      <c r="AW264" s="109"/>
      <c r="AX264" s="109"/>
      <c r="AY264" s="109"/>
      <c r="AZ264" s="109"/>
      <c r="BA264" s="109"/>
      <c r="BB264" s="109"/>
      <c r="BC264" s="109"/>
      <c r="BD264" s="109"/>
      <c r="BE264" s="109"/>
      <c r="BF264" s="109"/>
      <c r="BG264" s="109"/>
      <c r="BH264" s="109"/>
      <c r="BI264" s="109"/>
      <c r="BJ264" s="109"/>
      <c r="BK264" s="109"/>
    </row>
    <row r="265" spans="1:76" s="97" customFormat="1" ht="11.25" x14ac:dyDescent="0.25">
      <c r="A265" s="102"/>
      <c r="B265" s="101"/>
      <c r="C265" s="101"/>
      <c r="D265" s="101"/>
      <c r="E265" s="101"/>
      <c r="F265" s="101"/>
      <c r="G265" s="101"/>
      <c r="H265" s="101"/>
      <c r="I265" s="101"/>
      <c r="J265" s="101"/>
    </row>
    <row r="266" spans="1:76" s="97" customFormat="1" ht="11.25" x14ac:dyDescent="0.25">
      <c r="A266" s="102"/>
      <c r="B266" s="101"/>
      <c r="C266" s="101"/>
      <c r="D266" s="101"/>
      <c r="E266" s="101"/>
      <c r="F266" s="101"/>
      <c r="G266" s="101"/>
      <c r="H266" s="101"/>
      <c r="I266" s="101"/>
    </row>
    <row r="267" spans="1:76" s="97" customFormat="1" ht="11.25" x14ac:dyDescent="0.25">
      <c r="A267" s="102"/>
      <c r="B267" s="101"/>
      <c r="C267" s="101"/>
      <c r="D267" s="101"/>
      <c r="E267" s="101"/>
      <c r="F267" s="101"/>
      <c r="G267" s="101"/>
      <c r="H267" s="101"/>
      <c r="I267" s="101"/>
      <c r="J267" s="101"/>
      <c r="K267" s="101"/>
      <c r="L267" s="101"/>
      <c r="M267" s="101"/>
      <c r="N267" s="101"/>
      <c r="O267" s="101"/>
      <c r="P267" s="101"/>
      <c r="Q267" s="101"/>
    </row>
    <row r="268" spans="1:76" s="97" customFormat="1" ht="11.25" x14ac:dyDescent="0.25">
      <c r="A268" s="102"/>
      <c r="B268" s="101"/>
      <c r="C268" s="101"/>
      <c r="D268" s="101"/>
      <c r="E268" s="101"/>
      <c r="F268" s="101"/>
    </row>
    <row r="269" spans="1:76" x14ac:dyDescent="0.25">
      <c r="AX269" s="104"/>
    </row>
    <row r="270" spans="1:76" x14ac:dyDescent="0.25">
      <c r="AX270" s="104"/>
    </row>
    <row r="271" spans="1:76" x14ac:dyDescent="0.25">
      <c r="AX271" s="104"/>
    </row>
    <row r="272" spans="1:76" x14ac:dyDescent="0.25">
      <c r="AX272" s="104"/>
    </row>
    <row r="273" spans="50:50" x14ac:dyDescent="0.25">
      <c r="AX273" s="104"/>
    </row>
    <row r="274" spans="50:50" x14ac:dyDescent="0.25">
      <c r="AX274" s="104"/>
    </row>
    <row r="275" spans="50:50" x14ac:dyDescent="0.25">
      <c r="AX275" s="104"/>
    </row>
    <row r="276" spans="50:50" x14ac:dyDescent="0.25">
      <c r="AX276" s="104"/>
    </row>
    <row r="277" spans="50:50" x14ac:dyDescent="0.25">
      <c r="AX277" s="104"/>
    </row>
    <row r="278" spans="50:50" x14ac:dyDescent="0.25">
      <c r="AX278" s="104"/>
    </row>
    <row r="279" spans="50:50" x14ac:dyDescent="0.25">
      <c r="AX279" s="104"/>
    </row>
    <row r="280" spans="50:50" x14ac:dyDescent="0.25">
      <c r="AX280" s="104"/>
    </row>
    <row r="281" spans="50:50" x14ac:dyDescent="0.25">
      <c r="AX281" s="104"/>
    </row>
    <row r="282" spans="50:50" x14ac:dyDescent="0.25">
      <c r="AX282" s="104"/>
    </row>
    <row r="283" spans="50:50" x14ac:dyDescent="0.25">
      <c r="AX283" s="104"/>
    </row>
    <row r="284" spans="50:50" x14ac:dyDescent="0.25">
      <c r="AX284" s="104"/>
    </row>
    <row r="285" spans="50:50" x14ac:dyDescent="0.25">
      <c r="AX285" s="104"/>
    </row>
    <row r="286" spans="50:50" x14ac:dyDescent="0.25">
      <c r="AX286" s="104"/>
    </row>
    <row r="287" spans="50:50" x14ac:dyDescent="0.25">
      <c r="AX287" s="104"/>
    </row>
    <row r="288" spans="50:50" x14ac:dyDescent="0.25">
      <c r="AX288" s="104"/>
    </row>
    <row r="289" spans="50:50" x14ac:dyDescent="0.25">
      <c r="AX289" s="104"/>
    </row>
    <row r="290" spans="50:50" x14ac:dyDescent="0.25">
      <c r="AX290" s="104"/>
    </row>
    <row r="291" spans="50:50" x14ac:dyDescent="0.25">
      <c r="AX291" s="104"/>
    </row>
    <row r="292" spans="50:50" x14ac:dyDescent="0.25">
      <c r="AX292" s="104"/>
    </row>
    <row r="293" spans="50:50" x14ac:dyDescent="0.25">
      <c r="AX293" s="104"/>
    </row>
    <row r="294" spans="50:50" x14ac:dyDescent="0.25">
      <c r="AX294" s="104"/>
    </row>
    <row r="295" spans="50:50" x14ac:dyDescent="0.25">
      <c r="AX295" s="104"/>
    </row>
    <row r="296" spans="50:50" x14ac:dyDescent="0.25">
      <c r="AX296" s="104"/>
    </row>
    <row r="297" spans="50:50" x14ac:dyDescent="0.25">
      <c r="AX297" s="104"/>
    </row>
    <row r="298" spans="50:50" x14ac:dyDescent="0.25">
      <c r="AX298" s="104"/>
    </row>
    <row r="299" spans="50:50" x14ac:dyDescent="0.25">
      <c r="AX299" s="104"/>
    </row>
    <row r="300" spans="50:50" x14ac:dyDescent="0.25">
      <c r="AX300" s="104"/>
    </row>
    <row r="301" spans="50:50" x14ac:dyDescent="0.25">
      <c r="AX301" s="104"/>
    </row>
    <row r="302" spans="50:50" x14ac:dyDescent="0.25">
      <c r="AX302" s="104"/>
    </row>
    <row r="303" spans="50:50" x14ac:dyDescent="0.25">
      <c r="AX303" s="104"/>
    </row>
    <row r="304" spans="50:50" x14ac:dyDescent="0.25">
      <c r="AX304" s="104"/>
    </row>
    <row r="305" spans="50:50" x14ac:dyDescent="0.25">
      <c r="AX305" s="104"/>
    </row>
    <row r="306" spans="50:50" x14ac:dyDescent="0.25">
      <c r="AX306" s="104"/>
    </row>
    <row r="307" spans="50:50" x14ac:dyDescent="0.25">
      <c r="AX307" s="104"/>
    </row>
    <row r="308" spans="50:50" x14ac:dyDescent="0.25">
      <c r="AX308" s="104"/>
    </row>
    <row r="309" spans="50:50" x14ac:dyDescent="0.25">
      <c r="AX309" s="104"/>
    </row>
    <row r="310" spans="50:50" x14ac:dyDescent="0.25">
      <c r="AX310" s="104"/>
    </row>
    <row r="311" spans="50:50" x14ac:dyDescent="0.25">
      <c r="AX311" s="104"/>
    </row>
    <row r="312" spans="50:50" x14ac:dyDescent="0.25">
      <c r="AX312" s="104"/>
    </row>
    <row r="313" spans="50:50" x14ac:dyDescent="0.25">
      <c r="AX313" s="104"/>
    </row>
    <row r="314" spans="50:50" x14ac:dyDescent="0.25">
      <c r="AX314" s="104"/>
    </row>
    <row r="315" spans="50:50" x14ac:dyDescent="0.25">
      <c r="AX315" s="104"/>
    </row>
    <row r="316" spans="50:50" x14ac:dyDescent="0.25">
      <c r="AX316" s="104"/>
    </row>
    <row r="317" spans="50:50" x14ac:dyDescent="0.25">
      <c r="AX317" s="104"/>
    </row>
    <row r="318" spans="50:50" x14ac:dyDescent="0.25">
      <c r="AX318" s="104"/>
    </row>
    <row r="319" spans="50:50" x14ac:dyDescent="0.25">
      <c r="AX319" s="104"/>
    </row>
    <row r="320" spans="50:50" x14ac:dyDescent="0.25">
      <c r="AX320" s="104"/>
    </row>
    <row r="321" spans="50:50" x14ac:dyDescent="0.25">
      <c r="AX321" s="104"/>
    </row>
    <row r="322" spans="50:50" x14ac:dyDescent="0.25">
      <c r="AX322" s="104"/>
    </row>
    <row r="323" spans="50:50" x14ac:dyDescent="0.25">
      <c r="AX323" s="104"/>
    </row>
    <row r="324" spans="50:50" x14ac:dyDescent="0.25">
      <c r="AX324" s="104"/>
    </row>
    <row r="325" spans="50:50" x14ac:dyDescent="0.25">
      <c r="AX325" s="104"/>
    </row>
    <row r="326" spans="50:50" x14ac:dyDescent="0.25">
      <c r="AX326" s="104"/>
    </row>
    <row r="327" spans="50:50" x14ac:dyDescent="0.25">
      <c r="AX327" s="104"/>
    </row>
    <row r="328" spans="50:50" x14ac:dyDescent="0.25">
      <c r="AX328" s="104"/>
    </row>
    <row r="329" spans="50:50" x14ac:dyDescent="0.25">
      <c r="AX329" s="104"/>
    </row>
    <row r="330" spans="50:50" x14ac:dyDescent="0.25">
      <c r="AX330" s="104"/>
    </row>
    <row r="331" spans="50:50" x14ac:dyDescent="0.25">
      <c r="AX331" s="104"/>
    </row>
    <row r="332" spans="50:50" x14ac:dyDescent="0.25">
      <c r="AX332" s="104"/>
    </row>
    <row r="333" spans="50:50" x14ac:dyDescent="0.25">
      <c r="AX333" s="104"/>
    </row>
    <row r="334" spans="50:50" x14ac:dyDescent="0.25">
      <c r="AX334" s="104"/>
    </row>
    <row r="335" spans="50:50" x14ac:dyDescent="0.25">
      <c r="AX335" s="104"/>
    </row>
    <row r="336" spans="50:50" x14ac:dyDescent="0.25">
      <c r="AX336" s="104"/>
    </row>
    <row r="337" spans="50:50" x14ac:dyDescent="0.25">
      <c r="AX337" s="104"/>
    </row>
    <row r="338" spans="50:50" x14ac:dyDescent="0.25">
      <c r="AX338" s="104"/>
    </row>
    <row r="339" spans="50:50" x14ac:dyDescent="0.25">
      <c r="AX339" s="104"/>
    </row>
    <row r="340" spans="50:50" x14ac:dyDescent="0.25">
      <c r="AX340" s="104"/>
    </row>
    <row r="341" spans="50:50" x14ac:dyDescent="0.25">
      <c r="AX341" s="104"/>
    </row>
    <row r="342" spans="50:50" x14ac:dyDescent="0.25">
      <c r="AX342" s="104"/>
    </row>
    <row r="343" spans="50:50" x14ac:dyDescent="0.25">
      <c r="AX343" s="104"/>
    </row>
    <row r="344" spans="50:50" x14ac:dyDescent="0.25">
      <c r="AX344" s="104"/>
    </row>
    <row r="345" spans="50:50" x14ac:dyDescent="0.25">
      <c r="AX345" s="104"/>
    </row>
    <row r="346" spans="50:50" x14ac:dyDescent="0.25">
      <c r="AX346" s="104"/>
    </row>
    <row r="347" spans="50:50" x14ac:dyDescent="0.25">
      <c r="AX347" s="104"/>
    </row>
    <row r="348" spans="50:50" x14ac:dyDescent="0.25">
      <c r="AX348" s="104"/>
    </row>
    <row r="349" spans="50:50" x14ac:dyDescent="0.25">
      <c r="AX349" s="104"/>
    </row>
    <row r="350" spans="50:50" x14ac:dyDescent="0.25">
      <c r="AX350" s="104"/>
    </row>
    <row r="351" spans="50:50" x14ac:dyDescent="0.25">
      <c r="AX351" s="104"/>
    </row>
    <row r="352" spans="50:50" x14ac:dyDescent="0.25">
      <c r="AX352" s="104"/>
    </row>
    <row r="353" spans="50:50" x14ac:dyDescent="0.25">
      <c r="AX353" s="104"/>
    </row>
    <row r="354" spans="50:50" x14ac:dyDescent="0.25">
      <c r="AX354" s="104"/>
    </row>
    <row r="355" spans="50:50" x14ac:dyDescent="0.25">
      <c r="AX355" s="104"/>
    </row>
    <row r="356" spans="50:50" x14ac:dyDescent="0.25">
      <c r="AX356" s="104"/>
    </row>
    <row r="357" spans="50:50" x14ac:dyDescent="0.25">
      <c r="AX357" s="104"/>
    </row>
    <row r="358" spans="50:50" x14ac:dyDescent="0.25">
      <c r="AX358" s="104"/>
    </row>
    <row r="359" spans="50:50" x14ac:dyDescent="0.25">
      <c r="AX359" s="104"/>
    </row>
    <row r="360" spans="50:50" x14ac:dyDescent="0.25">
      <c r="AX360" s="104"/>
    </row>
    <row r="361" spans="50:50" x14ac:dyDescent="0.25">
      <c r="AX361" s="104"/>
    </row>
    <row r="362" spans="50:50" x14ac:dyDescent="0.25">
      <c r="AX362" s="104"/>
    </row>
    <row r="363" spans="50:50" x14ac:dyDescent="0.25">
      <c r="AX363" s="104"/>
    </row>
    <row r="364" spans="50:50" x14ac:dyDescent="0.25">
      <c r="AX364" s="104"/>
    </row>
    <row r="365" spans="50:50" x14ac:dyDescent="0.25">
      <c r="AX365" s="104"/>
    </row>
    <row r="366" spans="50:50" x14ac:dyDescent="0.25">
      <c r="AX366" s="104"/>
    </row>
    <row r="367" spans="50:50" x14ac:dyDescent="0.25">
      <c r="AX367" s="104"/>
    </row>
    <row r="368" spans="50:50" x14ac:dyDescent="0.25">
      <c r="AX368" s="104"/>
    </row>
    <row r="369" spans="50:50" x14ac:dyDescent="0.25">
      <c r="AX369" s="104"/>
    </row>
    <row r="370" spans="50:50" x14ac:dyDescent="0.25">
      <c r="AX370" s="104"/>
    </row>
    <row r="371" spans="50:50" x14ac:dyDescent="0.25">
      <c r="AX371" s="104"/>
    </row>
    <row r="372" spans="50:50" x14ac:dyDescent="0.25">
      <c r="AX372" s="104"/>
    </row>
    <row r="373" spans="50:50" x14ac:dyDescent="0.25">
      <c r="AX373" s="104"/>
    </row>
    <row r="374" spans="50:50" x14ac:dyDescent="0.25">
      <c r="AX374" s="104"/>
    </row>
    <row r="375" spans="50:50" x14ac:dyDescent="0.25">
      <c r="AX375" s="104"/>
    </row>
    <row r="376" spans="50:50" x14ac:dyDescent="0.25">
      <c r="AX376" s="104"/>
    </row>
    <row r="377" spans="50:50" x14ac:dyDescent="0.25">
      <c r="AX377" s="104"/>
    </row>
    <row r="378" spans="50:50" x14ac:dyDescent="0.25">
      <c r="AX378" s="104"/>
    </row>
    <row r="379" spans="50:50" x14ac:dyDescent="0.25">
      <c r="AX379" s="104"/>
    </row>
    <row r="380" spans="50:50" x14ac:dyDescent="0.25">
      <c r="AX380" s="104"/>
    </row>
    <row r="381" spans="50:50" x14ac:dyDescent="0.25">
      <c r="AX381" s="104"/>
    </row>
    <row r="382" spans="50:50" x14ac:dyDescent="0.25">
      <c r="AX382" s="104"/>
    </row>
    <row r="383" spans="50:50" x14ac:dyDescent="0.25">
      <c r="AX383" s="104"/>
    </row>
    <row r="384" spans="50:50" x14ac:dyDescent="0.25">
      <c r="AX384" s="104"/>
    </row>
    <row r="385" spans="9:50" x14ac:dyDescent="0.25">
      <c r="AX385" s="104"/>
    </row>
    <row r="386" spans="9:50" x14ac:dyDescent="0.25">
      <c r="AX386" s="104"/>
    </row>
    <row r="387" spans="9:50" x14ac:dyDescent="0.25">
      <c r="AX387" s="104"/>
    </row>
    <row r="388" spans="9:50" x14ac:dyDescent="0.25">
      <c r="AX388" s="104"/>
    </row>
    <row r="389" spans="9:50" x14ac:dyDescent="0.25">
      <c r="AX389" s="104"/>
    </row>
    <row r="390" spans="9:50" x14ac:dyDescent="0.25">
      <c r="AX390" s="104"/>
    </row>
    <row r="391" spans="9:50" x14ac:dyDescent="0.25">
      <c r="AX391" s="104"/>
    </row>
    <row r="392" spans="9:50" x14ac:dyDescent="0.25">
      <c r="AX392" s="104"/>
    </row>
    <row r="393" spans="9:50" x14ac:dyDescent="0.25">
      <c r="AX393" s="104"/>
    </row>
    <row r="394" spans="9:50" x14ac:dyDescent="0.25">
      <c r="I394" s="116"/>
      <c r="AX394" s="104"/>
    </row>
    <row r="395" spans="9:50" x14ac:dyDescent="0.25">
      <c r="AX395" s="104"/>
    </row>
    <row r="396" spans="9:50" x14ac:dyDescent="0.25">
      <c r="AX396" s="104"/>
    </row>
    <row r="397" spans="9:50" x14ac:dyDescent="0.25">
      <c r="AX397" s="104"/>
    </row>
    <row r="398" spans="9:50" x14ac:dyDescent="0.25">
      <c r="AX398" s="104"/>
    </row>
    <row r="399" spans="9:50" x14ac:dyDescent="0.25">
      <c r="AX399" s="104"/>
    </row>
    <row r="400" spans="9:50" x14ac:dyDescent="0.25">
      <c r="AX400" s="104"/>
    </row>
    <row r="401" spans="50:50" x14ac:dyDescent="0.25">
      <c r="AX401" s="104"/>
    </row>
    <row r="402" spans="50:50" x14ac:dyDescent="0.25">
      <c r="AX402" s="104"/>
    </row>
    <row r="403" spans="50:50" x14ac:dyDescent="0.25">
      <c r="AX403" s="104"/>
    </row>
    <row r="404" spans="50:50" x14ac:dyDescent="0.25">
      <c r="AX404" s="104"/>
    </row>
    <row r="405" spans="50:50" x14ac:dyDescent="0.25">
      <c r="AX405" s="104"/>
    </row>
    <row r="406" spans="50:50" x14ac:dyDescent="0.25">
      <c r="AX406" s="104"/>
    </row>
    <row r="407" spans="50:50" x14ac:dyDescent="0.25">
      <c r="AX407" s="104"/>
    </row>
    <row r="408" spans="50:50" x14ac:dyDescent="0.25">
      <c r="AX408" s="104"/>
    </row>
    <row r="409" spans="50:50" x14ac:dyDescent="0.25">
      <c r="AX409" s="104"/>
    </row>
    <row r="410" spans="50:50" x14ac:dyDescent="0.25">
      <c r="AX410" s="104"/>
    </row>
    <row r="411" spans="50:50" x14ac:dyDescent="0.25">
      <c r="AX411" s="104"/>
    </row>
    <row r="412" spans="50:50" x14ac:dyDescent="0.25">
      <c r="AX412" s="104"/>
    </row>
    <row r="413" spans="50:50" x14ac:dyDescent="0.25">
      <c r="AX413" s="104"/>
    </row>
    <row r="414" spans="50:50" x14ac:dyDescent="0.25">
      <c r="AX414" s="104"/>
    </row>
    <row r="415" spans="50:50" x14ac:dyDescent="0.25">
      <c r="AX415" s="104"/>
    </row>
    <row r="416" spans="50:50" x14ac:dyDescent="0.25">
      <c r="AX416" s="104"/>
    </row>
    <row r="417" spans="50:50" x14ac:dyDescent="0.25">
      <c r="AX417" s="104"/>
    </row>
    <row r="418" spans="50:50" x14ac:dyDescent="0.25">
      <c r="AX418" s="104"/>
    </row>
    <row r="419" spans="50:50" x14ac:dyDescent="0.25">
      <c r="AX419" s="104"/>
    </row>
    <row r="420" spans="50:50" x14ac:dyDescent="0.25">
      <c r="AX420" s="104"/>
    </row>
    <row r="421" spans="50:50" x14ac:dyDescent="0.25">
      <c r="AX421" s="104"/>
    </row>
    <row r="422" spans="50:50" x14ac:dyDescent="0.25">
      <c r="AX422" s="104"/>
    </row>
    <row r="423" spans="50:50" x14ac:dyDescent="0.25">
      <c r="AX423" s="104"/>
    </row>
    <row r="424" spans="50:50" x14ac:dyDescent="0.25">
      <c r="AX424" s="104"/>
    </row>
    <row r="425" spans="50:50" x14ac:dyDescent="0.25">
      <c r="AX425" s="104"/>
    </row>
    <row r="426" spans="50:50" x14ac:dyDescent="0.25">
      <c r="AX426" s="104"/>
    </row>
    <row r="427" spans="50:50" x14ac:dyDescent="0.25">
      <c r="AX427" s="104"/>
    </row>
    <row r="428" spans="50:50" x14ac:dyDescent="0.25">
      <c r="AX428" s="104"/>
    </row>
    <row r="429" spans="50:50" x14ac:dyDescent="0.25">
      <c r="AX429" s="104"/>
    </row>
    <row r="430" spans="50:50" x14ac:dyDescent="0.25">
      <c r="AX430" s="104"/>
    </row>
    <row r="431" spans="50:50" x14ac:dyDescent="0.25">
      <c r="AX431" s="104"/>
    </row>
    <row r="432" spans="50:50" x14ac:dyDescent="0.25">
      <c r="AX432" s="104"/>
    </row>
    <row r="433" spans="9:50" x14ac:dyDescent="0.25">
      <c r="AX433" s="104"/>
    </row>
    <row r="434" spans="9:50" x14ac:dyDescent="0.25">
      <c r="AX434" s="104"/>
    </row>
    <row r="435" spans="9:50" x14ac:dyDescent="0.25">
      <c r="AX435" s="104"/>
    </row>
    <row r="436" spans="9:50" x14ac:dyDescent="0.25">
      <c r="AX436" s="104"/>
    </row>
    <row r="437" spans="9:50" x14ac:dyDescent="0.25">
      <c r="I437" s="116"/>
      <c r="AX437" s="104"/>
    </row>
    <row r="438" spans="9:50" x14ac:dyDescent="0.25">
      <c r="AX438" s="104"/>
    </row>
    <row r="439" spans="9:50" x14ac:dyDescent="0.25">
      <c r="AX439" s="104"/>
    </row>
    <row r="440" spans="9:50" x14ac:dyDescent="0.25">
      <c r="AX440" s="104"/>
    </row>
    <row r="441" spans="9:50" x14ac:dyDescent="0.25">
      <c r="AX441" s="104"/>
    </row>
    <row r="442" spans="9:50" x14ac:dyDescent="0.25">
      <c r="AX442" s="104"/>
    </row>
    <row r="443" spans="9:50" x14ac:dyDescent="0.25">
      <c r="AX443" s="104"/>
    </row>
    <row r="444" spans="9:50" x14ac:dyDescent="0.25">
      <c r="AX444" s="104"/>
    </row>
    <row r="445" spans="9:50" x14ac:dyDescent="0.25">
      <c r="AX445" s="104"/>
    </row>
    <row r="446" spans="9:50" x14ac:dyDescent="0.25">
      <c r="AX446" s="104"/>
    </row>
    <row r="447" spans="9:50" x14ac:dyDescent="0.25">
      <c r="AX447" s="104"/>
    </row>
    <row r="448" spans="9:50" x14ac:dyDescent="0.25">
      <c r="AX448" s="104"/>
    </row>
    <row r="449" spans="50:50" x14ac:dyDescent="0.25">
      <c r="AX449" s="104"/>
    </row>
    <row r="450" spans="50:50" x14ac:dyDescent="0.25">
      <c r="AX450" s="104"/>
    </row>
    <row r="451" spans="50:50" x14ac:dyDescent="0.25">
      <c r="AX451" s="104"/>
    </row>
    <row r="452" spans="50:50" x14ac:dyDescent="0.25">
      <c r="AX452" s="104"/>
    </row>
    <row r="453" spans="50:50" x14ac:dyDescent="0.25">
      <c r="AX453" s="104"/>
    </row>
    <row r="454" spans="50:50" x14ac:dyDescent="0.25">
      <c r="AX454" s="104"/>
    </row>
    <row r="455" spans="50:50" x14ac:dyDescent="0.25">
      <c r="AX455" s="104"/>
    </row>
    <row r="456" spans="50:50" x14ac:dyDescent="0.25">
      <c r="AX456" s="104"/>
    </row>
    <row r="457" spans="50:50" x14ac:dyDescent="0.25">
      <c r="AX457" s="104"/>
    </row>
    <row r="458" spans="50:50" x14ac:dyDescent="0.25">
      <c r="AX458" s="104"/>
    </row>
    <row r="459" spans="50:50" x14ac:dyDescent="0.25">
      <c r="AX459" s="104"/>
    </row>
    <row r="460" spans="50:50" x14ac:dyDescent="0.25">
      <c r="AX460" s="104"/>
    </row>
    <row r="461" spans="50:50" x14ac:dyDescent="0.25">
      <c r="AX461" s="104"/>
    </row>
    <row r="462" spans="50:50" x14ac:dyDescent="0.25">
      <c r="AX462" s="104"/>
    </row>
    <row r="463" spans="50:50" x14ac:dyDescent="0.25">
      <c r="AX463" s="104"/>
    </row>
    <row r="464" spans="50:50" x14ac:dyDescent="0.25">
      <c r="AX464" s="104"/>
    </row>
    <row r="465" spans="50:50" x14ac:dyDescent="0.25">
      <c r="AX465" s="104"/>
    </row>
    <row r="466" spans="50:50" x14ac:dyDescent="0.25">
      <c r="AX466" s="104"/>
    </row>
    <row r="467" spans="50:50" x14ac:dyDescent="0.25">
      <c r="AX467" s="104"/>
    </row>
    <row r="468" spans="50:50" x14ac:dyDescent="0.25">
      <c r="AX468" s="104"/>
    </row>
    <row r="469" spans="50:50" x14ac:dyDescent="0.25">
      <c r="AX469" s="104"/>
    </row>
    <row r="470" spans="50:50" x14ac:dyDescent="0.25">
      <c r="AX470" s="104"/>
    </row>
    <row r="471" spans="50:50" x14ac:dyDescent="0.25">
      <c r="AX471" s="104"/>
    </row>
    <row r="472" spans="50:50" x14ac:dyDescent="0.25">
      <c r="AX472" s="104"/>
    </row>
    <row r="473" spans="50:50" x14ac:dyDescent="0.25">
      <c r="AX473" s="104"/>
    </row>
    <row r="474" spans="50:50" x14ac:dyDescent="0.25">
      <c r="AX474" s="104"/>
    </row>
    <row r="475" spans="50:50" x14ac:dyDescent="0.25">
      <c r="AX475" s="104"/>
    </row>
    <row r="476" spans="50:50" x14ac:dyDescent="0.25">
      <c r="AX476" s="104"/>
    </row>
    <row r="477" spans="50:50" x14ac:dyDescent="0.25">
      <c r="AX477" s="104"/>
    </row>
    <row r="478" spans="50:50" x14ac:dyDescent="0.25">
      <c r="AX478" s="104"/>
    </row>
    <row r="479" spans="50:50" x14ac:dyDescent="0.25">
      <c r="AX479" s="104"/>
    </row>
    <row r="480" spans="50:50" x14ac:dyDescent="0.25">
      <c r="AX480" s="104"/>
    </row>
    <row r="481" spans="50:50" x14ac:dyDescent="0.25">
      <c r="AX481" s="104"/>
    </row>
    <row r="482" spans="50:50" x14ac:dyDescent="0.25">
      <c r="AX482" s="104"/>
    </row>
    <row r="483" spans="50:50" x14ac:dyDescent="0.25">
      <c r="AX483" s="104"/>
    </row>
    <row r="484" spans="50:50" x14ac:dyDescent="0.25">
      <c r="AX484" s="104"/>
    </row>
    <row r="485" spans="50:50" x14ac:dyDescent="0.25">
      <c r="AX485" s="104"/>
    </row>
    <row r="486" spans="50:50" x14ac:dyDescent="0.25">
      <c r="AX486" s="104"/>
    </row>
    <row r="487" spans="50:50" x14ac:dyDescent="0.25">
      <c r="AX487" s="104"/>
    </row>
    <row r="488" spans="50:50" x14ac:dyDescent="0.25">
      <c r="AX488" s="104"/>
    </row>
    <row r="489" spans="50:50" x14ac:dyDescent="0.25">
      <c r="AX489" s="104"/>
    </row>
    <row r="490" spans="50:50" x14ac:dyDescent="0.25">
      <c r="AX490" s="104"/>
    </row>
    <row r="491" spans="50:50" x14ac:dyDescent="0.25">
      <c r="AX491" s="104"/>
    </row>
    <row r="492" spans="50:50" x14ac:dyDescent="0.25">
      <c r="AX492" s="104"/>
    </row>
    <row r="493" spans="50:50" x14ac:dyDescent="0.25">
      <c r="AX493" s="104"/>
    </row>
    <row r="494" spans="50:50" x14ac:dyDescent="0.25">
      <c r="AX494" s="104"/>
    </row>
    <row r="495" spans="50:50" x14ac:dyDescent="0.25">
      <c r="AX495" s="104"/>
    </row>
    <row r="496" spans="50:50" x14ac:dyDescent="0.25">
      <c r="AX496" s="104"/>
    </row>
    <row r="497" spans="17:50" x14ac:dyDescent="0.25">
      <c r="AX497" s="104"/>
    </row>
    <row r="498" spans="17:50" x14ac:dyDescent="0.25">
      <c r="AX498" s="104"/>
    </row>
    <row r="499" spans="17:50" x14ac:dyDescent="0.25">
      <c r="AX499" s="104"/>
    </row>
    <row r="500" spans="17:50" x14ac:dyDescent="0.25">
      <c r="AX500" s="104"/>
    </row>
    <row r="501" spans="17:50" x14ac:dyDescent="0.25">
      <c r="AX501" s="104"/>
    </row>
    <row r="502" spans="17:50" x14ac:dyDescent="0.25">
      <c r="AX502" s="104"/>
    </row>
    <row r="503" spans="17:50" x14ac:dyDescent="0.25">
      <c r="AX503" s="104"/>
    </row>
    <row r="504" spans="17:50" x14ac:dyDescent="0.25">
      <c r="AX504" s="104"/>
    </row>
    <row r="505" spans="17:50" x14ac:dyDescent="0.25">
      <c r="AX505" s="104"/>
    </row>
    <row r="506" spans="17:50" x14ac:dyDescent="0.25">
      <c r="AX506" s="104"/>
    </row>
    <row r="507" spans="17:50" x14ac:dyDescent="0.25">
      <c r="AX507" s="104"/>
    </row>
    <row r="508" spans="17:50" x14ac:dyDescent="0.25">
      <c r="AX508" s="104"/>
    </row>
    <row r="509" spans="17:50" ht="13.5" customHeight="1" x14ac:dyDescent="0.25">
      <c r="AX509" s="104"/>
    </row>
    <row r="510" spans="17:50" x14ac:dyDescent="0.25">
      <c r="AX510" s="104"/>
    </row>
    <row r="511" spans="17:50" s="124" customFormat="1" x14ac:dyDescent="0.25">
      <c r="Q511" s="120"/>
      <c r="R511" s="120"/>
      <c r="S511" s="120"/>
      <c r="T511" s="120"/>
      <c r="U511" s="120"/>
      <c r="V511" s="120"/>
      <c r="AF511" s="120"/>
    </row>
    <row r="512" spans="17:50" x14ac:dyDescent="0.25">
      <c r="AX512" s="104"/>
    </row>
    <row r="513" spans="1:76" x14ac:dyDescent="0.25">
      <c r="A513" s="105"/>
      <c r="AI513" s="106"/>
      <c r="AY513" s="106"/>
      <c r="BX513" s="106"/>
    </row>
    <row r="514" spans="1:76" x14ac:dyDescent="0.25">
      <c r="A514" s="105"/>
      <c r="AI514" s="106"/>
      <c r="AY514" s="106"/>
      <c r="BX514" s="106"/>
    </row>
    <row r="515" spans="1:76" x14ac:dyDescent="0.25">
      <c r="A515" s="105"/>
      <c r="AA515" s="106"/>
      <c r="AI515" s="106"/>
      <c r="AN515" s="113"/>
      <c r="AY515" s="106"/>
      <c r="BX515" s="106"/>
    </row>
    <row r="516" spans="1:76" x14ac:dyDescent="0.25">
      <c r="A516" s="105"/>
      <c r="AI516" s="106"/>
      <c r="AY516" s="106"/>
      <c r="BX516" s="106"/>
    </row>
    <row r="517" spans="1:76" x14ac:dyDescent="0.25">
      <c r="A517" s="105"/>
      <c r="AI517" s="106"/>
      <c r="AY517" s="106"/>
      <c r="BX517" s="106"/>
    </row>
    <row r="518" spans="1:76" x14ac:dyDescent="0.25">
      <c r="A518" s="105"/>
      <c r="AI518" s="106"/>
      <c r="AY518" s="106"/>
      <c r="BX518" s="106"/>
    </row>
    <row r="519" spans="1:76" x14ac:dyDescent="0.25">
      <c r="A519" s="105"/>
      <c r="AA519" s="106"/>
      <c r="AD519" s="106"/>
      <c r="AI519" s="106"/>
      <c r="AM519" s="106"/>
      <c r="AY519" s="106"/>
      <c r="BV519" s="106"/>
      <c r="BX519" s="106"/>
    </row>
    <row r="520" spans="1:76" x14ac:dyDescent="0.25">
      <c r="A520" s="105"/>
      <c r="AA520" s="106"/>
      <c r="AD520" s="106"/>
      <c r="AI520" s="106"/>
      <c r="AM520" s="106"/>
      <c r="AY520" s="106"/>
      <c r="BV520" s="106"/>
      <c r="BX520" s="106"/>
    </row>
    <row r="521" spans="1:76" x14ac:dyDescent="0.25">
      <c r="A521" s="105"/>
      <c r="W521" s="114"/>
      <c r="AA521" s="106"/>
      <c r="AD521" s="106"/>
      <c r="AI521" s="106"/>
      <c r="AM521" s="106"/>
      <c r="AY521" s="106"/>
    </row>
    <row r="522" spans="1:76" x14ac:dyDescent="0.25">
      <c r="A522" s="105"/>
      <c r="W522" s="114"/>
      <c r="AA522" s="106"/>
      <c r="AD522" s="106"/>
      <c r="AI522" s="106"/>
      <c r="AM522" s="106"/>
      <c r="AY522" s="106"/>
    </row>
    <row r="523" spans="1:76" x14ac:dyDescent="0.25">
      <c r="A523" s="105"/>
      <c r="AA523" s="106"/>
      <c r="AD523" s="106"/>
      <c r="AI523" s="106"/>
      <c r="AM523" s="106"/>
      <c r="AY523" s="106"/>
      <c r="BX523" s="106"/>
    </row>
    <row r="524" spans="1:76" x14ac:dyDescent="0.25">
      <c r="A524" s="105"/>
      <c r="AA524" s="106"/>
      <c r="AD524" s="106"/>
      <c r="AI524" s="106"/>
      <c r="AY524" s="106"/>
    </row>
    <row r="525" spans="1:76" s="97" customFormat="1" x14ac:dyDescent="0.25">
      <c r="A525" s="108"/>
      <c r="B525" s="108"/>
      <c r="C525" s="108"/>
      <c r="D525" s="108"/>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109"/>
      <c r="AS525" s="109"/>
      <c r="AT525" s="109"/>
      <c r="AU525" s="109"/>
      <c r="AV525" s="109"/>
      <c r="AW525" s="109"/>
      <c r="AX525" s="109"/>
      <c r="AY525" s="109"/>
      <c r="AZ525" s="109"/>
      <c r="BA525" s="109"/>
      <c r="BB525" s="109"/>
      <c r="BC525" s="109"/>
      <c r="BD525" s="109"/>
      <c r="BE525" s="109"/>
      <c r="BF525" s="109"/>
      <c r="BG525" s="109"/>
      <c r="BH525" s="109"/>
      <c r="BI525" s="109"/>
      <c r="BJ525" s="109"/>
      <c r="BK525" s="109"/>
    </row>
    <row r="526" spans="1:76" s="97" customFormat="1" ht="11.25" x14ac:dyDescent="0.25">
      <c r="A526" s="102"/>
      <c r="B526" s="101"/>
      <c r="C526" s="101"/>
      <c r="D526" s="101"/>
      <c r="E526" s="101"/>
      <c r="F526" s="101"/>
      <c r="G526" s="101"/>
      <c r="H526" s="101"/>
      <c r="I526" s="101"/>
      <c r="J526" s="101"/>
    </row>
    <row r="527" spans="1:76" s="97" customFormat="1" ht="11.25" x14ac:dyDescent="0.25">
      <c r="A527" s="102"/>
      <c r="B527" s="101"/>
      <c r="C527" s="101"/>
      <c r="D527" s="101"/>
      <c r="E527" s="101"/>
      <c r="F527" s="101"/>
      <c r="G527" s="101"/>
      <c r="H527" s="101"/>
      <c r="I527" s="101"/>
    </row>
    <row r="528" spans="1:76" s="97" customFormat="1" ht="11.25" x14ac:dyDescent="0.25">
      <c r="A528" s="102"/>
      <c r="B528" s="101"/>
      <c r="C528" s="101"/>
      <c r="D528" s="101"/>
      <c r="E528" s="101"/>
      <c r="F528" s="101"/>
      <c r="G528" s="101"/>
      <c r="H528" s="101"/>
      <c r="I528" s="101"/>
      <c r="J528" s="101"/>
      <c r="K528" s="101"/>
      <c r="L528" s="101"/>
      <c r="M528" s="101"/>
      <c r="N528" s="101"/>
      <c r="O528" s="101"/>
      <c r="P528" s="101"/>
      <c r="Q528" s="101"/>
    </row>
    <row r="529" spans="1:50" s="97" customFormat="1" ht="11.25" x14ac:dyDescent="0.25">
      <c r="A529" s="102"/>
      <c r="B529" s="101"/>
      <c r="C529" s="101"/>
      <c r="D529" s="101"/>
      <c r="E529" s="101"/>
      <c r="F529" s="101"/>
    </row>
    <row r="530" spans="1:50" x14ac:dyDescent="0.25">
      <c r="AX530" s="104"/>
    </row>
    <row r="531" spans="1:50" x14ac:dyDescent="0.25">
      <c r="AX531" s="104"/>
    </row>
    <row r="532" spans="1:50" x14ac:dyDescent="0.25">
      <c r="AX532" s="104"/>
    </row>
    <row r="533" spans="1:50" x14ac:dyDescent="0.25">
      <c r="AX533" s="104"/>
    </row>
    <row r="534" spans="1:50" x14ac:dyDescent="0.25">
      <c r="AX534" s="104"/>
    </row>
    <row r="535" spans="1:50" x14ac:dyDescent="0.25">
      <c r="AX535" s="104"/>
    </row>
    <row r="536" spans="1:50" x14ac:dyDescent="0.25">
      <c r="AX536" s="104"/>
    </row>
    <row r="537" spans="1:50" x14ac:dyDescent="0.25">
      <c r="AX537" s="104"/>
    </row>
    <row r="538" spans="1:50" x14ac:dyDescent="0.25">
      <c r="AX538" s="104"/>
    </row>
    <row r="539" spans="1:50" x14ac:dyDescent="0.25">
      <c r="AX539" s="104"/>
    </row>
    <row r="540" spans="1:50" x14ac:dyDescent="0.25">
      <c r="AX540" s="104"/>
    </row>
    <row r="541" spans="1:50" x14ac:dyDescent="0.25">
      <c r="AX541" s="104"/>
    </row>
    <row r="542" spans="1:50" x14ac:dyDescent="0.25">
      <c r="AX542" s="104"/>
    </row>
    <row r="543" spans="1:50" x14ac:dyDescent="0.25">
      <c r="AX543" s="104"/>
    </row>
    <row r="544" spans="1:50" x14ac:dyDescent="0.25">
      <c r="AX544" s="104"/>
    </row>
    <row r="545" spans="50:50" x14ac:dyDescent="0.25">
      <c r="AX545" s="104"/>
    </row>
    <row r="546" spans="50:50" x14ac:dyDescent="0.25">
      <c r="AX546" s="104"/>
    </row>
    <row r="547" spans="50:50" x14ac:dyDescent="0.25">
      <c r="AX547" s="104"/>
    </row>
    <row r="548" spans="50:50" x14ac:dyDescent="0.25">
      <c r="AX548" s="104"/>
    </row>
    <row r="549" spans="50:50" x14ac:dyDescent="0.25">
      <c r="AX549" s="104"/>
    </row>
    <row r="550" spans="50:50" x14ac:dyDescent="0.25">
      <c r="AX550" s="104"/>
    </row>
    <row r="551" spans="50:50" x14ac:dyDescent="0.25">
      <c r="AX551" s="104"/>
    </row>
    <row r="552" spans="50:50" x14ac:dyDescent="0.25">
      <c r="AX552" s="104"/>
    </row>
    <row r="553" spans="50:50" x14ac:dyDescent="0.25">
      <c r="AX553" s="104"/>
    </row>
    <row r="554" spans="50:50" x14ac:dyDescent="0.25">
      <c r="AX554" s="104"/>
    </row>
    <row r="555" spans="50:50" x14ac:dyDescent="0.25">
      <c r="AX555" s="104"/>
    </row>
    <row r="556" spans="50:50" x14ac:dyDescent="0.25">
      <c r="AX556" s="104"/>
    </row>
    <row r="557" spans="50:50" x14ac:dyDescent="0.25">
      <c r="AX557" s="104"/>
    </row>
    <row r="558" spans="50:50" x14ac:dyDescent="0.25">
      <c r="AX558" s="104"/>
    </row>
    <row r="559" spans="50:50" x14ac:dyDescent="0.25">
      <c r="AX559" s="104"/>
    </row>
    <row r="560" spans="50:50" x14ac:dyDescent="0.25">
      <c r="AX560" s="104"/>
    </row>
    <row r="561" spans="50:50" x14ac:dyDescent="0.25">
      <c r="AX561" s="104"/>
    </row>
    <row r="562" spans="50:50" x14ac:dyDescent="0.25">
      <c r="AX562" s="104"/>
    </row>
    <row r="563" spans="50:50" x14ac:dyDescent="0.25">
      <c r="AX563" s="104"/>
    </row>
    <row r="564" spans="50:50" x14ac:dyDescent="0.25">
      <c r="AX564" s="104"/>
    </row>
    <row r="565" spans="50:50" x14ac:dyDescent="0.25">
      <c r="AX565" s="104"/>
    </row>
    <row r="566" spans="50:50" x14ac:dyDescent="0.25">
      <c r="AX566" s="104"/>
    </row>
    <row r="567" spans="50:50" x14ac:dyDescent="0.25">
      <c r="AX567" s="104"/>
    </row>
    <row r="568" spans="50:50" x14ac:dyDescent="0.25">
      <c r="AX568" s="104"/>
    </row>
    <row r="569" spans="50:50" x14ac:dyDescent="0.25">
      <c r="AX569" s="104"/>
    </row>
    <row r="570" spans="50:50" x14ac:dyDescent="0.25">
      <c r="AX570" s="104"/>
    </row>
    <row r="571" spans="50:50" x14ac:dyDescent="0.25">
      <c r="AX571" s="104"/>
    </row>
    <row r="572" spans="50:50" x14ac:dyDescent="0.25">
      <c r="AX572" s="104"/>
    </row>
    <row r="573" spans="50:50" x14ac:dyDescent="0.25">
      <c r="AX573" s="104"/>
    </row>
    <row r="574" spans="50:50" x14ac:dyDescent="0.25">
      <c r="AX574" s="104"/>
    </row>
    <row r="575" spans="50:50" x14ac:dyDescent="0.25">
      <c r="AX575" s="104"/>
    </row>
    <row r="576" spans="50:50" x14ac:dyDescent="0.25">
      <c r="AX576" s="104"/>
    </row>
    <row r="577" spans="50:50" x14ac:dyDescent="0.25">
      <c r="AX577" s="104"/>
    </row>
    <row r="578" spans="50:50" x14ac:dyDescent="0.25">
      <c r="AX578" s="104"/>
    </row>
    <row r="579" spans="50:50" x14ac:dyDescent="0.25">
      <c r="AX579" s="104"/>
    </row>
    <row r="580" spans="50:50" x14ac:dyDescent="0.25">
      <c r="AX580" s="104"/>
    </row>
    <row r="581" spans="50:50" x14ac:dyDescent="0.25">
      <c r="AX581" s="104"/>
    </row>
    <row r="582" spans="50:50" x14ac:dyDescent="0.25">
      <c r="AX582" s="104"/>
    </row>
    <row r="583" spans="50:50" x14ac:dyDescent="0.25">
      <c r="AX583" s="104"/>
    </row>
    <row r="584" spans="50:50" x14ac:dyDescent="0.25">
      <c r="AX584" s="104"/>
    </row>
    <row r="585" spans="50:50" x14ac:dyDescent="0.25">
      <c r="AX585" s="104"/>
    </row>
    <row r="586" spans="50:50" x14ac:dyDescent="0.25">
      <c r="AX586" s="104"/>
    </row>
    <row r="587" spans="50:50" x14ac:dyDescent="0.25">
      <c r="AX587" s="104"/>
    </row>
    <row r="588" spans="50:50" x14ac:dyDescent="0.25">
      <c r="AX588" s="104"/>
    </row>
    <row r="589" spans="50:50" x14ac:dyDescent="0.25">
      <c r="AX589" s="104"/>
    </row>
    <row r="590" spans="50:50" x14ac:dyDescent="0.25">
      <c r="AX590" s="104"/>
    </row>
    <row r="591" spans="50:50" x14ac:dyDescent="0.25">
      <c r="AX591" s="104"/>
    </row>
    <row r="592" spans="50:50" x14ac:dyDescent="0.25">
      <c r="AX592" s="104"/>
    </row>
    <row r="593" spans="50:50" x14ac:dyDescent="0.25">
      <c r="AX593" s="104"/>
    </row>
    <row r="594" spans="50:50" x14ac:dyDescent="0.25">
      <c r="AX594" s="104"/>
    </row>
    <row r="595" spans="50:50" x14ac:dyDescent="0.25">
      <c r="AX595" s="104"/>
    </row>
    <row r="596" spans="50:50" x14ac:dyDescent="0.25">
      <c r="AX596" s="104"/>
    </row>
    <row r="597" spans="50:50" x14ac:dyDescent="0.25">
      <c r="AX597" s="104"/>
    </row>
    <row r="598" spans="50:50" x14ac:dyDescent="0.25">
      <c r="AX598" s="104"/>
    </row>
    <row r="599" spans="50:50" x14ac:dyDescent="0.25">
      <c r="AX599" s="104"/>
    </row>
    <row r="600" spans="50:50" x14ac:dyDescent="0.25">
      <c r="AX600" s="104"/>
    </row>
    <row r="601" spans="50:50" x14ac:dyDescent="0.25">
      <c r="AX601" s="104"/>
    </row>
    <row r="602" spans="50:50" x14ac:dyDescent="0.25">
      <c r="AX602" s="104"/>
    </row>
    <row r="603" spans="50:50" x14ac:dyDescent="0.25">
      <c r="AX603" s="104"/>
    </row>
    <row r="604" spans="50:50" x14ac:dyDescent="0.25">
      <c r="AX604" s="104"/>
    </row>
    <row r="605" spans="50:50" x14ac:dyDescent="0.25">
      <c r="AX605" s="104"/>
    </row>
    <row r="606" spans="50:50" x14ac:dyDescent="0.25">
      <c r="AX606" s="104"/>
    </row>
    <row r="607" spans="50:50" x14ac:dyDescent="0.25">
      <c r="AX607" s="104"/>
    </row>
    <row r="608" spans="50:50" x14ac:dyDescent="0.25">
      <c r="AX608" s="104"/>
    </row>
    <row r="609" spans="50:50" x14ac:dyDescent="0.25">
      <c r="AX609" s="104"/>
    </row>
    <row r="610" spans="50:50" x14ac:dyDescent="0.25">
      <c r="AX610" s="104"/>
    </row>
    <row r="611" spans="50:50" x14ac:dyDescent="0.25">
      <c r="AX611" s="104"/>
    </row>
    <row r="612" spans="50:50" x14ac:dyDescent="0.25">
      <c r="AX612" s="104"/>
    </row>
    <row r="613" spans="50:50" x14ac:dyDescent="0.25">
      <c r="AX613" s="104"/>
    </row>
    <row r="614" spans="50:50" x14ac:dyDescent="0.25">
      <c r="AX614" s="104"/>
    </row>
    <row r="615" spans="50:50" x14ac:dyDescent="0.25">
      <c r="AX615" s="104"/>
    </row>
    <row r="616" spans="50:50" x14ac:dyDescent="0.25">
      <c r="AX616" s="104"/>
    </row>
    <row r="617" spans="50:50" x14ac:dyDescent="0.25">
      <c r="AX617" s="104"/>
    </row>
    <row r="618" spans="50:50" x14ac:dyDescent="0.25">
      <c r="AX618" s="104"/>
    </row>
    <row r="619" spans="50:50" x14ac:dyDescent="0.25">
      <c r="AX619" s="104"/>
    </row>
    <row r="620" spans="50:50" x14ac:dyDescent="0.25">
      <c r="AX620" s="104"/>
    </row>
    <row r="621" spans="50:50" x14ac:dyDescent="0.25">
      <c r="AX621" s="104"/>
    </row>
    <row r="622" spans="50:50" x14ac:dyDescent="0.25">
      <c r="AX622" s="104"/>
    </row>
    <row r="623" spans="50:50" x14ac:dyDescent="0.25">
      <c r="AX623" s="104"/>
    </row>
    <row r="624" spans="50:50" x14ac:dyDescent="0.25">
      <c r="AX624" s="104"/>
    </row>
    <row r="625" spans="50:50" x14ac:dyDescent="0.25">
      <c r="AX625" s="104"/>
    </row>
    <row r="626" spans="50:50" x14ac:dyDescent="0.25">
      <c r="AX626" s="104"/>
    </row>
    <row r="627" spans="50:50" x14ac:dyDescent="0.25">
      <c r="AX627" s="104"/>
    </row>
    <row r="628" spans="50:50" x14ac:dyDescent="0.25">
      <c r="AX628" s="104"/>
    </row>
    <row r="629" spans="50:50" x14ac:dyDescent="0.25">
      <c r="AX629" s="104"/>
    </row>
    <row r="630" spans="50:50" x14ac:dyDescent="0.25">
      <c r="AX630" s="104"/>
    </row>
    <row r="631" spans="50:50" x14ac:dyDescent="0.25">
      <c r="AX631" s="104"/>
    </row>
    <row r="632" spans="50:50" x14ac:dyDescent="0.25">
      <c r="AX632" s="104"/>
    </row>
    <row r="633" spans="50:50" x14ac:dyDescent="0.25">
      <c r="AX633" s="104"/>
    </row>
    <row r="634" spans="50:50" x14ac:dyDescent="0.25">
      <c r="AX634" s="104"/>
    </row>
    <row r="635" spans="50:50" x14ac:dyDescent="0.25">
      <c r="AX635" s="104"/>
    </row>
    <row r="636" spans="50:50" x14ac:dyDescent="0.25">
      <c r="AX636" s="104"/>
    </row>
    <row r="637" spans="50:50" x14ac:dyDescent="0.25">
      <c r="AX637" s="104"/>
    </row>
    <row r="638" spans="50:50" x14ac:dyDescent="0.25">
      <c r="AX638" s="104"/>
    </row>
    <row r="639" spans="50:50" x14ac:dyDescent="0.25">
      <c r="AX639" s="104"/>
    </row>
    <row r="640" spans="50:50" x14ac:dyDescent="0.25">
      <c r="AX640" s="104"/>
    </row>
    <row r="641" spans="9:50" x14ac:dyDescent="0.25">
      <c r="AX641" s="104"/>
    </row>
    <row r="642" spans="9:50" x14ac:dyDescent="0.25">
      <c r="AX642" s="104"/>
    </row>
    <row r="643" spans="9:50" x14ac:dyDescent="0.25">
      <c r="AX643" s="104"/>
    </row>
    <row r="644" spans="9:50" x14ac:dyDescent="0.25">
      <c r="AX644" s="104"/>
    </row>
    <row r="645" spans="9:50" x14ac:dyDescent="0.25">
      <c r="AX645" s="104"/>
    </row>
    <row r="646" spans="9:50" x14ac:dyDescent="0.25">
      <c r="AX646" s="104"/>
    </row>
    <row r="647" spans="9:50" x14ac:dyDescent="0.25">
      <c r="AX647" s="104"/>
    </row>
    <row r="648" spans="9:50" x14ac:dyDescent="0.25">
      <c r="AX648" s="104"/>
    </row>
    <row r="649" spans="9:50" x14ac:dyDescent="0.25">
      <c r="AX649" s="104"/>
    </row>
    <row r="650" spans="9:50" x14ac:dyDescent="0.25">
      <c r="AX650" s="104"/>
    </row>
    <row r="651" spans="9:50" x14ac:dyDescent="0.25">
      <c r="AX651" s="104"/>
    </row>
    <row r="652" spans="9:50" x14ac:dyDescent="0.25">
      <c r="AX652" s="104"/>
    </row>
    <row r="653" spans="9:50" x14ac:dyDescent="0.25">
      <c r="AX653" s="104"/>
    </row>
    <row r="654" spans="9:50" x14ac:dyDescent="0.25">
      <c r="AX654" s="104"/>
    </row>
    <row r="655" spans="9:50" x14ac:dyDescent="0.25">
      <c r="I655" s="116"/>
      <c r="AX655" s="104"/>
    </row>
    <row r="656" spans="9:50" x14ac:dyDescent="0.25">
      <c r="AX656" s="104"/>
    </row>
    <row r="657" spans="50:50" x14ac:dyDescent="0.25">
      <c r="AX657" s="104"/>
    </row>
    <row r="658" spans="50:50" x14ac:dyDescent="0.25">
      <c r="AX658" s="104"/>
    </row>
    <row r="659" spans="50:50" x14ac:dyDescent="0.25">
      <c r="AX659" s="104"/>
    </row>
    <row r="660" spans="50:50" x14ac:dyDescent="0.25">
      <c r="AX660" s="104"/>
    </row>
    <row r="661" spans="50:50" x14ac:dyDescent="0.25">
      <c r="AX661" s="104"/>
    </row>
    <row r="662" spans="50:50" x14ac:dyDescent="0.25">
      <c r="AX662" s="104"/>
    </row>
    <row r="663" spans="50:50" x14ac:dyDescent="0.25">
      <c r="AX663" s="104"/>
    </row>
    <row r="664" spans="50:50" x14ac:dyDescent="0.25">
      <c r="AX664" s="104"/>
    </row>
    <row r="665" spans="50:50" x14ac:dyDescent="0.25">
      <c r="AX665" s="104"/>
    </row>
    <row r="666" spans="50:50" x14ac:dyDescent="0.25">
      <c r="AX666" s="104"/>
    </row>
    <row r="667" spans="50:50" x14ac:dyDescent="0.25">
      <c r="AX667" s="104"/>
    </row>
    <row r="668" spans="50:50" x14ac:dyDescent="0.25">
      <c r="AX668" s="104"/>
    </row>
    <row r="669" spans="50:50" x14ac:dyDescent="0.25">
      <c r="AX669" s="104"/>
    </row>
    <row r="670" spans="50:50" x14ac:dyDescent="0.25">
      <c r="AX670" s="104"/>
    </row>
    <row r="671" spans="50:50" x14ac:dyDescent="0.25">
      <c r="AX671" s="104"/>
    </row>
    <row r="672" spans="50:50" x14ac:dyDescent="0.25">
      <c r="AX672" s="104"/>
    </row>
    <row r="673" spans="50:50" x14ac:dyDescent="0.25">
      <c r="AX673" s="104"/>
    </row>
    <row r="674" spans="50:50" x14ac:dyDescent="0.25">
      <c r="AX674" s="104"/>
    </row>
    <row r="675" spans="50:50" x14ac:dyDescent="0.25">
      <c r="AX675" s="104"/>
    </row>
    <row r="676" spans="50:50" x14ac:dyDescent="0.25">
      <c r="AX676" s="104"/>
    </row>
    <row r="677" spans="50:50" x14ac:dyDescent="0.25">
      <c r="AX677" s="104"/>
    </row>
    <row r="678" spans="50:50" x14ac:dyDescent="0.25">
      <c r="AX678" s="104"/>
    </row>
    <row r="679" spans="50:50" x14ac:dyDescent="0.25">
      <c r="AX679" s="104"/>
    </row>
    <row r="680" spans="50:50" x14ac:dyDescent="0.25">
      <c r="AX680" s="104"/>
    </row>
    <row r="681" spans="50:50" x14ac:dyDescent="0.25">
      <c r="AX681" s="104"/>
    </row>
    <row r="682" spans="50:50" x14ac:dyDescent="0.25">
      <c r="AX682" s="104"/>
    </row>
    <row r="683" spans="50:50" x14ac:dyDescent="0.25">
      <c r="AX683" s="104"/>
    </row>
    <row r="684" spans="50:50" x14ac:dyDescent="0.25">
      <c r="AX684" s="104"/>
    </row>
    <row r="685" spans="50:50" x14ac:dyDescent="0.25">
      <c r="AX685" s="104"/>
    </row>
    <row r="686" spans="50:50" x14ac:dyDescent="0.25">
      <c r="AX686" s="104"/>
    </row>
    <row r="687" spans="50:50" x14ac:dyDescent="0.25">
      <c r="AX687" s="104"/>
    </row>
    <row r="688" spans="50:50" x14ac:dyDescent="0.25">
      <c r="AX688" s="104"/>
    </row>
    <row r="689" spans="9:50" x14ac:dyDescent="0.25">
      <c r="AX689" s="104"/>
    </row>
    <row r="690" spans="9:50" x14ac:dyDescent="0.25">
      <c r="AX690" s="104"/>
    </row>
    <row r="691" spans="9:50" x14ac:dyDescent="0.25">
      <c r="AX691" s="104"/>
    </row>
    <row r="692" spans="9:50" x14ac:dyDescent="0.25">
      <c r="AX692" s="104"/>
    </row>
    <row r="693" spans="9:50" x14ac:dyDescent="0.25">
      <c r="AX693" s="104"/>
    </row>
    <row r="694" spans="9:50" x14ac:dyDescent="0.25">
      <c r="AX694" s="104"/>
    </row>
    <row r="695" spans="9:50" x14ac:dyDescent="0.25">
      <c r="AX695" s="104"/>
    </row>
    <row r="696" spans="9:50" x14ac:dyDescent="0.25">
      <c r="AX696" s="104"/>
    </row>
    <row r="697" spans="9:50" x14ac:dyDescent="0.25">
      <c r="AX697" s="104"/>
    </row>
    <row r="698" spans="9:50" x14ac:dyDescent="0.25">
      <c r="I698" s="116"/>
      <c r="AX698" s="104"/>
    </row>
    <row r="699" spans="9:50" x14ac:dyDescent="0.25">
      <c r="AX699" s="104"/>
    </row>
    <row r="700" spans="9:50" x14ac:dyDescent="0.25">
      <c r="AX700" s="104"/>
    </row>
    <row r="701" spans="9:50" x14ac:dyDescent="0.25">
      <c r="AX701" s="104"/>
    </row>
    <row r="702" spans="9:50" x14ac:dyDescent="0.25">
      <c r="AX702" s="104"/>
    </row>
    <row r="703" spans="9:50" x14ac:dyDescent="0.25">
      <c r="AX703" s="104"/>
    </row>
    <row r="704" spans="9:50" x14ac:dyDescent="0.25">
      <c r="AX704" s="104"/>
    </row>
    <row r="705" spans="50:50" x14ac:dyDescent="0.25">
      <c r="AX705" s="104"/>
    </row>
    <row r="706" spans="50:50" x14ac:dyDescent="0.25">
      <c r="AX706" s="104"/>
    </row>
    <row r="707" spans="50:50" x14ac:dyDescent="0.25">
      <c r="AX707" s="104"/>
    </row>
    <row r="708" spans="50:50" x14ac:dyDescent="0.25">
      <c r="AX708" s="104"/>
    </row>
    <row r="709" spans="50:50" x14ac:dyDescent="0.25">
      <c r="AX709" s="104"/>
    </row>
    <row r="710" spans="50:50" x14ac:dyDescent="0.25">
      <c r="AX710" s="104"/>
    </row>
    <row r="711" spans="50:50" x14ac:dyDescent="0.25">
      <c r="AX711" s="104"/>
    </row>
    <row r="712" spans="50:50" x14ac:dyDescent="0.25">
      <c r="AX712" s="104"/>
    </row>
    <row r="713" spans="50:50" x14ac:dyDescent="0.25">
      <c r="AX713" s="104"/>
    </row>
    <row r="714" spans="50:50" x14ac:dyDescent="0.25">
      <c r="AX714" s="104"/>
    </row>
    <row r="715" spans="50:50" x14ac:dyDescent="0.25">
      <c r="AX715" s="104"/>
    </row>
    <row r="716" spans="50:50" x14ac:dyDescent="0.25">
      <c r="AX716" s="104"/>
    </row>
    <row r="717" spans="50:50" x14ac:dyDescent="0.25">
      <c r="AX717" s="104"/>
    </row>
    <row r="718" spans="50:50" x14ac:dyDescent="0.25">
      <c r="AX718" s="104"/>
    </row>
    <row r="719" spans="50:50" x14ac:dyDescent="0.25">
      <c r="AX719" s="104"/>
    </row>
    <row r="720" spans="50:50" x14ac:dyDescent="0.25">
      <c r="AX720" s="104"/>
    </row>
    <row r="721" spans="50:50" x14ac:dyDescent="0.25">
      <c r="AX721" s="104"/>
    </row>
    <row r="722" spans="50:50" x14ac:dyDescent="0.25">
      <c r="AX722" s="104"/>
    </row>
    <row r="723" spans="50:50" x14ac:dyDescent="0.25">
      <c r="AX723" s="104"/>
    </row>
    <row r="724" spans="50:50" x14ac:dyDescent="0.25">
      <c r="AX724" s="104"/>
    </row>
    <row r="725" spans="50:50" x14ac:dyDescent="0.25">
      <c r="AX725" s="104"/>
    </row>
    <row r="726" spans="50:50" x14ac:dyDescent="0.25">
      <c r="AX726" s="104"/>
    </row>
    <row r="727" spans="50:50" x14ac:dyDescent="0.25">
      <c r="AX727" s="104"/>
    </row>
    <row r="728" spans="50:50" x14ac:dyDescent="0.25">
      <c r="AX728" s="104"/>
    </row>
    <row r="729" spans="50:50" x14ac:dyDescent="0.25">
      <c r="AX729" s="104"/>
    </row>
    <row r="730" spans="50:50" x14ac:dyDescent="0.25">
      <c r="AX730" s="104"/>
    </row>
    <row r="731" spans="50:50" x14ac:dyDescent="0.25">
      <c r="AX731" s="104"/>
    </row>
    <row r="732" spans="50:50" x14ac:dyDescent="0.25">
      <c r="AX732" s="104"/>
    </row>
    <row r="733" spans="50:50" x14ac:dyDescent="0.25">
      <c r="AX733" s="104"/>
    </row>
    <row r="734" spans="50:50" x14ac:dyDescent="0.25">
      <c r="AX734" s="104"/>
    </row>
    <row r="735" spans="50:50" x14ac:dyDescent="0.25">
      <c r="AX735" s="104"/>
    </row>
    <row r="736" spans="50:50" x14ac:dyDescent="0.25">
      <c r="AX736" s="104"/>
    </row>
    <row r="737" spans="50:50" x14ac:dyDescent="0.25">
      <c r="AX737" s="104"/>
    </row>
    <row r="738" spans="50:50" x14ac:dyDescent="0.25">
      <c r="AX738" s="104"/>
    </row>
    <row r="739" spans="50:50" x14ac:dyDescent="0.25">
      <c r="AX739" s="104"/>
    </row>
    <row r="740" spans="50:50" x14ac:dyDescent="0.25">
      <c r="AX740" s="104"/>
    </row>
    <row r="741" spans="50:50" x14ac:dyDescent="0.25">
      <c r="AX741" s="104"/>
    </row>
    <row r="742" spans="50:50" x14ac:dyDescent="0.25">
      <c r="AX742" s="104"/>
    </row>
    <row r="743" spans="50:50" x14ac:dyDescent="0.25">
      <c r="AX743" s="104"/>
    </row>
    <row r="744" spans="50:50" x14ac:dyDescent="0.25">
      <c r="AX744" s="104"/>
    </row>
    <row r="745" spans="50:50" x14ac:dyDescent="0.25">
      <c r="AX745" s="104"/>
    </row>
    <row r="746" spans="50:50" x14ac:dyDescent="0.25">
      <c r="AX746" s="104"/>
    </row>
    <row r="747" spans="50:50" x14ac:dyDescent="0.25">
      <c r="AX747" s="104"/>
    </row>
    <row r="748" spans="50:50" x14ac:dyDescent="0.25">
      <c r="AX748" s="104"/>
    </row>
    <row r="749" spans="50:50" x14ac:dyDescent="0.25">
      <c r="AX749" s="104"/>
    </row>
    <row r="750" spans="50:50" x14ac:dyDescent="0.25">
      <c r="AX750" s="104"/>
    </row>
    <row r="751" spans="50:50" x14ac:dyDescent="0.25">
      <c r="AX751" s="104"/>
    </row>
    <row r="752" spans="50:50" x14ac:dyDescent="0.25">
      <c r="AX752" s="104"/>
    </row>
    <row r="753" spans="50:50" x14ac:dyDescent="0.25">
      <c r="AX753" s="104"/>
    </row>
    <row r="754" spans="50:50" x14ac:dyDescent="0.25">
      <c r="AX754" s="104"/>
    </row>
    <row r="755" spans="50:50" x14ac:dyDescent="0.25">
      <c r="AX755" s="104"/>
    </row>
    <row r="756" spans="50:50" x14ac:dyDescent="0.25">
      <c r="AX756" s="104"/>
    </row>
    <row r="757" spans="50:50" x14ac:dyDescent="0.25">
      <c r="AX757" s="104"/>
    </row>
    <row r="758" spans="50:50" x14ac:dyDescent="0.25">
      <c r="AX758" s="104"/>
    </row>
    <row r="759" spans="50:50" x14ac:dyDescent="0.25">
      <c r="AX759" s="104"/>
    </row>
    <row r="760" spans="50:50" x14ac:dyDescent="0.25">
      <c r="AX760" s="104"/>
    </row>
    <row r="761" spans="50:50" x14ac:dyDescent="0.25">
      <c r="AX761" s="104"/>
    </row>
    <row r="762" spans="50:50" x14ac:dyDescent="0.25">
      <c r="AX762" s="104"/>
    </row>
    <row r="763" spans="50:50" x14ac:dyDescent="0.25">
      <c r="AX763" s="104"/>
    </row>
    <row r="764" spans="50:50" x14ac:dyDescent="0.25">
      <c r="AX764" s="104"/>
    </row>
    <row r="765" spans="50:50" x14ac:dyDescent="0.25">
      <c r="AX765" s="104"/>
    </row>
    <row r="766" spans="50:50" x14ac:dyDescent="0.25">
      <c r="AX766" s="104"/>
    </row>
    <row r="767" spans="50:50" x14ac:dyDescent="0.25">
      <c r="AX767" s="104"/>
    </row>
    <row r="768" spans="50:50" x14ac:dyDescent="0.25">
      <c r="AX768" s="104"/>
    </row>
    <row r="769" spans="17:50" x14ac:dyDescent="0.25">
      <c r="AX769" s="104"/>
    </row>
    <row r="770" spans="17:50" ht="13.5" customHeight="1" x14ac:dyDescent="0.25">
      <c r="AX770" s="104"/>
    </row>
    <row r="771" spans="17:50" x14ac:dyDescent="0.25">
      <c r="AX771" s="104"/>
    </row>
    <row r="772" spans="17:50" s="124" customFormat="1" x14ac:dyDescent="0.25">
      <c r="Q772" s="120"/>
      <c r="R772" s="120"/>
      <c r="S772" s="120"/>
      <c r="T772" s="120"/>
      <c r="U772" s="120"/>
      <c r="V772" s="120"/>
      <c r="AF772" s="120"/>
    </row>
  </sheetData>
  <protectedRanges>
    <protectedRange sqref="BK1:BY1" name="Range1_1_2_1_1"/>
    <protectedRange sqref="BK249:BY249" name="Range1_1_2_1_1_1"/>
    <protectedRange sqref="BK250:BY250" name="Range1_1_2_1_1_2"/>
    <protectedRange sqref="BK504:BY504" name="Range1_1_2_1_1_3"/>
    <protectedRange sqref="BK510:BY510" name="Range1_1_2_1_1_4"/>
    <protectedRange sqref="BK765:BY765" name="Range1_1_2_1_1_5"/>
    <protectedRange sqref="BK771:BY771" name="Range1_1_2_1_1_6"/>
  </protectedRange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913"/>
  <sheetViews>
    <sheetView tabSelected="1" topLeftCell="A37" workbookViewId="0">
      <selection activeCell="A2" sqref="A2:BY53"/>
    </sheetView>
  </sheetViews>
  <sheetFormatPr defaultRowHeight="15" x14ac:dyDescent="0.25"/>
  <cols>
    <col min="1" max="1" width="4.7109375" style="105" customWidth="1"/>
    <col min="2" max="2" width="13.42578125" style="104" bestFit="1" customWidth="1"/>
    <col min="3" max="3" width="13.140625" style="104" bestFit="1" customWidth="1"/>
    <col min="4" max="4" width="10.28515625" style="104" bestFit="1" customWidth="1"/>
    <col min="5" max="5" width="20.7109375" style="104" bestFit="1" customWidth="1"/>
    <col min="6" max="6" width="90.5703125" style="104" bestFit="1" customWidth="1"/>
    <col min="7" max="7" width="24.28515625" style="104" bestFit="1" customWidth="1"/>
    <col min="8" max="8" width="24.42578125" style="104" bestFit="1" customWidth="1"/>
    <col min="9" max="9" width="6.140625" style="104" bestFit="1" customWidth="1"/>
    <col min="10" max="10" width="7.28515625" style="104" bestFit="1" customWidth="1"/>
    <col min="11" max="11" width="6.85546875" style="104" bestFit="1" customWidth="1"/>
    <col min="12" max="12" width="6.7109375" style="104" bestFit="1" customWidth="1"/>
    <col min="13" max="13" width="11.42578125" style="104" bestFit="1" customWidth="1"/>
    <col min="14" max="14" width="6.85546875" style="104" bestFit="1" customWidth="1"/>
    <col min="15" max="15" width="7.28515625" style="104" bestFit="1" customWidth="1"/>
    <col min="16" max="16" width="6.7109375" style="104" bestFit="1" customWidth="1"/>
    <col min="17" max="17" width="12.7109375" style="104" bestFit="1" customWidth="1"/>
    <col min="18" max="18" width="11.42578125" style="104" bestFit="1" customWidth="1"/>
    <col min="19" max="19" width="27.28515625" style="104" bestFit="1" customWidth="1"/>
    <col min="20" max="20" width="8.140625" style="104" bestFit="1" customWidth="1"/>
    <col min="21" max="21" width="10.7109375" style="104" bestFit="1" customWidth="1"/>
    <col min="22" max="22" width="10.140625" style="104" bestFit="1" customWidth="1"/>
    <col min="23" max="23" width="8" style="104" bestFit="1" customWidth="1"/>
    <col min="24" max="24" width="17.7109375" style="104" bestFit="1" customWidth="1"/>
    <col min="25" max="25" width="14.5703125" style="104" bestFit="1" customWidth="1"/>
    <col min="26" max="26" width="16.28515625" style="104" bestFit="1" customWidth="1"/>
    <col min="27" max="27" width="22.28515625" style="104" bestFit="1" customWidth="1"/>
    <col min="28" max="28" width="228.5703125" style="104" bestFit="1" customWidth="1"/>
    <col min="29" max="29" width="13.42578125" style="104" bestFit="1" customWidth="1"/>
    <col min="30" max="30" width="19.140625" style="104" bestFit="1" customWidth="1"/>
    <col min="31" max="31" width="26" style="104" bestFit="1" customWidth="1"/>
    <col min="32" max="32" width="12.42578125" style="104" bestFit="1" customWidth="1"/>
    <col min="33" max="33" width="59" style="104" bestFit="1" customWidth="1"/>
    <col min="34" max="34" width="60.5703125" style="104" bestFit="1" customWidth="1"/>
    <col min="35" max="35" width="24.5703125" style="106" bestFit="1" customWidth="1"/>
    <col min="36" max="36" width="5.42578125" style="104" bestFit="1" customWidth="1"/>
    <col min="37" max="37" width="17.85546875" style="104" bestFit="1" customWidth="1"/>
    <col min="38" max="38" width="10.5703125" style="104" bestFit="1" customWidth="1"/>
    <col min="39" max="39" width="12.28515625" style="104" bestFit="1" customWidth="1"/>
    <col min="40" max="40" width="22.7109375" style="104" bestFit="1" customWidth="1"/>
    <col min="41" max="41" width="13.28515625" style="104" bestFit="1" customWidth="1"/>
    <col min="42" max="42" width="14.5703125" style="104" bestFit="1" customWidth="1"/>
    <col min="43" max="43" width="24.5703125" style="104" bestFit="1" customWidth="1"/>
    <col min="44" max="44" width="33.28515625" style="104" bestFit="1" customWidth="1"/>
    <col min="45" max="45" width="11.85546875" style="104" bestFit="1" customWidth="1"/>
    <col min="46" max="46" width="22.28515625" style="104" bestFit="1" customWidth="1"/>
    <col min="47" max="47" width="17.7109375" style="104" bestFit="1" customWidth="1"/>
    <col min="48" max="48" width="15" style="104" bestFit="1" customWidth="1"/>
    <col min="49" max="49" width="21.140625" style="104" bestFit="1" customWidth="1"/>
    <col min="50" max="50" width="138.7109375" style="105" bestFit="1" customWidth="1"/>
    <col min="51" max="51" width="14" style="106" bestFit="1" customWidth="1"/>
    <col min="52" max="52" width="13.7109375" style="104" bestFit="1" customWidth="1"/>
    <col min="53" max="53" width="7.5703125" style="104" bestFit="1" customWidth="1"/>
    <col min="54" max="54" width="71.85546875" style="104" bestFit="1" customWidth="1"/>
    <col min="55" max="55" width="7.140625" style="104" bestFit="1" customWidth="1"/>
    <col min="56" max="56" width="7.28515625" style="104" bestFit="1" customWidth="1"/>
    <col min="57" max="57" width="6.85546875" style="104" bestFit="1" customWidth="1"/>
    <col min="58" max="58" width="6.7109375" style="104" bestFit="1" customWidth="1"/>
    <col min="59" max="59" width="11.42578125" style="104" bestFit="1" customWidth="1"/>
    <col min="60" max="60" width="6.85546875" style="104" bestFit="1" customWidth="1"/>
    <col min="61" max="61" width="7.28515625" style="104" bestFit="1" customWidth="1"/>
    <col min="62" max="62" width="6.7109375" style="104" bestFit="1" customWidth="1"/>
    <col min="63" max="63" width="12" style="104" bestFit="1" customWidth="1"/>
    <col min="64" max="64" width="12.85546875" style="104" bestFit="1" customWidth="1"/>
    <col min="65" max="65" width="12" style="104" bestFit="1" customWidth="1"/>
    <col min="66" max="66" width="12.85546875" style="104" bestFit="1" customWidth="1"/>
    <col min="67" max="67" width="12" style="104" bestFit="1" customWidth="1"/>
    <col min="68" max="68" width="12.85546875" style="104" bestFit="1" customWidth="1"/>
    <col min="69" max="69" width="11.7109375" style="104" bestFit="1" customWidth="1"/>
    <col min="70" max="70" width="12" style="104" bestFit="1" customWidth="1"/>
    <col min="71" max="71" width="12.85546875" style="104" bestFit="1" customWidth="1"/>
    <col min="72" max="72" width="11.7109375" style="104" bestFit="1" customWidth="1"/>
    <col min="73" max="73" width="10" style="104" bestFit="1" customWidth="1"/>
    <col min="74" max="74" width="11.28515625" style="104" bestFit="1" customWidth="1"/>
    <col min="75" max="75" width="24.7109375" style="104" bestFit="1" customWidth="1"/>
    <col min="76" max="76" width="14.28515625" style="104" bestFit="1" customWidth="1"/>
    <col min="77" max="77" width="22.85546875" style="104" bestFit="1" customWidth="1"/>
    <col min="78" max="78" width="6" style="104" bestFit="1" customWidth="1"/>
    <col min="79" max="16384" width="9.140625" style="104"/>
  </cols>
  <sheetData>
    <row r="1" spans="1:81" s="112" customFormat="1" x14ac:dyDescent="0.25">
      <c r="A1" s="105"/>
      <c r="B1" s="104"/>
      <c r="C1" s="104"/>
      <c r="D1" s="104"/>
      <c r="E1" s="104"/>
      <c r="F1" s="104"/>
      <c r="G1" s="104"/>
      <c r="H1" s="104"/>
      <c r="I1" s="104"/>
      <c r="J1" s="104"/>
      <c r="K1" s="104"/>
      <c r="L1" s="104"/>
      <c r="M1" s="104"/>
      <c r="N1" s="104"/>
      <c r="O1" s="104"/>
      <c r="P1" s="104"/>
      <c r="Q1" s="104"/>
      <c r="R1" s="104"/>
      <c r="S1" s="104"/>
      <c r="T1" s="104"/>
      <c r="U1" s="104"/>
      <c r="V1" s="104"/>
      <c r="W1" s="104"/>
      <c r="X1" s="104"/>
      <c r="Y1" s="104"/>
      <c r="Z1" s="104"/>
      <c r="AA1" s="104"/>
      <c r="AB1" s="104"/>
      <c r="AC1" s="104"/>
      <c r="AD1" s="104"/>
      <c r="AE1" s="104"/>
      <c r="AF1" s="104"/>
      <c r="AG1" s="104"/>
      <c r="AH1" s="104"/>
      <c r="AI1" s="106"/>
      <c r="AJ1" s="104"/>
      <c r="AK1" s="104"/>
      <c r="AL1" s="104"/>
      <c r="AM1" s="104"/>
      <c r="AN1" s="104"/>
      <c r="AO1" s="104"/>
      <c r="AP1" s="104"/>
      <c r="AQ1" s="104"/>
      <c r="AR1" s="104"/>
      <c r="AS1" s="104"/>
      <c r="AT1" s="104"/>
      <c r="AU1" s="104"/>
      <c r="AV1" s="104"/>
      <c r="AW1" s="104"/>
      <c r="AX1" s="105"/>
      <c r="AY1" s="106"/>
      <c r="AZ1" s="104"/>
      <c r="BA1" s="104"/>
      <c r="BB1" s="104"/>
      <c r="BC1" s="104"/>
      <c r="BD1" s="104"/>
      <c r="BE1" s="104"/>
      <c r="BF1" s="104"/>
      <c r="BG1" s="104"/>
      <c r="BH1" s="104"/>
      <c r="BI1" s="104"/>
      <c r="BJ1" s="104"/>
      <c r="BK1" s="104"/>
      <c r="BL1" s="104"/>
      <c r="BM1" s="104"/>
      <c r="BN1" s="104"/>
      <c r="BO1" s="104"/>
      <c r="BP1" s="104"/>
      <c r="BQ1" s="104"/>
      <c r="BR1" s="104"/>
      <c r="BS1" s="104"/>
      <c r="BT1" s="104"/>
      <c r="BU1" s="104"/>
      <c r="BV1" s="104"/>
      <c r="BW1" s="104"/>
      <c r="BX1" s="104"/>
      <c r="BY1" s="104"/>
      <c r="BZ1" s="104"/>
      <c r="CA1" s="104"/>
      <c r="CB1" s="104"/>
      <c r="CC1" s="111"/>
    </row>
    <row r="2" spans="1:81" x14ac:dyDescent="0.25">
      <c r="A2" s="104">
        <v>9</v>
      </c>
      <c r="B2" s="104" t="s">
        <v>264</v>
      </c>
      <c r="C2" s="104" t="s">
        <v>97</v>
      </c>
      <c r="D2" s="104" t="s">
        <v>6012</v>
      </c>
      <c r="G2" s="104" t="s">
        <v>5963</v>
      </c>
      <c r="H2" s="104" t="s">
        <v>6072</v>
      </c>
      <c r="I2" s="104">
        <v>300</v>
      </c>
      <c r="K2" s="104">
        <v>419</v>
      </c>
      <c r="S2" s="104">
        <v>9</v>
      </c>
      <c r="U2" s="104">
        <v>2</v>
      </c>
      <c r="X2" s="104">
        <v>1970</v>
      </c>
      <c r="Y2" s="104">
        <v>1962</v>
      </c>
      <c r="Z2" s="104">
        <v>191125675</v>
      </c>
      <c r="AC2" s="104">
        <v>197042483</v>
      </c>
      <c r="AH2" s="104" t="s">
        <v>6124</v>
      </c>
      <c r="AX2" s="105" t="s">
        <v>6073</v>
      </c>
      <c r="AY2" s="106">
        <v>59908</v>
      </c>
      <c r="AZ2" s="104" t="s">
        <v>6128</v>
      </c>
      <c r="BA2" s="104">
        <v>1</v>
      </c>
      <c r="BX2" s="106"/>
    </row>
    <row r="3" spans="1:81" x14ac:dyDescent="0.25">
      <c r="A3" s="104">
        <v>10</v>
      </c>
      <c r="B3" s="104" t="s">
        <v>264</v>
      </c>
      <c r="C3" s="104" t="s">
        <v>97</v>
      </c>
      <c r="D3" s="104" t="s">
        <v>6002</v>
      </c>
      <c r="G3" s="104" t="s">
        <v>5953</v>
      </c>
      <c r="H3" s="104" t="s">
        <v>6050</v>
      </c>
      <c r="I3" s="104">
        <v>300</v>
      </c>
      <c r="K3" s="104">
        <v>419</v>
      </c>
      <c r="S3" s="104">
        <v>10</v>
      </c>
      <c r="U3" s="104">
        <v>2</v>
      </c>
      <c r="X3" s="104">
        <v>1949</v>
      </c>
      <c r="Y3" s="104">
        <v>1939</v>
      </c>
      <c r="Z3" s="104">
        <v>190457230</v>
      </c>
      <c r="AC3" s="104">
        <v>190457229</v>
      </c>
      <c r="AD3" s="106"/>
      <c r="AH3" s="104" t="s">
        <v>6124</v>
      </c>
      <c r="AX3" s="105" t="s">
        <v>6058</v>
      </c>
      <c r="AY3" s="106">
        <v>59908</v>
      </c>
      <c r="AZ3" s="104" t="s">
        <v>6128</v>
      </c>
      <c r="BA3" s="104">
        <v>1</v>
      </c>
      <c r="BX3" s="106"/>
    </row>
    <row r="4" spans="1:81" x14ac:dyDescent="0.25">
      <c r="A4" s="104">
        <v>12</v>
      </c>
      <c r="B4" s="104" t="s">
        <v>264</v>
      </c>
      <c r="C4" s="104" t="s">
        <v>97</v>
      </c>
      <c r="D4" s="104" t="s">
        <v>6025</v>
      </c>
      <c r="G4" s="104" t="s">
        <v>5975</v>
      </c>
      <c r="H4" s="104" t="s">
        <v>6106</v>
      </c>
      <c r="I4" s="104">
        <v>300</v>
      </c>
      <c r="K4" s="104">
        <v>419</v>
      </c>
      <c r="S4" s="104">
        <v>12</v>
      </c>
      <c r="U4" s="104">
        <v>2</v>
      </c>
      <c r="X4" s="104">
        <v>1996</v>
      </c>
      <c r="Y4" s="104">
        <v>1997</v>
      </c>
      <c r="Z4" s="104">
        <v>197367119</v>
      </c>
      <c r="AH4" s="104" t="s">
        <v>6124</v>
      </c>
      <c r="AX4" s="105" t="s">
        <v>6073</v>
      </c>
      <c r="AY4" s="106">
        <v>59908</v>
      </c>
      <c r="AZ4" s="104" t="s">
        <v>6128</v>
      </c>
      <c r="BA4" s="104">
        <v>1</v>
      </c>
    </row>
    <row r="5" spans="1:81" x14ac:dyDescent="0.25">
      <c r="A5" s="104">
        <v>13</v>
      </c>
      <c r="B5" s="104" t="s">
        <v>264</v>
      </c>
      <c r="C5" s="104" t="s">
        <v>97</v>
      </c>
      <c r="D5" s="104" t="s">
        <v>6019</v>
      </c>
      <c r="G5" s="104" t="s">
        <v>5969</v>
      </c>
      <c r="H5" s="104" t="s">
        <v>6103</v>
      </c>
      <c r="I5" s="104">
        <v>300</v>
      </c>
      <c r="K5" s="104">
        <v>419</v>
      </c>
      <c r="S5" s="104">
        <v>13</v>
      </c>
      <c r="U5" s="104">
        <v>2</v>
      </c>
      <c r="X5" s="104">
        <v>1945</v>
      </c>
      <c r="Y5" s="104">
        <v>1950</v>
      </c>
      <c r="Z5" s="104">
        <v>197042993</v>
      </c>
      <c r="AC5" s="104">
        <v>197042496</v>
      </c>
      <c r="AH5" s="104" t="s">
        <v>6124</v>
      </c>
      <c r="AX5" s="105" t="s">
        <v>6073</v>
      </c>
      <c r="AY5" s="106">
        <v>59908</v>
      </c>
      <c r="AZ5" s="104" t="s">
        <v>6128</v>
      </c>
      <c r="BA5" s="104">
        <v>1</v>
      </c>
      <c r="BX5" s="106"/>
    </row>
    <row r="6" spans="1:81" x14ac:dyDescent="0.25">
      <c r="A6" s="104">
        <v>14</v>
      </c>
      <c r="B6" s="104" t="s">
        <v>264</v>
      </c>
      <c r="C6" s="104" t="s">
        <v>97</v>
      </c>
      <c r="D6" s="104" t="s">
        <v>6016</v>
      </c>
      <c r="G6" s="104" t="s">
        <v>5967</v>
      </c>
      <c r="H6" s="104" t="s">
        <v>6100</v>
      </c>
      <c r="I6" s="104">
        <v>300</v>
      </c>
      <c r="K6" s="104">
        <v>419</v>
      </c>
      <c r="S6" s="104">
        <v>14</v>
      </c>
      <c r="U6" s="104">
        <v>2</v>
      </c>
      <c r="X6" s="104">
        <v>1972</v>
      </c>
      <c r="Y6" s="104">
        <v>1979</v>
      </c>
      <c r="AA6" s="106"/>
      <c r="AC6" s="104">
        <v>197234644</v>
      </c>
      <c r="AD6" s="106"/>
      <c r="AH6" s="104" t="s">
        <v>6124</v>
      </c>
      <c r="AM6" s="106"/>
      <c r="AX6" s="105" t="s">
        <v>6073</v>
      </c>
      <c r="AY6" s="106">
        <v>59908</v>
      </c>
      <c r="AZ6" s="104" t="s">
        <v>6128</v>
      </c>
      <c r="BA6" s="104">
        <v>1</v>
      </c>
      <c r="BV6" s="106"/>
      <c r="BX6" s="106"/>
    </row>
    <row r="7" spans="1:81" x14ac:dyDescent="0.25">
      <c r="A7" s="104">
        <v>16</v>
      </c>
      <c r="B7" s="104" t="s">
        <v>264</v>
      </c>
      <c r="C7" s="104" t="s">
        <v>97</v>
      </c>
      <c r="D7" s="104" t="s">
        <v>6021</v>
      </c>
      <c r="H7" s="104" t="s">
        <v>5971</v>
      </c>
      <c r="I7" s="104">
        <v>300</v>
      </c>
      <c r="K7" s="104">
        <v>435</v>
      </c>
      <c r="S7" s="104">
        <v>16</v>
      </c>
      <c r="U7" s="104">
        <v>2</v>
      </c>
      <c r="Y7" s="104">
        <v>1964</v>
      </c>
      <c r="AH7" s="104" t="s">
        <v>6124</v>
      </c>
      <c r="AX7" s="105" t="s">
        <v>6081</v>
      </c>
      <c r="AY7" s="106">
        <v>59908</v>
      </c>
      <c r="AZ7" s="104" t="s">
        <v>6128</v>
      </c>
      <c r="BA7" s="104">
        <v>1</v>
      </c>
      <c r="BX7" s="106"/>
    </row>
    <row r="8" spans="1:81" x14ac:dyDescent="0.25">
      <c r="A8" s="104">
        <v>17</v>
      </c>
      <c r="B8" s="104" t="s">
        <v>264</v>
      </c>
      <c r="C8" s="104" t="s">
        <v>97</v>
      </c>
      <c r="D8" s="104" t="s">
        <v>6024</v>
      </c>
      <c r="G8" s="104" t="s">
        <v>6105</v>
      </c>
      <c r="H8" s="104" t="s">
        <v>5974</v>
      </c>
      <c r="I8" s="104">
        <v>300</v>
      </c>
      <c r="K8" s="104">
        <v>435</v>
      </c>
      <c r="S8" s="104">
        <v>17</v>
      </c>
      <c r="U8" s="104">
        <v>2</v>
      </c>
      <c r="X8" s="104">
        <v>1974</v>
      </c>
      <c r="Y8" s="104">
        <v>1978</v>
      </c>
      <c r="AH8" s="104" t="s">
        <v>6124</v>
      </c>
      <c r="AX8" s="105" t="s">
        <v>6081</v>
      </c>
      <c r="AY8" s="106">
        <v>59908</v>
      </c>
      <c r="AZ8" s="104" t="s">
        <v>6128</v>
      </c>
      <c r="BA8" s="104">
        <v>1</v>
      </c>
    </row>
    <row r="9" spans="1:81" x14ac:dyDescent="0.25">
      <c r="A9" s="104">
        <v>19</v>
      </c>
      <c r="B9" s="104" t="s">
        <v>264</v>
      </c>
      <c r="C9" s="104" t="s">
        <v>97</v>
      </c>
      <c r="D9" s="104" t="s">
        <v>6043</v>
      </c>
      <c r="G9" s="104" t="s">
        <v>6122</v>
      </c>
      <c r="I9" s="104">
        <v>300</v>
      </c>
      <c r="K9" s="104">
        <v>561</v>
      </c>
      <c r="S9" s="104">
        <v>19</v>
      </c>
      <c r="U9" s="104">
        <v>2</v>
      </c>
      <c r="X9" s="104">
        <v>1934</v>
      </c>
      <c r="AH9" s="104" t="s">
        <v>6124</v>
      </c>
      <c r="AX9" s="105" t="s">
        <v>6097</v>
      </c>
      <c r="AY9" s="106">
        <v>59908</v>
      </c>
      <c r="AZ9" s="104" t="s">
        <v>6128</v>
      </c>
      <c r="BA9" s="104">
        <v>1</v>
      </c>
    </row>
    <row r="10" spans="1:81" x14ac:dyDescent="0.25">
      <c r="A10" s="104">
        <v>20</v>
      </c>
      <c r="B10" s="104" t="s">
        <v>264</v>
      </c>
      <c r="C10" s="104" t="s">
        <v>97</v>
      </c>
      <c r="D10" s="104" t="s">
        <v>6034</v>
      </c>
      <c r="G10" s="104" t="s">
        <v>6114</v>
      </c>
      <c r="H10" s="104" t="s">
        <v>5982</v>
      </c>
      <c r="I10" s="104">
        <v>300</v>
      </c>
      <c r="K10" s="104">
        <v>421</v>
      </c>
      <c r="S10" s="104">
        <v>20</v>
      </c>
      <c r="U10" s="104">
        <v>2</v>
      </c>
      <c r="X10" s="104">
        <v>1995</v>
      </c>
      <c r="Y10" s="104">
        <v>1991</v>
      </c>
      <c r="Z10" s="104">
        <v>197335393</v>
      </c>
      <c r="AC10" s="104">
        <v>197371766</v>
      </c>
      <c r="AH10" s="104" t="s">
        <v>6124</v>
      </c>
      <c r="AX10" s="105" t="s">
        <v>6067</v>
      </c>
      <c r="AY10" s="106">
        <v>59908</v>
      </c>
      <c r="AZ10" s="104" t="s">
        <v>6128</v>
      </c>
      <c r="BA10" s="104">
        <v>1</v>
      </c>
      <c r="BX10" s="106"/>
    </row>
    <row r="11" spans="1:81" x14ac:dyDescent="0.25">
      <c r="A11" s="104">
        <v>21</v>
      </c>
      <c r="B11" s="104" t="s">
        <v>264</v>
      </c>
      <c r="C11" s="104" t="s">
        <v>97</v>
      </c>
      <c r="D11" s="104" t="s">
        <v>6126</v>
      </c>
      <c r="G11" s="104" t="s">
        <v>5988</v>
      </c>
      <c r="H11" s="104" t="s">
        <v>6119</v>
      </c>
      <c r="I11" s="104">
        <v>300</v>
      </c>
      <c r="K11" s="104">
        <v>426</v>
      </c>
      <c r="S11" s="104">
        <v>21</v>
      </c>
      <c r="U11" s="104">
        <v>2</v>
      </c>
      <c r="X11" s="104">
        <v>1991</v>
      </c>
      <c r="Y11" s="104">
        <v>1992</v>
      </c>
      <c r="Z11" s="104">
        <v>197321765</v>
      </c>
      <c r="AC11" s="104">
        <v>197367484</v>
      </c>
      <c r="AH11" s="104" t="s">
        <v>6124</v>
      </c>
      <c r="AX11" s="105" t="s">
        <v>6094</v>
      </c>
      <c r="AY11" s="106">
        <v>59908</v>
      </c>
      <c r="AZ11" s="104" t="s">
        <v>6128</v>
      </c>
      <c r="BA11" s="104">
        <v>1</v>
      </c>
      <c r="BX11" s="106"/>
    </row>
    <row r="12" spans="1:81" x14ac:dyDescent="0.25">
      <c r="A12" s="104">
        <v>22</v>
      </c>
      <c r="B12" s="104" t="s">
        <v>264</v>
      </c>
      <c r="C12" s="104" t="s">
        <v>97</v>
      </c>
      <c r="D12" s="104" t="s">
        <v>6004</v>
      </c>
      <c r="G12" s="104" t="s">
        <v>5955</v>
      </c>
      <c r="H12" s="104" t="s">
        <v>6060</v>
      </c>
      <c r="I12" s="104">
        <v>300</v>
      </c>
      <c r="K12" s="104">
        <v>394</v>
      </c>
      <c r="S12" s="104">
        <v>22</v>
      </c>
      <c r="U12" s="104">
        <v>2</v>
      </c>
      <c r="X12" s="104">
        <v>1927</v>
      </c>
      <c r="Y12" s="104">
        <v>1946</v>
      </c>
      <c r="Z12" s="104">
        <v>191125677</v>
      </c>
      <c r="AC12" s="104">
        <v>190457218</v>
      </c>
      <c r="AH12" s="104" t="s">
        <v>6124</v>
      </c>
      <c r="AX12" s="105" t="s">
        <v>6061</v>
      </c>
      <c r="AY12" s="106">
        <v>59908</v>
      </c>
      <c r="AZ12" s="104" t="s">
        <v>6128</v>
      </c>
      <c r="BA12" s="104">
        <v>1</v>
      </c>
      <c r="BX12" s="106"/>
    </row>
    <row r="13" spans="1:81" x14ac:dyDescent="0.25">
      <c r="A13" s="104">
        <v>23</v>
      </c>
      <c r="B13" s="104" t="s">
        <v>264</v>
      </c>
      <c r="C13" s="104" t="s">
        <v>97</v>
      </c>
      <c r="D13" s="104" t="s">
        <v>6028</v>
      </c>
      <c r="G13" s="104" t="s">
        <v>5977</v>
      </c>
      <c r="H13" s="104" t="s">
        <v>6109</v>
      </c>
      <c r="I13" s="104">
        <v>300</v>
      </c>
      <c r="K13" s="104">
        <v>436</v>
      </c>
      <c r="S13" s="104">
        <v>23</v>
      </c>
      <c r="U13" s="104">
        <v>2</v>
      </c>
      <c r="X13" s="104">
        <v>1969</v>
      </c>
      <c r="Y13" s="104">
        <v>1972</v>
      </c>
      <c r="Z13" s="104">
        <v>191125678</v>
      </c>
      <c r="AH13" s="104" t="s">
        <v>6124</v>
      </c>
      <c r="AX13" s="105" t="s">
        <v>6085</v>
      </c>
      <c r="AY13" s="106">
        <v>59908</v>
      </c>
      <c r="AZ13" s="104" t="s">
        <v>6128</v>
      </c>
      <c r="BA13" s="104">
        <v>1</v>
      </c>
    </row>
    <row r="14" spans="1:81" x14ac:dyDescent="0.25">
      <c r="A14" s="104">
        <v>24</v>
      </c>
      <c r="B14" s="104" t="s">
        <v>264</v>
      </c>
      <c r="C14" s="104" t="s">
        <v>97</v>
      </c>
      <c r="D14" s="104" t="s">
        <v>5999</v>
      </c>
      <c r="G14" s="104" t="s">
        <v>5951</v>
      </c>
      <c r="I14" s="104">
        <v>300</v>
      </c>
      <c r="K14" s="104">
        <v>414</v>
      </c>
      <c r="S14" s="104">
        <v>24</v>
      </c>
      <c r="U14" s="104">
        <v>2</v>
      </c>
      <c r="X14" s="104">
        <v>1994</v>
      </c>
      <c r="Z14" s="104">
        <v>197343026</v>
      </c>
      <c r="AH14" s="104" t="s">
        <v>6124</v>
      </c>
      <c r="AX14" s="105" t="s">
        <v>6055</v>
      </c>
      <c r="AY14" s="106">
        <v>59908</v>
      </c>
      <c r="AZ14" s="104" t="s">
        <v>6128</v>
      </c>
      <c r="BA14" s="104">
        <v>1</v>
      </c>
    </row>
    <row r="15" spans="1:81" x14ac:dyDescent="0.25">
      <c r="A15" s="104">
        <v>25</v>
      </c>
      <c r="B15" s="104" t="s">
        <v>264</v>
      </c>
      <c r="C15" s="104" t="s">
        <v>97</v>
      </c>
      <c r="D15" s="104" t="s">
        <v>6027</v>
      </c>
      <c r="G15" s="104" t="s">
        <v>6127</v>
      </c>
      <c r="H15" s="104" t="s">
        <v>6108</v>
      </c>
      <c r="I15" s="104">
        <v>300</v>
      </c>
      <c r="K15" s="104">
        <v>410</v>
      </c>
      <c r="S15" s="104">
        <v>25</v>
      </c>
      <c r="U15" s="104">
        <v>2</v>
      </c>
      <c r="X15" s="104">
        <v>1996</v>
      </c>
      <c r="Z15" s="104">
        <v>197434881</v>
      </c>
      <c r="AA15" s="106"/>
      <c r="AH15" s="104" t="s">
        <v>6124</v>
      </c>
      <c r="AN15" s="113"/>
      <c r="AX15" s="105" t="s">
        <v>6084</v>
      </c>
      <c r="AY15" s="106">
        <v>59908</v>
      </c>
      <c r="AZ15" s="104" t="s">
        <v>6128</v>
      </c>
      <c r="BA15" s="104">
        <v>1</v>
      </c>
      <c r="BX15" s="106"/>
    </row>
    <row r="16" spans="1:81" x14ac:dyDescent="0.25">
      <c r="A16" s="104">
        <v>26</v>
      </c>
      <c r="B16" s="104" t="s">
        <v>264</v>
      </c>
      <c r="C16" s="104" t="s">
        <v>97</v>
      </c>
      <c r="D16" s="104" t="s">
        <v>6026</v>
      </c>
      <c r="G16" s="104" t="s">
        <v>5976</v>
      </c>
      <c r="H16" s="104" t="s">
        <v>6107</v>
      </c>
      <c r="I16" s="104">
        <v>300</v>
      </c>
      <c r="K16" s="104">
        <v>417</v>
      </c>
      <c r="S16" s="104">
        <v>26</v>
      </c>
      <c r="U16" s="104">
        <v>2</v>
      </c>
      <c r="X16" s="104">
        <v>1982</v>
      </c>
      <c r="Y16" s="104">
        <v>1983</v>
      </c>
      <c r="Z16" s="104">
        <v>197234567</v>
      </c>
      <c r="AH16" s="104" t="s">
        <v>6124</v>
      </c>
      <c r="AX16" s="105" t="s">
        <v>6083</v>
      </c>
      <c r="AY16" s="106">
        <v>59908</v>
      </c>
      <c r="AZ16" s="104" t="s">
        <v>6128</v>
      </c>
      <c r="BA16" s="104">
        <v>1</v>
      </c>
      <c r="BX16" s="106"/>
    </row>
    <row r="17" spans="1:76" x14ac:dyDescent="0.25">
      <c r="A17" s="104">
        <v>27</v>
      </c>
      <c r="B17" s="104" t="s">
        <v>264</v>
      </c>
      <c r="C17" s="104" t="s">
        <v>97</v>
      </c>
      <c r="D17" s="104" t="s">
        <v>5998</v>
      </c>
      <c r="H17" s="104" t="s">
        <v>5950</v>
      </c>
      <c r="I17" s="104">
        <v>300</v>
      </c>
      <c r="K17" s="104">
        <v>423</v>
      </c>
      <c r="S17" s="104">
        <v>27</v>
      </c>
      <c r="U17" s="104">
        <v>2</v>
      </c>
      <c r="Y17" s="104">
        <v>1957</v>
      </c>
      <c r="AH17" s="104" t="s">
        <v>6124</v>
      </c>
      <c r="AX17" s="105" t="s">
        <v>6054</v>
      </c>
      <c r="AY17" s="106">
        <v>59908</v>
      </c>
      <c r="AZ17" s="104" t="s">
        <v>6128</v>
      </c>
      <c r="BA17" s="104">
        <v>1</v>
      </c>
    </row>
    <row r="18" spans="1:76" x14ac:dyDescent="0.25">
      <c r="A18" s="104">
        <v>28</v>
      </c>
      <c r="B18" s="104" t="s">
        <v>264</v>
      </c>
      <c r="C18" s="104" t="s">
        <v>97</v>
      </c>
      <c r="D18" s="104" t="s">
        <v>6125</v>
      </c>
      <c r="G18" s="104" t="s">
        <v>5949</v>
      </c>
      <c r="H18" s="104" t="s">
        <v>6046</v>
      </c>
      <c r="I18" s="104">
        <v>300</v>
      </c>
      <c r="K18" s="104">
        <v>423</v>
      </c>
      <c r="S18" s="104">
        <v>28</v>
      </c>
      <c r="U18" s="104">
        <v>2</v>
      </c>
      <c r="X18" s="104">
        <v>1976</v>
      </c>
      <c r="Y18" s="104">
        <v>1972</v>
      </c>
      <c r="Z18" s="104">
        <v>197174240</v>
      </c>
      <c r="AC18" s="104">
        <v>197174241</v>
      </c>
      <c r="AH18" s="104" t="s">
        <v>6124</v>
      </c>
      <c r="AX18" s="105" t="s">
        <v>6054</v>
      </c>
      <c r="AY18" s="106">
        <v>59908</v>
      </c>
      <c r="AZ18" s="104" t="s">
        <v>6128</v>
      </c>
      <c r="BA18" s="104">
        <v>1</v>
      </c>
    </row>
    <row r="19" spans="1:76" x14ac:dyDescent="0.25">
      <c r="A19" s="104">
        <v>29</v>
      </c>
      <c r="B19" s="104" t="s">
        <v>264</v>
      </c>
      <c r="C19" s="104" t="s">
        <v>97</v>
      </c>
      <c r="D19" s="104" t="s">
        <v>6008</v>
      </c>
      <c r="H19" s="104" t="s">
        <v>5959</v>
      </c>
      <c r="I19" s="104">
        <v>300</v>
      </c>
      <c r="K19" s="104">
        <v>421</v>
      </c>
      <c r="S19" s="104">
        <v>29</v>
      </c>
      <c r="U19" s="104">
        <v>2</v>
      </c>
      <c r="Y19" s="104">
        <v>1944</v>
      </c>
      <c r="AC19" s="104">
        <v>190448343</v>
      </c>
      <c r="AH19" s="104" t="s">
        <v>6124</v>
      </c>
      <c r="AX19" s="105" t="s">
        <v>6067</v>
      </c>
      <c r="AY19" s="106">
        <v>59908</v>
      </c>
      <c r="AZ19" s="104" t="s">
        <v>6128</v>
      </c>
      <c r="BA19" s="104">
        <v>1</v>
      </c>
      <c r="BX19" s="106"/>
    </row>
    <row r="20" spans="1:76" x14ac:dyDescent="0.25">
      <c r="A20" s="104">
        <v>30</v>
      </c>
      <c r="B20" s="104" t="s">
        <v>264</v>
      </c>
      <c r="C20" s="104" t="s">
        <v>97</v>
      </c>
      <c r="D20" s="104" t="s">
        <v>6007</v>
      </c>
      <c r="G20" s="104" t="s">
        <v>5958</v>
      </c>
      <c r="H20" s="104" t="s">
        <v>6066</v>
      </c>
      <c r="I20" s="104">
        <v>300</v>
      </c>
      <c r="K20" s="104">
        <v>421</v>
      </c>
      <c r="S20" s="104">
        <v>30</v>
      </c>
      <c r="U20" s="104">
        <v>2</v>
      </c>
      <c r="X20" s="104">
        <v>1986</v>
      </c>
      <c r="Y20" s="104">
        <v>1984</v>
      </c>
      <c r="Z20" s="104">
        <v>197174288</v>
      </c>
      <c r="AH20" s="104" t="s">
        <v>6124</v>
      </c>
      <c r="AX20" s="105" t="s">
        <v>6067</v>
      </c>
      <c r="AY20" s="106">
        <v>59908</v>
      </c>
      <c r="AZ20" s="104" t="s">
        <v>6128</v>
      </c>
      <c r="BA20" s="104">
        <v>1</v>
      </c>
      <c r="BX20" s="106"/>
    </row>
    <row r="21" spans="1:76" x14ac:dyDescent="0.25">
      <c r="A21" s="104">
        <v>31</v>
      </c>
      <c r="B21" s="104" t="s">
        <v>264</v>
      </c>
      <c r="C21" s="104" t="s">
        <v>97</v>
      </c>
      <c r="D21" s="104" t="s">
        <v>5994</v>
      </c>
      <c r="G21" s="104" t="s">
        <v>5947</v>
      </c>
      <c r="H21" s="104" t="s">
        <v>5995</v>
      </c>
      <c r="I21" s="104">
        <v>300</v>
      </c>
      <c r="K21" s="104">
        <v>549</v>
      </c>
      <c r="S21" s="104">
        <v>31</v>
      </c>
      <c r="U21" s="104">
        <v>2</v>
      </c>
      <c r="X21" s="104">
        <v>1994</v>
      </c>
      <c r="Y21" s="104">
        <v>1993</v>
      </c>
      <c r="Z21" s="104">
        <v>197433327</v>
      </c>
      <c r="AH21" s="104" t="s">
        <v>6124</v>
      </c>
      <c r="AN21" s="113"/>
      <c r="AX21" s="105" t="s">
        <v>6052</v>
      </c>
      <c r="AY21" s="106">
        <v>59908</v>
      </c>
      <c r="AZ21" s="104" t="s">
        <v>6128</v>
      </c>
      <c r="BA21" s="104">
        <v>1</v>
      </c>
    </row>
    <row r="22" spans="1:76" x14ac:dyDescent="0.25">
      <c r="A22" s="104">
        <v>32</v>
      </c>
      <c r="B22" s="104" t="s">
        <v>264</v>
      </c>
      <c r="C22" s="104" t="s">
        <v>97</v>
      </c>
      <c r="D22" s="104" t="s">
        <v>6022</v>
      </c>
      <c r="G22" s="104" t="s">
        <v>5972</v>
      </c>
      <c r="H22" s="104" t="s">
        <v>6104</v>
      </c>
      <c r="I22" s="104">
        <v>300</v>
      </c>
      <c r="K22" s="104">
        <v>449</v>
      </c>
      <c r="S22" s="104">
        <v>32</v>
      </c>
      <c r="U22" s="104">
        <v>2</v>
      </c>
      <c r="X22" s="104">
        <v>1948</v>
      </c>
      <c r="AH22" s="104" t="s">
        <v>6124</v>
      </c>
      <c r="AX22" s="105" t="s">
        <v>6082</v>
      </c>
      <c r="AY22" s="106">
        <v>59908</v>
      </c>
      <c r="AZ22" s="104" t="s">
        <v>6128</v>
      </c>
      <c r="BA22" s="104">
        <v>1</v>
      </c>
      <c r="BX22" s="106"/>
    </row>
    <row r="23" spans="1:76" x14ac:dyDescent="0.25">
      <c r="A23" s="104">
        <v>33</v>
      </c>
      <c r="B23" s="104" t="s">
        <v>264</v>
      </c>
      <c r="C23" s="104" t="s">
        <v>97</v>
      </c>
      <c r="D23" s="104" t="s">
        <v>6020</v>
      </c>
      <c r="H23" s="104" t="s">
        <v>5970</v>
      </c>
      <c r="I23" s="104">
        <v>300</v>
      </c>
      <c r="K23" s="104">
        <v>456</v>
      </c>
      <c r="S23" s="104">
        <v>33</v>
      </c>
      <c r="U23" s="104">
        <v>2</v>
      </c>
      <c r="Y23" s="104">
        <v>1987</v>
      </c>
      <c r="AH23" s="104" t="s">
        <v>6124</v>
      </c>
      <c r="AX23" s="105" t="s">
        <v>6080</v>
      </c>
      <c r="AY23" s="106">
        <v>59908</v>
      </c>
      <c r="AZ23" s="104" t="s">
        <v>6128</v>
      </c>
      <c r="BA23" s="104">
        <v>1</v>
      </c>
    </row>
    <row r="24" spans="1:76" x14ac:dyDescent="0.25">
      <c r="A24" s="104">
        <v>34</v>
      </c>
      <c r="B24" s="104" t="s">
        <v>264</v>
      </c>
      <c r="C24" s="104" t="s">
        <v>97</v>
      </c>
      <c r="D24" s="104" t="s">
        <v>6013</v>
      </c>
      <c r="G24" s="104" t="s">
        <v>5964</v>
      </c>
      <c r="H24" s="104" t="s">
        <v>6074</v>
      </c>
      <c r="I24" s="104">
        <v>300</v>
      </c>
      <c r="K24" s="104">
        <v>452</v>
      </c>
      <c r="S24" s="104">
        <v>34</v>
      </c>
      <c r="U24" s="104">
        <v>2</v>
      </c>
      <c r="X24" s="104">
        <v>1990</v>
      </c>
      <c r="Y24" s="104">
        <v>1991</v>
      </c>
      <c r="Z24" s="104">
        <v>197224423</v>
      </c>
      <c r="AH24" s="104" t="s">
        <v>6124</v>
      </c>
      <c r="AX24" s="105" t="s">
        <v>6075</v>
      </c>
      <c r="AY24" s="106">
        <v>59908</v>
      </c>
      <c r="AZ24" s="104" t="s">
        <v>6128</v>
      </c>
      <c r="BA24" s="104">
        <v>1</v>
      </c>
      <c r="BX24" s="106"/>
    </row>
    <row r="25" spans="1:76" x14ac:dyDescent="0.25">
      <c r="A25" s="104">
        <v>35</v>
      </c>
      <c r="B25" s="104" t="s">
        <v>264</v>
      </c>
      <c r="C25" s="104" t="s">
        <v>97</v>
      </c>
      <c r="D25" s="104" t="s">
        <v>6031</v>
      </c>
      <c r="G25" s="104" t="s">
        <v>5979</v>
      </c>
      <c r="H25" s="104" t="s">
        <v>6111</v>
      </c>
      <c r="I25" s="104">
        <v>300</v>
      </c>
      <c r="K25" s="104">
        <v>437</v>
      </c>
      <c r="R25" s="110"/>
      <c r="S25" s="104">
        <v>35</v>
      </c>
      <c r="U25" s="104">
        <v>2</v>
      </c>
      <c r="X25" s="104">
        <v>1993</v>
      </c>
      <c r="Y25" s="104">
        <v>1993</v>
      </c>
      <c r="Z25" s="104">
        <v>197367116</v>
      </c>
      <c r="AA25" s="106"/>
      <c r="AD25" s="106"/>
      <c r="AH25" s="104" t="s">
        <v>6124</v>
      </c>
      <c r="AM25" s="106"/>
      <c r="AX25" s="105" t="s">
        <v>6088</v>
      </c>
      <c r="AY25" s="106">
        <v>59908</v>
      </c>
      <c r="AZ25" s="104" t="s">
        <v>6128</v>
      </c>
      <c r="BA25" s="104">
        <v>1</v>
      </c>
    </row>
    <row r="26" spans="1:76" x14ac:dyDescent="0.25">
      <c r="A26" s="104">
        <v>36</v>
      </c>
      <c r="B26" s="104" t="s">
        <v>264</v>
      </c>
      <c r="C26" s="104" t="s">
        <v>97</v>
      </c>
      <c r="D26" s="104" t="s">
        <v>6003</v>
      </c>
      <c r="G26" s="104" t="s">
        <v>5954</v>
      </c>
      <c r="H26" s="104" t="s">
        <v>6051</v>
      </c>
      <c r="I26" s="104">
        <v>300</v>
      </c>
      <c r="K26" s="104">
        <v>430</v>
      </c>
      <c r="S26" s="104">
        <v>36</v>
      </c>
      <c r="U26" s="104">
        <v>2</v>
      </c>
      <c r="X26" s="104">
        <v>1944</v>
      </c>
      <c r="Y26" s="104">
        <v>1964</v>
      </c>
      <c r="Z26" s="104">
        <v>190457220</v>
      </c>
      <c r="AC26" s="104">
        <v>191125685</v>
      </c>
      <c r="AH26" s="104" t="s">
        <v>6124</v>
      </c>
      <c r="AX26" s="105" t="s">
        <v>6059</v>
      </c>
      <c r="AY26" s="106">
        <v>59908</v>
      </c>
      <c r="AZ26" s="104" t="s">
        <v>6128</v>
      </c>
      <c r="BA26" s="104">
        <v>1</v>
      </c>
      <c r="BX26" s="106"/>
    </row>
    <row r="27" spans="1:76" x14ac:dyDescent="0.25">
      <c r="A27" s="104">
        <v>37</v>
      </c>
      <c r="B27" s="104" t="s">
        <v>264</v>
      </c>
      <c r="C27" s="104" t="s">
        <v>97</v>
      </c>
      <c r="D27" s="104" t="s">
        <v>5996</v>
      </c>
      <c r="G27" s="104" t="s">
        <v>5948</v>
      </c>
      <c r="H27" s="104" t="s">
        <v>5997</v>
      </c>
      <c r="I27" s="104">
        <v>300</v>
      </c>
      <c r="K27" s="104">
        <v>459</v>
      </c>
      <c r="S27" s="104">
        <v>37</v>
      </c>
      <c r="U27" s="104">
        <v>2</v>
      </c>
      <c r="X27" s="104">
        <v>1969</v>
      </c>
      <c r="Y27" s="104">
        <v>1978</v>
      </c>
      <c r="AC27" s="104">
        <v>197042509</v>
      </c>
      <c r="AH27" s="104" t="s">
        <v>6124</v>
      </c>
      <c r="AN27" s="113"/>
      <c r="AX27" s="105" t="s">
        <v>6053</v>
      </c>
      <c r="AY27" s="106">
        <v>59908</v>
      </c>
      <c r="AZ27" s="104" t="s">
        <v>6128</v>
      </c>
      <c r="BA27" s="104">
        <v>1</v>
      </c>
    </row>
    <row r="28" spans="1:76" x14ac:dyDescent="0.25">
      <c r="A28" s="104">
        <v>38</v>
      </c>
      <c r="B28" s="104" t="s">
        <v>264</v>
      </c>
      <c r="C28" s="104" t="s">
        <v>97</v>
      </c>
      <c r="D28" s="104" t="s">
        <v>6000</v>
      </c>
      <c r="G28" s="104" t="s">
        <v>6047</v>
      </c>
      <c r="H28" s="104" t="s">
        <v>6048</v>
      </c>
      <c r="I28" s="104">
        <v>300</v>
      </c>
      <c r="K28" s="104">
        <v>648</v>
      </c>
      <c r="S28" s="104">
        <v>38</v>
      </c>
      <c r="U28" s="104">
        <v>2</v>
      </c>
      <c r="X28" s="104">
        <v>1987</v>
      </c>
      <c r="Y28" s="104">
        <v>1990</v>
      </c>
      <c r="Z28" s="104">
        <v>197174282</v>
      </c>
      <c r="AA28" s="106"/>
      <c r="AD28" s="106"/>
      <c r="AH28" s="104" t="s">
        <v>6124</v>
      </c>
      <c r="AM28" s="106"/>
      <c r="AX28" s="105" t="s">
        <v>6056</v>
      </c>
      <c r="AY28" s="106">
        <v>59908</v>
      </c>
      <c r="AZ28" s="104" t="s">
        <v>6128</v>
      </c>
      <c r="BA28" s="104">
        <v>1</v>
      </c>
      <c r="BV28" s="106"/>
      <c r="BX28" s="106"/>
    </row>
    <row r="29" spans="1:76" x14ac:dyDescent="0.25">
      <c r="A29" s="104">
        <v>39</v>
      </c>
      <c r="B29" s="104" t="s">
        <v>264</v>
      </c>
      <c r="C29" s="104" t="s">
        <v>97</v>
      </c>
      <c r="D29" s="104" t="s">
        <v>6029</v>
      </c>
      <c r="H29" s="104" t="s">
        <v>5971</v>
      </c>
      <c r="I29" s="104">
        <v>300</v>
      </c>
      <c r="K29" s="104">
        <v>493</v>
      </c>
      <c r="S29" s="104">
        <v>39</v>
      </c>
      <c r="U29" s="104">
        <v>2</v>
      </c>
      <c r="Y29" s="104">
        <v>1981</v>
      </c>
      <c r="AA29" s="106"/>
      <c r="AC29" s="104">
        <v>197132930</v>
      </c>
      <c r="AD29" s="106"/>
      <c r="AH29" s="104" t="s">
        <v>6124</v>
      </c>
      <c r="AM29" s="106"/>
      <c r="AX29" s="105" t="s">
        <v>6086</v>
      </c>
      <c r="AY29" s="106">
        <v>59908</v>
      </c>
      <c r="AZ29" s="104" t="s">
        <v>6128</v>
      </c>
      <c r="BA29" s="104">
        <v>1</v>
      </c>
    </row>
    <row r="30" spans="1:76" x14ac:dyDescent="0.25">
      <c r="A30" s="104">
        <v>40</v>
      </c>
      <c r="B30" s="104" t="s">
        <v>264</v>
      </c>
      <c r="C30" s="104" t="s">
        <v>97</v>
      </c>
      <c r="D30" s="104" t="s">
        <v>6006</v>
      </c>
      <c r="G30" s="104" t="s">
        <v>5957</v>
      </c>
      <c r="H30" s="104" t="s">
        <v>6064</v>
      </c>
      <c r="I30" s="104">
        <v>300</v>
      </c>
      <c r="K30" s="104">
        <v>507</v>
      </c>
      <c r="S30" s="104">
        <v>40</v>
      </c>
      <c r="U30" s="104">
        <v>2</v>
      </c>
      <c r="W30" s="114"/>
      <c r="X30" s="104">
        <v>1948</v>
      </c>
      <c r="Y30" s="104">
        <v>1948</v>
      </c>
      <c r="Z30" s="104">
        <v>190452701</v>
      </c>
      <c r="AA30" s="106"/>
      <c r="AC30" s="104">
        <v>197234620</v>
      </c>
      <c r="AD30" s="106"/>
      <c r="AH30" s="104" t="s">
        <v>6124</v>
      </c>
      <c r="AM30" s="106"/>
      <c r="AX30" s="105" t="s">
        <v>6065</v>
      </c>
      <c r="AY30" s="106">
        <v>59908</v>
      </c>
      <c r="AZ30" s="104" t="s">
        <v>6128</v>
      </c>
      <c r="BA30" s="104">
        <v>1</v>
      </c>
    </row>
    <row r="31" spans="1:76" x14ac:dyDescent="0.25">
      <c r="A31" s="104">
        <v>41</v>
      </c>
      <c r="B31" s="104" t="s">
        <v>264</v>
      </c>
      <c r="C31" s="104" t="s">
        <v>97</v>
      </c>
      <c r="D31" s="104" t="s">
        <v>6001</v>
      </c>
      <c r="G31" s="104" t="s">
        <v>5952</v>
      </c>
      <c r="H31" s="104" t="s">
        <v>6049</v>
      </c>
      <c r="I31" s="104">
        <v>300</v>
      </c>
      <c r="K31" s="104">
        <v>413</v>
      </c>
      <c r="S31" s="104">
        <v>41</v>
      </c>
      <c r="U31" s="104">
        <v>2</v>
      </c>
      <c r="X31" s="104">
        <v>1970</v>
      </c>
      <c r="Y31" s="104">
        <v>1972</v>
      </c>
      <c r="Z31" s="104">
        <v>197059303</v>
      </c>
      <c r="AH31" s="104" t="s">
        <v>6124</v>
      </c>
      <c r="AX31" s="105" t="s">
        <v>6057</v>
      </c>
      <c r="AY31" s="106">
        <v>59908</v>
      </c>
      <c r="AZ31" s="104" t="s">
        <v>6128</v>
      </c>
      <c r="BA31" s="104">
        <v>1</v>
      </c>
      <c r="BX31" s="106"/>
    </row>
    <row r="32" spans="1:76" x14ac:dyDescent="0.25">
      <c r="A32" s="104">
        <v>42</v>
      </c>
      <c r="B32" s="104" t="s">
        <v>264</v>
      </c>
      <c r="C32" s="104" t="s">
        <v>97</v>
      </c>
      <c r="D32" s="104" t="s">
        <v>6044</v>
      </c>
      <c r="G32" s="104" t="s">
        <v>5992</v>
      </c>
      <c r="I32" s="104">
        <v>300</v>
      </c>
      <c r="K32" s="104">
        <v>408</v>
      </c>
      <c r="S32" s="104">
        <v>42</v>
      </c>
      <c r="U32" s="104">
        <v>2</v>
      </c>
      <c r="X32" s="104">
        <v>1995</v>
      </c>
      <c r="AA32" s="106"/>
      <c r="AD32" s="106"/>
      <c r="AH32" s="104" t="s">
        <v>6124</v>
      </c>
      <c r="AX32" s="105" t="s">
        <v>6098</v>
      </c>
      <c r="AY32" s="106">
        <v>59908</v>
      </c>
      <c r="AZ32" s="104" t="s">
        <v>6128</v>
      </c>
      <c r="BA32" s="104">
        <v>1</v>
      </c>
    </row>
    <row r="33" spans="1:76" x14ac:dyDescent="0.25">
      <c r="A33" s="104">
        <v>43</v>
      </c>
      <c r="B33" s="104" t="s">
        <v>264</v>
      </c>
      <c r="C33" s="104" t="s">
        <v>97</v>
      </c>
      <c r="D33" s="104" t="s">
        <v>6009</v>
      </c>
      <c r="G33" s="104" t="s">
        <v>5960</v>
      </c>
      <c r="I33" s="104">
        <v>300</v>
      </c>
      <c r="K33" s="104">
        <v>458</v>
      </c>
      <c r="S33" s="104">
        <v>43</v>
      </c>
      <c r="U33" s="104">
        <v>2</v>
      </c>
      <c r="X33" s="104">
        <v>1941</v>
      </c>
      <c r="Z33" s="104">
        <v>197234581</v>
      </c>
      <c r="AD33" s="106"/>
      <c r="AH33" s="104" t="s">
        <v>6124</v>
      </c>
      <c r="AX33" s="105" t="s">
        <v>6068</v>
      </c>
      <c r="AY33" s="106">
        <v>59908</v>
      </c>
      <c r="AZ33" s="104" t="s">
        <v>6128</v>
      </c>
      <c r="BA33" s="104">
        <v>1</v>
      </c>
    </row>
    <row r="34" spans="1:76" x14ac:dyDescent="0.25">
      <c r="A34" s="104">
        <v>44</v>
      </c>
      <c r="B34" s="104" t="s">
        <v>264</v>
      </c>
      <c r="C34" s="104" t="s">
        <v>97</v>
      </c>
      <c r="D34" s="104" t="s">
        <v>6033</v>
      </c>
      <c r="G34" s="104" t="s">
        <v>6113</v>
      </c>
      <c r="H34" s="104" t="s">
        <v>5981</v>
      </c>
      <c r="I34" s="104">
        <v>300</v>
      </c>
      <c r="K34" s="104">
        <v>407</v>
      </c>
      <c r="S34" s="104">
        <v>44</v>
      </c>
      <c r="U34" s="104">
        <v>2</v>
      </c>
      <c r="X34" s="104">
        <v>1993</v>
      </c>
      <c r="Y34" s="104">
        <v>1994</v>
      </c>
      <c r="Z34" s="104">
        <v>197363380</v>
      </c>
      <c r="AC34" s="104">
        <v>197277156</v>
      </c>
      <c r="AH34" s="104" t="s">
        <v>6124</v>
      </c>
      <c r="AX34" s="105" t="s">
        <v>6090</v>
      </c>
      <c r="AY34" s="106">
        <v>59908</v>
      </c>
      <c r="AZ34" s="104" t="s">
        <v>6128</v>
      </c>
      <c r="BA34" s="104">
        <v>1</v>
      </c>
      <c r="BX34" s="106"/>
    </row>
    <row r="35" spans="1:76" x14ac:dyDescent="0.25">
      <c r="A35" s="104">
        <v>45</v>
      </c>
      <c r="B35" s="104" t="s">
        <v>264</v>
      </c>
      <c r="C35" s="104" t="s">
        <v>97</v>
      </c>
      <c r="D35" s="104" t="s">
        <v>6005</v>
      </c>
      <c r="G35" s="104" t="s">
        <v>5956</v>
      </c>
      <c r="H35" s="104" t="s">
        <v>6062</v>
      </c>
      <c r="I35" s="104">
        <v>300</v>
      </c>
      <c r="K35" s="104">
        <v>499</v>
      </c>
      <c r="S35" s="104">
        <v>45</v>
      </c>
      <c r="U35" s="104">
        <v>2</v>
      </c>
      <c r="X35" s="104">
        <v>1973</v>
      </c>
      <c r="Y35" s="104">
        <v>1977</v>
      </c>
      <c r="Z35" s="104">
        <v>197021835</v>
      </c>
      <c r="AC35" s="104">
        <v>197174246</v>
      </c>
      <c r="AH35" s="104" t="s">
        <v>6124</v>
      </c>
      <c r="AN35" s="113"/>
      <c r="AX35" s="105" t="s">
        <v>6063</v>
      </c>
      <c r="AY35" s="106">
        <v>59908</v>
      </c>
      <c r="AZ35" s="104" t="s">
        <v>6128</v>
      </c>
      <c r="BA35" s="104">
        <v>1</v>
      </c>
    </row>
    <row r="36" spans="1:76" x14ac:dyDescent="0.25">
      <c r="A36" s="104">
        <v>47</v>
      </c>
      <c r="B36" s="104" t="s">
        <v>264</v>
      </c>
      <c r="C36" s="104" t="s">
        <v>97</v>
      </c>
      <c r="D36" s="104" t="s">
        <v>6035</v>
      </c>
      <c r="H36" s="104" t="s">
        <v>5983</v>
      </c>
      <c r="I36" s="104">
        <v>300</v>
      </c>
      <c r="K36" s="104">
        <v>397</v>
      </c>
      <c r="S36" s="104">
        <v>47</v>
      </c>
      <c r="U36" s="104">
        <v>2</v>
      </c>
      <c r="Y36" s="104">
        <v>1938</v>
      </c>
      <c r="AC36" s="104">
        <v>190440251</v>
      </c>
      <c r="AH36" s="104" t="s">
        <v>6124</v>
      </c>
      <c r="AX36" s="105" t="s">
        <v>6091</v>
      </c>
      <c r="AY36" s="106">
        <v>59908</v>
      </c>
      <c r="AZ36" s="104" t="s">
        <v>6128</v>
      </c>
      <c r="BA36" s="104">
        <v>1</v>
      </c>
    </row>
    <row r="37" spans="1:76" x14ac:dyDescent="0.25">
      <c r="A37" s="104">
        <v>48</v>
      </c>
      <c r="B37" s="104" t="s">
        <v>264</v>
      </c>
      <c r="C37" s="104" t="s">
        <v>97</v>
      </c>
      <c r="D37" s="104" t="s">
        <v>6014</v>
      </c>
      <c r="G37" s="104" t="s">
        <v>5965</v>
      </c>
      <c r="I37" s="104">
        <v>300</v>
      </c>
      <c r="K37" s="104">
        <v>375</v>
      </c>
      <c r="S37" s="104">
        <v>48</v>
      </c>
      <c r="U37" s="104">
        <v>2</v>
      </c>
      <c r="X37" s="104">
        <v>1992</v>
      </c>
      <c r="AA37" s="106"/>
      <c r="AD37" s="106"/>
      <c r="AH37" s="104" t="s">
        <v>6124</v>
      </c>
      <c r="AM37" s="106"/>
      <c r="AX37" s="105" t="s">
        <v>6076</v>
      </c>
      <c r="AY37" s="106">
        <v>59908</v>
      </c>
      <c r="AZ37" s="104" t="s">
        <v>6128</v>
      </c>
      <c r="BA37" s="104">
        <v>1</v>
      </c>
      <c r="BX37" s="106"/>
    </row>
    <row r="38" spans="1:76" x14ac:dyDescent="0.25">
      <c r="A38" s="104">
        <v>49</v>
      </c>
      <c r="B38" s="104" t="s">
        <v>264</v>
      </c>
      <c r="C38" s="104" t="s">
        <v>97</v>
      </c>
      <c r="D38" s="104" t="s">
        <v>6010</v>
      </c>
      <c r="G38" s="104" t="s">
        <v>5961</v>
      </c>
      <c r="H38" s="104" t="s">
        <v>6069</v>
      </c>
      <c r="I38" s="104">
        <v>300</v>
      </c>
      <c r="K38" s="104">
        <v>368</v>
      </c>
      <c r="S38" s="104">
        <v>49</v>
      </c>
      <c r="U38" s="104">
        <v>2</v>
      </c>
      <c r="X38" s="104">
        <v>1958</v>
      </c>
      <c r="Y38" s="104">
        <v>1963</v>
      </c>
      <c r="Z38" s="104">
        <v>197234571</v>
      </c>
      <c r="AH38" s="104" t="s">
        <v>6124</v>
      </c>
      <c r="AX38" s="105" t="s">
        <v>6070</v>
      </c>
      <c r="AY38" s="106">
        <v>59908</v>
      </c>
      <c r="AZ38" s="104" t="s">
        <v>6128</v>
      </c>
      <c r="BA38" s="104">
        <v>1</v>
      </c>
      <c r="BX38" s="106"/>
    </row>
    <row r="39" spans="1:76" x14ac:dyDescent="0.25">
      <c r="A39" s="104">
        <v>50</v>
      </c>
      <c r="B39" s="104" t="s">
        <v>264</v>
      </c>
      <c r="C39" s="104" t="s">
        <v>97</v>
      </c>
      <c r="D39" s="104" t="s">
        <v>6015</v>
      </c>
      <c r="G39" s="104" t="s">
        <v>5966</v>
      </c>
      <c r="I39" s="104">
        <v>300</v>
      </c>
      <c r="K39" s="104">
        <v>372</v>
      </c>
      <c r="S39" s="104">
        <v>50</v>
      </c>
      <c r="U39" s="104">
        <v>2</v>
      </c>
      <c r="X39" s="104">
        <v>1974</v>
      </c>
      <c r="AA39" s="106"/>
      <c r="AD39" s="106"/>
      <c r="AH39" s="104" t="s">
        <v>6124</v>
      </c>
      <c r="AM39" s="106"/>
      <c r="AX39" s="105" t="s">
        <v>6077</v>
      </c>
      <c r="AY39" s="106">
        <v>59908</v>
      </c>
      <c r="AZ39" s="104" t="s">
        <v>6128</v>
      </c>
      <c r="BA39" s="104">
        <v>1</v>
      </c>
      <c r="BV39" s="106"/>
      <c r="BX39" s="106"/>
    </row>
    <row r="40" spans="1:76" x14ac:dyDescent="0.25">
      <c r="A40" s="104">
        <v>51</v>
      </c>
      <c r="B40" s="104" t="s">
        <v>264</v>
      </c>
      <c r="C40" s="104" t="s">
        <v>97</v>
      </c>
      <c r="D40" s="104" t="s">
        <v>6011</v>
      </c>
      <c r="G40" s="104" t="s">
        <v>5962</v>
      </c>
      <c r="I40" s="104">
        <v>300</v>
      </c>
      <c r="K40" s="104">
        <v>415</v>
      </c>
      <c r="S40" s="104">
        <v>51</v>
      </c>
      <c r="U40" s="104">
        <v>2</v>
      </c>
      <c r="X40" s="104">
        <v>1985</v>
      </c>
      <c r="AA40" s="106"/>
      <c r="AD40" s="106"/>
      <c r="AH40" s="104" t="s">
        <v>6124</v>
      </c>
      <c r="AX40" s="105" t="s">
        <v>6071</v>
      </c>
      <c r="AY40" s="106">
        <v>59908</v>
      </c>
      <c r="AZ40" s="104" t="s">
        <v>6128</v>
      </c>
      <c r="BA40" s="104">
        <v>1</v>
      </c>
      <c r="BX40" s="106"/>
    </row>
    <row r="41" spans="1:76" x14ac:dyDescent="0.25">
      <c r="A41" s="104">
        <v>53</v>
      </c>
      <c r="B41" s="104" t="s">
        <v>264</v>
      </c>
      <c r="C41" s="104" t="s">
        <v>97</v>
      </c>
      <c r="D41" s="104" t="s">
        <v>6030</v>
      </c>
      <c r="G41" s="104" t="s">
        <v>6110</v>
      </c>
      <c r="H41" s="104" t="s">
        <v>5978</v>
      </c>
      <c r="I41" s="104">
        <v>300</v>
      </c>
      <c r="K41" s="104">
        <v>371</v>
      </c>
      <c r="S41" s="104">
        <v>53</v>
      </c>
      <c r="U41" s="104">
        <v>2</v>
      </c>
      <c r="X41" s="104">
        <v>1988</v>
      </c>
      <c r="Y41" s="104">
        <v>1988</v>
      </c>
      <c r="Z41" s="104">
        <v>197367115</v>
      </c>
      <c r="AA41" s="106"/>
      <c r="AC41" s="104">
        <v>197224416</v>
      </c>
      <c r="AD41" s="106"/>
      <c r="AH41" s="104" t="s">
        <v>6124</v>
      </c>
      <c r="AM41" s="106"/>
      <c r="AX41" s="105" t="s">
        <v>6087</v>
      </c>
      <c r="AY41" s="106">
        <v>59908</v>
      </c>
      <c r="AZ41" s="104" t="s">
        <v>6128</v>
      </c>
      <c r="BA41" s="104">
        <v>1</v>
      </c>
    </row>
    <row r="42" spans="1:76" x14ac:dyDescent="0.25">
      <c r="A42" s="104">
        <v>54</v>
      </c>
      <c r="B42" s="104" t="s">
        <v>264</v>
      </c>
      <c r="C42" s="104" t="s">
        <v>97</v>
      </c>
      <c r="D42" s="104" t="s">
        <v>6018</v>
      </c>
      <c r="G42" s="104" t="s">
        <v>5968</v>
      </c>
      <c r="I42" s="104">
        <v>300</v>
      </c>
      <c r="K42" s="104">
        <v>386</v>
      </c>
      <c r="S42" s="104">
        <v>54</v>
      </c>
      <c r="U42" s="104">
        <v>2</v>
      </c>
      <c r="X42" s="104">
        <v>1975</v>
      </c>
      <c r="Z42" s="104">
        <v>197174286</v>
      </c>
      <c r="AH42" s="104" t="s">
        <v>6124</v>
      </c>
      <c r="AX42" s="105" t="s">
        <v>6079</v>
      </c>
      <c r="AY42" s="106">
        <v>59908</v>
      </c>
      <c r="AZ42" s="104" t="s">
        <v>6128</v>
      </c>
      <c r="BA42" s="104">
        <v>1</v>
      </c>
      <c r="BX42" s="106"/>
    </row>
    <row r="43" spans="1:76" x14ac:dyDescent="0.25">
      <c r="A43" s="104">
        <v>56</v>
      </c>
      <c r="B43" s="104" t="s">
        <v>264</v>
      </c>
      <c r="C43" s="104" t="s">
        <v>97</v>
      </c>
      <c r="D43" s="104" t="s">
        <v>6040</v>
      </c>
      <c r="G43" s="104" t="s">
        <v>5989</v>
      </c>
      <c r="H43" s="104" t="s">
        <v>6120</v>
      </c>
      <c r="I43" s="104">
        <v>300</v>
      </c>
      <c r="K43" s="104">
        <v>391</v>
      </c>
      <c r="S43" s="104">
        <v>56</v>
      </c>
      <c r="U43" s="104">
        <v>2</v>
      </c>
      <c r="X43" s="104">
        <v>1996</v>
      </c>
      <c r="Y43" s="104">
        <v>2000</v>
      </c>
      <c r="AH43" s="104" t="s">
        <v>6124</v>
      </c>
      <c r="AN43" s="113"/>
      <c r="AX43" s="105" t="s">
        <v>6095</v>
      </c>
      <c r="AY43" s="106">
        <v>59908</v>
      </c>
      <c r="AZ43" s="104" t="s">
        <v>6128</v>
      </c>
      <c r="BA43" s="104">
        <v>1</v>
      </c>
      <c r="BX43" s="106"/>
    </row>
    <row r="44" spans="1:76" x14ac:dyDescent="0.25">
      <c r="A44" s="104">
        <v>57</v>
      </c>
      <c r="B44" s="104" t="s">
        <v>264</v>
      </c>
      <c r="C44" s="104" t="s">
        <v>97</v>
      </c>
      <c r="D44" s="104" t="s">
        <v>6032</v>
      </c>
      <c r="G44" s="104" t="s">
        <v>6112</v>
      </c>
      <c r="H44" s="104" t="s">
        <v>5980</v>
      </c>
      <c r="I44" s="104">
        <v>300</v>
      </c>
      <c r="K44" s="104">
        <v>392</v>
      </c>
      <c r="S44" s="104">
        <v>57</v>
      </c>
      <c r="U44" s="104">
        <v>2</v>
      </c>
      <c r="X44" s="104">
        <v>1979</v>
      </c>
      <c r="Y44" s="104">
        <v>1983</v>
      </c>
      <c r="AH44" s="104" t="s">
        <v>6124</v>
      </c>
      <c r="AX44" s="105" t="s">
        <v>6089</v>
      </c>
      <c r="AY44" s="106">
        <v>59908</v>
      </c>
      <c r="AZ44" s="104" t="s">
        <v>6128</v>
      </c>
      <c r="BA44" s="104">
        <v>1</v>
      </c>
    </row>
    <row r="45" spans="1:76" x14ac:dyDescent="0.25">
      <c r="A45" s="104">
        <v>58</v>
      </c>
      <c r="B45" s="104" t="s">
        <v>264</v>
      </c>
      <c r="C45" s="104" t="s">
        <v>97</v>
      </c>
      <c r="D45" s="104" t="s">
        <v>6017</v>
      </c>
      <c r="G45" s="104" t="s">
        <v>6101</v>
      </c>
      <c r="H45" s="104" t="s">
        <v>6102</v>
      </c>
      <c r="I45" s="104">
        <v>300</v>
      </c>
      <c r="K45" s="104">
        <v>462</v>
      </c>
      <c r="S45" s="104">
        <v>58</v>
      </c>
      <c r="U45" s="104">
        <v>2</v>
      </c>
      <c r="X45" s="104">
        <v>1938</v>
      </c>
      <c r="Y45" s="104">
        <v>1962</v>
      </c>
      <c r="Z45" s="104">
        <v>197431149</v>
      </c>
      <c r="AC45" s="104">
        <v>190457389</v>
      </c>
      <c r="AH45" s="104" t="s">
        <v>6124</v>
      </c>
      <c r="AM45" s="106"/>
      <c r="AX45" s="105" t="s">
        <v>6078</v>
      </c>
      <c r="AY45" s="106">
        <v>59908</v>
      </c>
      <c r="AZ45" s="104" t="s">
        <v>6128</v>
      </c>
      <c r="BA45" s="104">
        <v>1</v>
      </c>
      <c r="BV45" s="106"/>
      <c r="BX45" s="106"/>
    </row>
    <row r="46" spans="1:76" x14ac:dyDescent="0.25">
      <c r="A46" s="104">
        <v>62</v>
      </c>
      <c r="B46" s="104" t="s">
        <v>264</v>
      </c>
      <c r="C46" s="104" t="s">
        <v>97</v>
      </c>
      <c r="D46" s="104" t="s">
        <v>6041</v>
      </c>
      <c r="G46" s="104" t="s">
        <v>5990</v>
      </c>
      <c r="H46" s="104" t="s">
        <v>6121</v>
      </c>
      <c r="I46" s="104">
        <v>300</v>
      </c>
      <c r="K46" s="104">
        <v>424</v>
      </c>
      <c r="S46" s="104">
        <v>62</v>
      </c>
      <c r="U46" s="104">
        <v>2</v>
      </c>
      <c r="X46" s="104">
        <v>1973</v>
      </c>
      <c r="Y46" s="104">
        <v>1983</v>
      </c>
      <c r="AA46" s="106"/>
      <c r="AH46" s="104" t="s">
        <v>6124</v>
      </c>
      <c r="AM46" s="106"/>
      <c r="AX46" s="105" t="s">
        <v>6096</v>
      </c>
      <c r="AY46" s="106">
        <v>59908</v>
      </c>
      <c r="AZ46" s="104" t="s">
        <v>6128</v>
      </c>
      <c r="BA46" s="104">
        <v>1</v>
      </c>
      <c r="BV46" s="106"/>
      <c r="BX46" s="106"/>
    </row>
    <row r="47" spans="1:76" x14ac:dyDescent="0.25">
      <c r="A47" s="104">
        <v>63</v>
      </c>
      <c r="B47" s="104" t="s">
        <v>264</v>
      </c>
      <c r="C47" s="104" t="s">
        <v>97</v>
      </c>
      <c r="D47" s="104" t="s">
        <v>6042</v>
      </c>
      <c r="G47" s="104" t="s">
        <v>5991</v>
      </c>
      <c r="I47" s="104">
        <v>300</v>
      </c>
      <c r="K47" s="104">
        <v>406</v>
      </c>
      <c r="S47" s="104">
        <v>63</v>
      </c>
      <c r="U47" s="104">
        <v>2</v>
      </c>
      <c r="X47" s="104">
        <v>1987</v>
      </c>
      <c r="Z47" s="104">
        <v>197234653</v>
      </c>
      <c r="AA47" s="106"/>
      <c r="AD47" s="106"/>
      <c r="AH47" s="104" t="s">
        <v>6124</v>
      </c>
      <c r="AX47" s="105" t="s">
        <v>6093</v>
      </c>
      <c r="AY47" s="106">
        <v>59908</v>
      </c>
      <c r="AZ47" s="104" t="s">
        <v>6128</v>
      </c>
      <c r="BA47" s="104">
        <v>1</v>
      </c>
    </row>
    <row r="48" spans="1:76" x14ac:dyDescent="0.25">
      <c r="A48" s="104">
        <v>64</v>
      </c>
      <c r="B48" s="104" t="s">
        <v>264</v>
      </c>
      <c r="C48" s="104" t="s">
        <v>97</v>
      </c>
      <c r="D48" s="104" t="s">
        <v>6045</v>
      </c>
      <c r="G48" s="104" t="s">
        <v>5993</v>
      </c>
      <c r="I48" s="104">
        <v>300</v>
      </c>
      <c r="K48" s="104">
        <v>389</v>
      </c>
      <c r="S48" s="104">
        <v>64</v>
      </c>
      <c r="U48" s="104">
        <v>2</v>
      </c>
      <c r="X48" s="104">
        <v>1939</v>
      </c>
      <c r="AA48" s="106"/>
      <c r="AD48" s="106"/>
      <c r="AH48" s="104" t="s">
        <v>6124</v>
      </c>
      <c r="AX48" s="105" t="s">
        <v>6099</v>
      </c>
      <c r="AY48" s="106">
        <v>60274</v>
      </c>
      <c r="AZ48" s="104" t="s">
        <v>6128</v>
      </c>
      <c r="BA48" s="104">
        <v>1</v>
      </c>
    </row>
    <row r="49" spans="1:76" x14ac:dyDescent="0.25">
      <c r="A49" s="104">
        <v>65</v>
      </c>
      <c r="B49" s="104" t="s">
        <v>264</v>
      </c>
      <c r="C49" s="104" t="s">
        <v>97</v>
      </c>
      <c r="D49" s="104" t="s">
        <v>6036</v>
      </c>
      <c r="G49" s="104" t="s">
        <v>5984</v>
      </c>
      <c r="H49" s="104" t="s">
        <v>6115</v>
      </c>
      <c r="I49" s="104">
        <v>300</v>
      </c>
      <c r="K49" s="104">
        <v>399</v>
      </c>
      <c r="S49" s="104">
        <v>65</v>
      </c>
      <c r="U49" s="104">
        <v>2</v>
      </c>
      <c r="X49" s="104">
        <v>1996</v>
      </c>
      <c r="Y49" s="104">
        <v>1999</v>
      </c>
      <c r="AH49" s="104" t="s">
        <v>6124</v>
      </c>
      <c r="AX49" s="105" t="s">
        <v>6092</v>
      </c>
      <c r="AY49" s="106">
        <v>59908</v>
      </c>
      <c r="AZ49" s="104" t="s">
        <v>6128</v>
      </c>
      <c r="BA49" s="104">
        <v>1</v>
      </c>
      <c r="BX49" s="106"/>
    </row>
    <row r="50" spans="1:76" x14ac:dyDescent="0.25">
      <c r="A50" s="104">
        <v>66</v>
      </c>
      <c r="B50" s="104" t="s">
        <v>264</v>
      </c>
      <c r="C50" s="104" t="s">
        <v>97</v>
      </c>
      <c r="D50" s="104" t="s">
        <v>6039</v>
      </c>
      <c r="G50" s="104" t="s">
        <v>5987</v>
      </c>
      <c r="H50" s="104" t="s">
        <v>6118</v>
      </c>
      <c r="I50" s="104">
        <v>300</v>
      </c>
      <c r="K50" s="104">
        <v>406</v>
      </c>
      <c r="S50" s="104">
        <v>66</v>
      </c>
      <c r="U50" s="104">
        <v>2</v>
      </c>
      <c r="X50" s="104">
        <v>1953</v>
      </c>
      <c r="Y50" s="104">
        <v>1959</v>
      </c>
      <c r="AH50" s="104" t="s">
        <v>6124</v>
      </c>
      <c r="AX50" s="105" t="s">
        <v>6093</v>
      </c>
      <c r="AY50" s="106">
        <v>59908</v>
      </c>
      <c r="AZ50" s="104" t="s">
        <v>6128</v>
      </c>
      <c r="BA50" s="104">
        <v>1</v>
      </c>
    </row>
    <row r="51" spans="1:76" x14ac:dyDescent="0.25">
      <c r="A51" s="104">
        <v>67</v>
      </c>
      <c r="B51" s="104" t="s">
        <v>264</v>
      </c>
      <c r="C51" s="104" t="s">
        <v>97</v>
      </c>
      <c r="D51" s="104" t="s">
        <v>6023</v>
      </c>
      <c r="H51" s="104" t="s">
        <v>5973</v>
      </c>
      <c r="I51" s="104">
        <v>300</v>
      </c>
      <c r="K51" s="104">
        <v>417</v>
      </c>
      <c r="S51" s="104">
        <v>67</v>
      </c>
      <c r="U51" s="104">
        <v>2</v>
      </c>
      <c r="Y51" s="104">
        <v>1958</v>
      </c>
      <c r="AA51" s="106"/>
      <c r="AD51" s="106"/>
      <c r="AH51" s="104" t="s">
        <v>6124</v>
      </c>
      <c r="AX51" s="105" t="s">
        <v>6083</v>
      </c>
      <c r="AY51" s="106">
        <v>59908</v>
      </c>
      <c r="AZ51" s="104" t="s">
        <v>6128</v>
      </c>
      <c r="BA51" s="104">
        <v>1</v>
      </c>
    </row>
    <row r="52" spans="1:76" x14ac:dyDescent="0.25">
      <c r="A52" s="104">
        <v>68</v>
      </c>
      <c r="B52" s="104" t="s">
        <v>264</v>
      </c>
      <c r="C52" s="104" t="s">
        <v>97</v>
      </c>
      <c r="D52" s="104" t="s">
        <v>6038</v>
      </c>
      <c r="G52" s="104" t="s">
        <v>5986</v>
      </c>
      <c r="H52" s="104" t="s">
        <v>6117</v>
      </c>
      <c r="I52" s="104">
        <v>300</v>
      </c>
      <c r="K52" s="104">
        <v>414</v>
      </c>
      <c r="S52" s="104">
        <v>68</v>
      </c>
      <c r="U52" s="104">
        <v>2</v>
      </c>
      <c r="X52" s="104">
        <v>1992</v>
      </c>
      <c r="Y52" s="104">
        <v>1993</v>
      </c>
      <c r="AH52" s="104" t="s">
        <v>6124</v>
      </c>
      <c r="AX52" s="105" t="s">
        <v>6055</v>
      </c>
      <c r="AY52" s="106">
        <v>59908</v>
      </c>
      <c r="AZ52" s="104" t="s">
        <v>6128</v>
      </c>
      <c r="BA52" s="104">
        <v>1</v>
      </c>
      <c r="BX52" s="106"/>
    </row>
    <row r="53" spans="1:76" x14ac:dyDescent="0.25">
      <c r="A53" s="104">
        <v>69</v>
      </c>
      <c r="B53" s="104" t="s">
        <v>264</v>
      </c>
      <c r="C53" s="104" t="s">
        <v>97</v>
      </c>
      <c r="D53" s="104" t="s">
        <v>6037</v>
      </c>
      <c r="G53" s="104" t="s">
        <v>5985</v>
      </c>
      <c r="H53" s="104" t="s">
        <v>6116</v>
      </c>
      <c r="I53" s="104">
        <v>300</v>
      </c>
      <c r="K53" s="104">
        <v>419</v>
      </c>
      <c r="S53" s="104">
        <v>69</v>
      </c>
      <c r="U53" s="104">
        <v>2</v>
      </c>
      <c r="X53" s="104">
        <v>1977</v>
      </c>
      <c r="Y53" s="104">
        <v>1979</v>
      </c>
      <c r="AA53" s="106"/>
      <c r="AD53" s="106"/>
      <c r="AH53" s="104" t="s">
        <v>6124</v>
      </c>
      <c r="AM53" s="106"/>
      <c r="AX53" s="105" t="s">
        <v>6073</v>
      </c>
      <c r="AY53" s="106">
        <v>59908</v>
      </c>
      <c r="AZ53" s="104" t="s">
        <v>6128</v>
      </c>
      <c r="BA53" s="104">
        <v>1</v>
      </c>
    </row>
    <row r="54" spans="1:76" x14ac:dyDescent="0.25">
      <c r="A54" s="104">
        <v>69</v>
      </c>
      <c r="B54" s="104" t="s">
        <v>264</v>
      </c>
      <c r="C54" s="104" t="s">
        <v>97</v>
      </c>
      <c r="D54" s="104" t="s">
        <v>6037</v>
      </c>
      <c r="G54" s="104" t="s">
        <v>5985</v>
      </c>
      <c r="H54" s="104" t="s">
        <v>6116</v>
      </c>
      <c r="J54" s="104">
        <v>300</v>
      </c>
      <c r="K54" s="104">
        <v>419</v>
      </c>
      <c r="S54" s="104">
        <v>69</v>
      </c>
      <c r="U54" s="104">
        <v>2</v>
      </c>
      <c r="X54" s="104">
        <v>1977</v>
      </c>
      <c r="Y54" s="104">
        <v>1979</v>
      </c>
      <c r="AH54" s="104" t="s">
        <v>6124</v>
      </c>
      <c r="AX54" s="105" t="s">
        <v>6073</v>
      </c>
      <c r="AY54" s="106">
        <v>59908</v>
      </c>
    </row>
    <row r="55" spans="1:76" x14ac:dyDescent="0.25">
      <c r="AN55" s="113"/>
      <c r="BX55" s="106"/>
    </row>
    <row r="56" spans="1:76" x14ac:dyDescent="0.25">
      <c r="BX56" s="106"/>
    </row>
    <row r="57" spans="1:76" x14ac:dyDescent="0.25">
      <c r="AN57" s="113"/>
      <c r="BX57" s="106"/>
    </row>
    <row r="60" spans="1:76" x14ac:dyDescent="0.25">
      <c r="AN60" s="113"/>
      <c r="BX60" s="106"/>
    </row>
    <row r="61" spans="1:76" x14ac:dyDescent="0.25">
      <c r="AA61" s="106"/>
      <c r="AD61" s="106"/>
    </row>
    <row r="63" spans="1:76" x14ac:dyDescent="0.25">
      <c r="BX63" s="106"/>
    </row>
    <row r="64" spans="1:76" x14ac:dyDescent="0.25">
      <c r="BX64" s="106"/>
    </row>
    <row r="65" spans="23:76" x14ac:dyDescent="0.25">
      <c r="AD65" s="106"/>
      <c r="AM65" s="106"/>
      <c r="BV65" s="106"/>
    </row>
    <row r="66" spans="23:76" x14ac:dyDescent="0.25">
      <c r="BX66" s="106"/>
    </row>
    <row r="67" spans="23:76" x14ac:dyDescent="0.25">
      <c r="AA67" s="106"/>
      <c r="AD67" s="106"/>
    </row>
    <row r="68" spans="23:76" x14ac:dyDescent="0.25">
      <c r="W68" s="114"/>
      <c r="AA68" s="106"/>
      <c r="AD68" s="106"/>
      <c r="AM68" s="106"/>
    </row>
    <row r="69" spans="23:76" x14ac:dyDescent="0.25">
      <c r="AA69" s="106"/>
      <c r="AM69" s="106"/>
    </row>
    <row r="70" spans="23:76" x14ac:dyDescent="0.25">
      <c r="AD70" s="106"/>
      <c r="AM70" s="106"/>
      <c r="BV70" s="106"/>
    </row>
    <row r="71" spans="23:76" x14ac:dyDescent="0.25">
      <c r="AA71" s="106"/>
      <c r="AD71" s="106"/>
      <c r="AM71" s="106"/>
    </row>
    <row r="72" spans="23:76" x14ac:dyDescent="0.25">
      <c r="AA72" s="106"/>
      <c r="AM72" s="106"/>
    </row>
    <row r="73" spans="23:76" x14ac:dyDescent="0.25">
      <c r="AA73" s="106"/>
      <c r="AD73" s="106"/>
      <c r="AM73" s="106"/>
      <c r="BV73" s="106"/>
    </row>
    <row r="74" spans="23:76" x14ac:dyDescent="0.25">
      <c r="AA74" s="106"/>
      <c r="AD74" s="106"/>
    </row>
    <row r="76" spans="23:76" x14ac:dyDescent="0.25">
      <c r="AA76" s="106"/>
      <c r="AD76" s="106"/>
      <c r="AM76" s="106"/>
    </row>
    <row r="78" spans="23:76" x14ac:dyDescent="0.25">
      <c r="AA78" s="106"/>
      <c r="AD78" s="106"/>
    </row>
    <row r="80" spans="23:76" x14ac:dyDescent="0.25">
      <c r="AD80" s="106"/>
      <c r="AM80" s="106"/>
    </row>
    <row r="81" spans="27:76" x14ac:dyDescent="0.25">
      <c r="AD81" s="106"/>
      <c r="AM81" s="106"/>
    </row>
    <row r="82" spans="27:76" x14ac:dyDescent="0.25">
      <c r="AN82" s="113"/>
    </row>
    <row r="83" spans="27:76" x14ac:dyDescent="0.25">
      <c r="AA83" s="106"/>
      <c r="AD83" s="106"/>
      <c r="AM83" s="106"/>
    </row>
    <row r="85" spans="27:76" x14ac:dyDescent="0.25">
      <c r="BX85" s="106"/>
    </row>
    <row r="86" spans="27:76" x14ac:dyDescent="0.25">
      <c r="AA86" s="106"/>
      <c r="AD86" s="106"/>
    </row>
    <row r="87" spans="27:76" x14ac:dyDescent="0.25">
      <c r="BV87" s="106"/>
      <c r="BX87" s="106"/>
    </row>
    <row r="88" spans="27:76" x14ac:dyDescent="0.25">
      <c r="AA88" s="106"/>
      <c r="AD88" s="106"/>
    </row>
    <row r="89" spans="27:76" x14ac:dyDescent="0.25">
      <c r="AN89" s="113"/>
    </row>
    <row r="90" spans="27:76" x14ac:dyDescent="0.25">
      <c r="AM90" s="106"/>
      <c r="BX90" s="106"/>
    </row>
    <row r="91" spans="27:76" x14ac:dyDescent="0.25">
      <c r="AA91" s="106"/>
      <c r="AD91" s="106"/>
      <c r="AM91" s="106"/>
      <c r="BV91" s="106"/>
    </row>
    <row r="92" spans="27:76" x14ac:dyDescent="0.25">
      <c r="AN92" s="113"/>
    </row>
    <row r="93" spans="27:76" x14ac:dyDescent="0.25">
      <c r="AA93" s="106"/>
    </row>
    <row r="94" spans="27:76" x14ac:dyDescent="0.25">
      <c r="AD94" s="106"/>
      <c r="BV94" s="106"/>
    </row>
    <row r="95" spans="27:76" x14ac:dyDescent="0.25">
      <c r="AA95" s="106"/>
      <c r="AD95" s="106"/>
      <c r="BV95" s="106"/>
    </row>
    <row r="96" spans="27:76" x14ac:dyDescent="0.25">
      <c r="AD96" s="106"/>
      <c r="BV96" s="106"/>
    </row>
    <row r="97" spans="18:76" x14ac:dyDescent="0.25">
      <c r="BV97" s="106"/>
    </row>
    <row r="98" spans="18:76" x14ac:dyDescent="0.25">
      <c r="AD98" s="106"/>
    </row>
    <row r="99" spans="18:76" x14ac:dyDescent="0.25">
      <c r="AD99" s="106"/>
    </row>
    <row r="100" spans="18:76" x14ac:dyDescent="0.25">
      <c r="AD100" s="106"/>
    </row>
    <row r="101" spans="18:76" x14ac:dyDescent="0.25">
      <c r="AD101" s="106"/>
    </row>
    <row r="104" spans="18:76" x14ac:dyDescent="0.25">
      <c r="AD104" s="106"/>
      <c r="AM104" s="106"/>
      <c r="BV104" s="106"/>
    </row>
    <row r="105" spans="18:76" x14ac:dyDescent="0.25">
      <c r="AA105" s="106"/>
      <c r="AD105" s="106"/>
      <c r="AM105" s="106"/>
      <c r="BV105" s="106"/>
    </row>
    <row r="106" spans="18:76" x14ac:dyDescent="0.25">
      <c r="AA106" s="106"/>
      <c r="AD106" s="106"/>
      <c r="AM106" s="106"/>
      <c r="BV106" s="106"/>
    </row>
    <row r="107" spans="18:76" x14ac:dyDescent="0.25">
      <c r="R107" s="110"/>
      <c r="S107" s="110"/>
      <c r="AD107" s="106"/>
      <c r="AM107" s="106"/>
      <c r="BV107" s="106"/>
      <c r="BX107" s="106"/>
    </row>
    <row r="108" spans="18:76" x14ac:dyDescent="0.25">
      <c r="R108" s="110"/>
      <c r="S108" s="110"/>
      <c r="AA108" s="106"/>
      <c r="AM108" s="106"/>
    </row>
    <row r="109" spans="18:76" x14ac:dyDescent="0.25">
      <c r="AA109" s="106"/>
      <c r="AM109" s="106"/>
      <c r="BX109" s="106"/>
    </row>
    <row r="110" spans="18:76" x14ac:dyDescent="0.25">
      <c r="BX110" s="106"/>
    </row>
    <row r="112" spans="18:76" x14ac:dyDescent="0.25">
      <c r="BX112" s="106"/>
    </row>
    <row r="116" spans="27:76" x14ac:dyDescent="0.25">
      <c r="AA116" s="106"/>
      <c r="BX116" s="106"/>
    </row>
    <row r="117" spans="27:76" x14ac:dyDescent="0.25">
      <c r="AD117" s="106"/>
    </row>
    <row r="118" spans="27:76" x14ac:dyDescent="0.25">
      <c r="BX118" s="106"/>
    </row>
    <row r="119" spans="27:76" x14ac:dyDescent="0.25">
      <c r="BX119" s="106"/>
    </row>
    <row r="120" spans="27:76" x14ac:dyDescent="0.25">
      <c r="BV120" s="106"/>
      <c r="BX120" s="106"/>
    </row>
    <row r="121" spans="27:76" x14ac:dyDescent="0.25">
      <c r="BV121" s="106"/>
      <c r="BX121" s="106"/>
    </row>
    <row r="122" spans="27:76" x14ac:dyDescent="0.25">
      <c r="AK122" s="114"/>
      <c r="BX122" s="106"/>
    </row>
    <row r="123" spans="27:76" x14ac:dyDescent="0.25">
      <c r="AA123" s="106"/>
      <c r="AD123" s="106"/>
      <c r="BX123" s="106"/>
    </row>
    <row r="124" spans="27:76" x14ac:dyDescent="0.25">
      <c r="AA124" s="106"/>
      <c r="AD124" s="106"/>
    </row>
    <row r="125" spans="27:76" x14ac:dyDescent="0.25">
      <c r="BV125" s="106"/>
    </row>
    <row r="126" spans="27:76" x14ac:dyDescent="0.25">
      <c r="AN126" s="113"/>
    </row>
    <row r="127" spans="27:76" x14ac:dyDescent="0.25">
      <c r="BX127" s="106"/>
    </row>
    <row r="128" spans="27:76" x14ac:dyDescent="0.25">
      <c r="AN128" s="113"/>
    </row>
    <row r="129" spans="18:76" x14ac:dyDescent="0.25">
      <c r="AA129" s="106"/>
      <c r="AM129" s="106"/>
      <c r="BV129" s="106"/>
      <c r="BX129" s="106"/>
    </row>
    <row r="130" spans="18:76" x14ac:dyDescent="0.25">
      <c r="AA130" s="106"/>
      <c r="AD130" s="106"/>
      <c r="BV130" s="106"/>
    </row>
    <row r="131" spans="18:76" x14ac:dyDescent="0.25">
      <c r="R131" s="110"/>
      <c r="S131" s="110"/>
      <c r="AD131" s="106"/>
      <c r="BV131" s="106"/>
      <c r="BX131" s="106"/>
    </row>
    <row r="132" spans="18:76" x14ac:dyDescent="0.25">
      <c r="R132" s="110"/>
      <c r="S132" s="110"/>
      <c r="AA132" s="106"/>
      <c r="BV132" s="106"/>
      <c r="BX132" s="106"/>
    </row>
    <row r="133" spans="18:76" x14ac:dyDescent="0.25">
      <c r="R133" s="110"/>
      <c r="S133" s="110"/>
      <c r="AA133" s="106"/>
      <c r="BV133" s="106"/>
      <c r="BX133" s="106"/>
    </row>
    <row r="134" spans="18:76" x14ac:dyDescent="0.25">
      <c r="AD134" s="106"/>
    </row>
    <row r="136" spans="18:76" x14ac:dyDescent="0.25">
      <c r="BX136" s="106"/>
    </row>
    <row r="137" spans="18:76" x14ac:dyDescent="0.25">
      <c r="BX137" s="106"/>
    </row>
    <row r="138" spans="18:76" x14ac:dyDescent="0.25">
      <c r="AA138" s="106"/>
      <c r="AD138" s="106"/>
    </row>
    <row r="139" spans="18:76" x14ac:dyDescent="0.25">
      <c r="W139" s="114"/>
      <c r="AA139" s="106"/>
      <c r="AD139" s="106"/>
      <c r="AM139" s="106"/>
      <c r="BV139" s="106"/>
    </row>
    <row r="141" spans="18:76" x14ac:dyDescent="0.25">
      <c r="AA141" s="106"/>
      <c r="BV141" s="106"/>
    </row>
    <row r="142" spans="18:76" x14ac:dyDescent="0.25">
      <c r="AD142" s="106"/>
    </row>
    <row r="143" spans="18:76" x14ac:dyDescent="0.25">
      <c r="BX143" s="106"/>
    </row>
    <row r="144" spans="18:76" x14ac:dyDescent="0.25">
      <c r="AD144" s="106"/>
      <c r="BV144" s="106"/>
    </row>
    <row r="145" spans="18:76" x14ac:dyDescent="0.25">
      <c r="R145" s="110"/>
      <c r="S145" s="110"/>
      <c r="AA145" s="106"/>
      <c r="AD145" s="106"/>
      <c r="BV145" s="106"/>
    </row>
    <row r="146" spans="18:76" x14ac:dyDescent="0.25">
      <c r="AA146" s="106"/>
      <c r="BV146" s="106"/>
    </row>
    <row r="147" spans="18:76" x14ac:dyDescent="0.25">
      <c r="BX147" s="106"/>
    </row>
    <row r="148" spans="18:76" x14ac:dyDescent="0.25">
      <c r="R148" s="110"/>
      <c r="S148" s="110"/>
      <c r="AA148" s="106"/>
      <c r="AD148" s="106"/>
      <c r="BV148" s="106"/>
    </row>
    <row r="149" spans="18:76" x14ac:dyDescent="0.25">
      <c r="AD149" s="106"/>
      <c r="BV149" s="106"/>
    </row>
    <row r="150" spans="18:76" x14ac:dyDescent="0.25">
      <c r="AA150" s="106"/>
      <c r="BV150" s="106"/>
      <c r="BX150" s="106"/>
    </row>
    <row r="151" spans="18:76" x14ac:dyDescent="0.25">
      <c r="AA151" s="106"/>
      <c r="AD151" s="106"/>
      <c r="AM151" s="106"/>
      <c r="BV151" s="106"/>
    </row>
    <row r="152" spans="18:76" x14ac:dyDescent="0.25">
      <c r="AD152" s="106"/>
      <c r="AK152" s="114"/>
      <c r="AM152" s="106"/>
      <c r="BV152" s="106"/>
      <c r="BX152" s="106"/>
    </row>
    <row r="154" spans="18:76" x14ac:dyDescent="0.25">
      <c r="BX154" s="106"/>
    </row>
    <row r="155" spans="18:76" x14ac:dyDescent="0.25">
      <c r="W155" s="114"/>
      <c r="BX155" s="106"/>
    </row>
    <row r="156" spans="18:76" x14ac:dyDescent="0.25">
      <c r="AA156" s="106"/>
    </row>
    <row r="163" spans="19:76" x14ac:dyDescent="0.25">
      <c r="S163" s="110"/>
      <c r="BX163" s="106"/>
    </row>
    <row r="164" spans="19:76" x14ac:dyDescent="0.25">
      <c r="BX164" s="106"/>
    </row>
    <row r="165" spans="19:76" x14ac:dyDescent="0.25">
      <c r="AD165" s="106"/>
      <c r="AM165" s="106"/>
      <c r="BV165" s="106"/>
    </row>
    <row r="166" spans="19:76" x14ac:dyDescent="0.25">
      <c r="AD166" s="106"/>
      <c r="AM166" s="106"/>
      <c r="BV166" s="106"/>
    </row>
    <row r="167" spans="19:76" x14ac:dyDescent="0.25">
      <c r="W167" s="114"/>
    </row>
    <row r="168" spans="19:76" x14ac:dyDescent="0.25">
      <c r="W168" s="114"/>
    </row>
    <row r="169" spans="19:76" x14ac:dyDescent="0.25">
      <c r="AA169" s="106"/>
      <c r="AD169" s="106"/>
    </row>
    <row r="170" spans="19:76" x14ac:dyDescent="0.25">
      <c r="AM170" s="106"/>
      <c r="BV170" s="106"/>
      <c r="BX170" s="106"/>
    </row>
    <row r="171" spans="19:76" x14ac:dyDescent="0.25">
      <c r="W171" s="114"/>
      <c r="AA171" s="106"/>
      <c r="BX171" s="106"/>
    </row>
    <row r="175" spans="19:76" x14ac:dyDescent="0.25">
      <c r="BX175" s="106"/>
    </row>
    <row r="176" spans="19:76" x14ac:dyDescent="0.25">
      <c r="AT176" s="110"/>
      <c r="BX176" s="106"/>
    </row>
    <row r="178" spans="27:76" x14ac:dyDescent="0.25">
      <c r="AM178" s="106"/>
      <c r="BV178" s="106"/>
      <c r="BX178" s="106"/>
    </row>
    <row r="180" spans="27:76" x14ac:dyDescent="0.25">
      <c r="BX180" s="106"/>
    </row>
    <row r="182" spans="27:76" x14ac:dyDescent="0.25">
      <c r="BX182" s="106"/>
    </row>
    <row r="183" spans="27:76" x14ac:dyDescent="0.25">
      <c r="BX183" s="106"/>
    </row>
    <row r="184" spans="27:76" x14ac:dyDescent="0.25">
      <c r="BX184" s="106"/>
    </row>
    <row r="186" spans="27:76" x14ac:dyDescent="0.25">
      <c r="BX186" s="106"/>
    </row>
    <row r="187" spans="27:76" x14ac:dyDescent="0.25">
      <c r="AA187" s="106"/>
      <c r="AM187" s="106"/>
      <c r="BX187" s="106"/>
    </row>
    <row r="188" spans="27:76" x14ac:dyDescent="0.25">
      <c r="AA188" s="106"/>
      <c r="AD188" s="106"/>
    </row>
    <row r="189" spans="27:76" x14ac:dyDescent="0.25">
      <c r="BX189" s="106"/>
    </row>
    <row r="190" spans="27:76" x14ac:dyDescent="0.25">
      <c r="BX190" s="106"/>
    </row>
    <row r="191" spans="27:76" x14ac:dyDescent="0.25">
      <c r="BX191" s="106"/>
    </row>
    <row r="192" spans="27:76" x14ac:dyDescent="0.25">
      <c r="BX192" s="106"/>
    </row>
    <row r="193" spans="23:76" x14ac:dyDescent="0.25">
      <c r="BX193" s="106"/>
    </row>
    <row r="194" spans="23:76" x14ac:dyDescent="0.25">
      <c r="BX194" s="106"/>
    </row>
    <row r="195" spans="23:76" x14ac:dyDescent="0.25">
      <c r="BX195" s="106"/>
    </row>
    <row r="196" spans="23:76" x14ac:dyDescent="0.25">
      <c r="BX196" s="106"/>
    </row>
    <row r="199" spans="23:76" x14ac:dyDescent="0.25">
      <c r="BX199" s="106"/>
    </row>
    <row r="200" spans="23:76" x14ac:dyDescent="0.25">
      <c r="BX200" s="106"/>
    </row>
    <row r="203" spans="23:76" x14ac:dyDescent="0.25">
      <c r="BX203" s="106"/>
    </row>
    <row r="204" spans="23:76" x14ac:dyDescent="0.25">
      <c r="W204" s="114"/>
      <c r="AA204" s="106"/>
      <c r="AD204" s="106"/>
    </row>
    <row r="205" spans="23:76" x14ac:dyDescent="0.25">
      <c r="W205" s="114"/>
    </row>
    <row r="206" spans="23:76" x14ac:dyDescent="0.25">
      <c r="BX206" s="106"/>
    </row>
    <row r="207" spans="23:76" x14ac:dyDescent="0.25">
      <c r="AN207" s="113"/>
    </row>
    <row r="209" spans="23:76" x14ac:dyDescent="0.25">
      <c r="AA209" s="106"/>
      <c r="AD209" s="106"/>
      <c r="AM209" s="106"/>
      <c r="BV209" s="106"/>
    </row>
    <row r="211" spans="23:76" x14ac:dyDescent="0.25">
      <c r="AA211" s="106"/>
      <c r="AD211" s="106"/>
      <c r="AM211" s="106"/>
    </row>
    <row r="213" spans="23:76" x14ac:dyDescent="0.25">
      <c r="W213" s="114"/>
      <c r="AN213" s="113"/>
      <c r="BX213" s="106"/>
    </row>
    <row r="214" spans="23:76" x14ac:dyDescent="0.25">
      <c r="AN214" s="113"/>
    </row>
    <row r="215" spans="23:76" x14ac:dyDescent="0.25">
      <c r="BX215" s="106"/>
    </row>
    <row r="216" spans="23:76" x14ac:dyDescent="0.25">
      <c r="AN216" s="113"/>
    </row>
    <row r="217" spans="23:76" x14ac:dyDescent="0.25">
      <c r="AA217" s="106"/>
      <c r="AN217" s="113"/>
      <c r="BX217" s="106"/>
    </row>
    <row r="219" spans="23:76" x14ac:dyDescent="0.25">
      <c r="AD219" s="106"/>
    </row>
    <row r="220" spans="23:76" x14ac:dyDescent="0.25">
      <c r="AA220" s="106"/>
      <c r="AM220" s="106"/>
      <c r="BV220" s="106"/>
      <c r="BX220" s="106"/>
    </row>
    <row r="221" spans="23:76" x14ac:dyDescent="0.25">
      <c r="AD221" s="106"/>
      <c r="AM221" s="106"/>
      <c r="BV221" s="106"/>
      <c r="BX221" s="106"/>
    </row>
    <row r="223" spans="23:76" x14ac:dyDescent="0.25">
      <c r="BX223" s="106"/>
    </row>
    <row r="224" spans="23:76" x14ac:dyDescent="0.25">
      <c r="W224" s="114"/>
    </row>
    <row r="225" spans="23:76" x14ac:dyDescent="0.25">
      <c r="W225" s="114"/>
    </row>
    <row r="226" spans="23:76" x14ac:dyDescent="0.25">
      <c r="AN226" s="113"/>
    </row>
    <row r="228" spans="23:76" x14ac:dyDescent="0.25">
      <c r="AN228" s="113"/>
    </row>
    <row r="229" spans="23:76" x14ac:dyDescent="0.25">
      <c r="W229" s="114"/>
    </row>
    <row r="231" spans="23:76" x14ac:dyDescent="0.25">
      <c r="BX231" s="106"/>
    </row>
    <row r="232" spans="23:76" x14ac:dyDescent="0.25">
      <c r="BX232" s="106"/>
    </row>
    <row r="236" spans="23:76" x14ac:dyDescent="0.25">
      <c r="AD236" s="106"/>
      <c r="AM236" s="106"/>
      <c r="BV236" s="106"/>
    </row>
    <row r="239" spans="23:76" x14ac:dyDescent="0.25">
      <c r="BX239" s="106"/>
    </row>
    <row r="240" spans="23:76" x14ac:dyDescent="0.25">
      <c r="BX240" s="106"/>
    </row>
    <row r="241" spans="27:76" x14ac:dyDescent="0.25">
      <c r="AA241" s="106"/>
      <c r="AD241" s="106"/>
      <c r="AM241" s="106"/>
    </row>
    <row r="243" spans="27:76" x14ac:dyDescent="0.25">
      <c r="BX243" s="106"/>
    </row>
    <row r="244" spans="27:76" x14ac:dyDescent="0.25">
      <c r="BX244" s="106"/>
    </row>
    <row r="245" spans="27:76" x14ac:dyDescent="0.25">
      <c r="AA245" s="106"/>
      <c r="AD245" s="106"/>
      <c r="BV245" s="106"/>
      <c r="BX245" s="106"/>
    </row>
    <row r="246" spans="27:76" x14ac:dyDescent="0.25">
      <c r="AD246" s="106"/>
      <c r="BX246" s="106"/>
    </row>
    <row r="247" spans="27:76" x14ac:dyDescent="0.25">
      <c r="BV247" s="106"/>
      <c r="BX247" s="106"/>
    </row>
    <row r="248" spans="27:76" x14ac:dyDescent="0.25">
      <c r="BV248" s="106"/>
      <c r="BX248" s="106"/>
    </row>
    <row r="249" spans="27:76" x14ac:dyDescent="0.25">
      <c r="BX249" s="106"/>
    </row>
    <row r="250" spans="27:76" x14ac:dyDescent="0.25">
      <c r="BX250" s="106"/>
    </row>
    <row r="251" spans="27:76" x14ac:dyDescent="0.25">
      <c r="BV251" s="106"/>
      <c r="BX251" s="106"/>
    </row>
    <row r="252" spans="27:76" x14ac:dyDescent="0.25">
      <c r="AA252" s="106"/>
      <c r="AD252" s="106"/>
      <c r="AM252" s="106"/>
      <c r="BV252" s="106"/>
    </row>
    <row r="253" spans="27:76" x14ac:dyDescent="0.25">
      <c r="AA253" s="106"/>
      <c r="AD253" s="106"/>
      <c r="BX253" s="106"/>
    </row>
    <row r="255" spans="27:76" x14ac:dyDescent="0.25">
      <c r="BX255" s="106"/>
    </row>
    <row r="258" spans="30:76" x14ac:dyDescent="0.25">
      <c r="BX258" s="106"/>
    </row>
    <row r="260" spans="30:76" x14ac:dyDescent="0.25">
      <c r="BX260" s="106"/>
    </row>
    <row r="261" spans="30:76" x14ac:dyDescent="0.25">
      <c r="AD261" s="106"/>
      <c r="AM261" s="106"/>
      <c r="BX261" s="106"/>
    </row>
    <row r="262" spans="30:76" x14ac:dyDescent="0.25">
      <c r="BX262" s="106"/>
    </row>
    <row r="267" spans="30:76" x14ac:dyDescent="0.25">
      <c r="BX267" s="106"/>
    </row>
    <row r="269" spans="30:76" x14ac:dyDescent="0.25">
      <c r="BX269" s="106"/>
    </row>
    <row r="274" spans="23:76" x14ac:dyDescent="0.25">
      <c r="AN274" s="113"/>
    </row>
    <row r="275" spans="23:76" x14ac:dyDescent="0.25">
      <c r="BX275" s="106"/>
    </row>
    <row r="276" spans="23:76" x14ac:dyDescent="0.25">
      <c r="BX276" s="106"/>
    </row>
    <row r="277" spans="23:76" x14ac:dyDescent="0.25">
      <c r="AA277" s="106"/>
      <c r="BX277" s="106"/>
    </row>
    <row r="278" spans="23:76" x14ac:dyDescent="0.25">
      <c r="BX278" s="106"/>
    </row>
    <row r="281" spans="23:76" x14ac:dyDescent="0.25">
      <c r="W281" s="114"/>
    </row>
    <row r="282" spans="23:76" x14ac:dyDescent="0.25">
      <c r="BX282" s="106"/>
    </row>
    <row r="283" spans="23:76" x14ac:dyDescent="0.25">
      <c r="AD283" s="106"/>
    </row>
    <row r="284" spans="23:76" x14ac:dyDescent="0.25">
      <c r="AA284" s="106"/>
      <c r="AD284" s="106"/>
      <c r="AM284" s="106"/>
      <c r="BV284" s="106"/>
    </row>
    <row r="285" spans="23:76" x14ac:dyDescent="0.25">
      <c r="AN285" s="113"/>
      <c r="BX285" s="106"/>
    </row>
    <row r="286" spans="23:76" x14ac:dyDescent="0.25">
      <c r="AN286" s="113"/>
      <c r="BX286" s="106"/>
    </row>
    <row r="287" spans="23:76" x14ac:dyDescent="0.25">
      <c r="AA287" s="106"/>
      <c r="AD287" s="106"/>
      <c r="AM287" s="106"/>
      <c r="BV287" s="106"/>
    </row>
    <row r="289" spans="27:76" x14ac:dyDescent="0.25">
      <c r="AA289" s="106"/>
      <c r="AD289" s="106"/>
    </row>
    <row r="290" spans="27:76" x14ac:dyDescent="0.25">
      <c r="AA290" s="106"/>
      <c r="AD290" s="106"/>
    </row>
    <row r="291" spans="27:76" x14ac:dyDescent="0.25">
      <c r="AA291" s="106"/>
      <c r="AD291" s="106"/>
      <c r="AM291" s="106"/>
      <c r="BX291" s="106"/>
    </row>
    <row r="292" spans="27:76" x14ac:dyDescent="0.25">
      <c r="BX292" s="106"/>
    </row>
    <row r="293" spans="27:76" x14ac:dyDescent="0.25">
      <c r="AM293" s="106"/>
      <c r="BX293" s="106"/>
    </row>
    <row r="294" spans="27:76" x14ac:dyDescent="0.25">
      <c r="BX294" s="106"/>
    </row>
    <row r="296" spans="27:76" x14ac:dyDescent="0.25">
      <c r="BX296" s="106"/>
    </row>
    <row r="297" spans="27:76" x14ac:dyDescent="0.25">
      <c r="BX297" s="106"/>
    </row>
    <row r="298" spans="27:76" x14ac:dyDescent="0.25">
      <c r="BX298" s="106"/>
    </row>
    <row r="299" spans="27:76" x14ac:dyDescent="0.25">
      <c r="AD299" s="106"/>
      <c r="AM299" s="106"/>
      <c r="BV299" s="106"/>
    </row>
    <row r="300" spans="27:76" x14ac:dyDescent="0.25">
      <c r="AN300" s="113"/>
    </row>
    <row r="301" spans="27:76" x14ac:dyDescent="0.25">
      <c r="BX301" s="106"/>
    </row>
    <row r="302" spans="27:76" x14ac:dyDescent="0.25">
      <c r="BX302" s="106"/>
    </row>
    <row r="303" spans="27:76" x14ac:dyDescent="0.25">
      <c r="AN303" s="113"/>
    </row>
    <row r="304" spans="27:76" x14ac:dyDescent="0.25">
      <c r="BX304" s="106"/>
    </row>
    <row r="305" spans="27:76" x14ac:dyDescent="0.25">
      <c r="BX305" s="106"/>
    </row>
    <row r="306" spans="27:76" x14ac:dyDescent="0.25">
      <c r="AN306" s="113"/>
    </row>
    <row r="307" spans="27:76" x14ac:dyDescent="0.25">
      <c r="AA307" s="106"/>
      <c r="AD307" s="106"/>
      <c r="AM307" s="106"/>
    </row>
    <row r="308" spans="27:76" x14ac:dyDescent="0.25">
      <c r="AN308" s="113"/>
    </row>
    <row r="309" spans="27:76" x14ac:dyDescent="0.25">
      <c r="AN309" s="113"/>
    </row>
    <row r="311" spans="27:76" x14ac:dyDescent="0.25">
      <c r="BX311" s="106"/>
    </row>
    <row r="312" spans="27:76" x14ac:dyDescent="0.25">
      <c r="AA312" s="106"/>
      <c r="AD312" s="106"/>
      <c r="AM312" s="106"/>
    </row>
    <row r="313" spans="27:76" x14ac:dyDescent="0.25">
      <c r="AA313" s="106"/>
      <c r="AD313" s="106"/>
      <c r="AM313" s="106"/>
      <c r="BV313" s="106"/>
      <c r="BX313" s="106"/>
    </row>
    <row r="314" spans="27:76" x14ac:dyDescent="0.25">
      <c r="BX314" s="106"/>
    </row>
    <row r="316" spans="27:76" x14ac:dyDescent="0.25">
      <c r="AA316" s="106"/>
      <c r="AD316" s="106"/>
      <c r="BV316" s="106"/>
    </row>
    <row r="317" spans="27:76" x14ac:dyDescent="0.25">
      <c r="AA317" s="106"/>
      <c r="AM317" s="106"/>
      <c r="BX317" s="106"/>
    </row>
    <row r="318" spans="27:76" x14ac:dyDescent="0.25">
      <c r="AA318" s="106"/>
      <c r="AM318" s="106"/>
      <c r="BX318" s="106"/>
    </row>
    <row r="319" spans="27:76" x14ac:dyDescent="0.25">
      <c r="BX319" s="106"/>
    </row>
    <row r="320" spans="27:76" x14ac:dyDescent="0.25">
      <c r="AN320" s="113"/>
    </row>
    <row r="321" spans="27:76" x14ac:dyDescent="0.25">
      <c r="BX321" s="106"/>
    </row>
    <row r="322" spans="27:76" x14ac:dyDescent="0.25">
      <c r="BX322" s="106"/>
    </row>
    <row r="323" spans="27:76" x14ac:dyDescent="0.25">
      <c r="BX323" s="106"/>
    </row>
    <row r="324" spans="27:76" x14ac:dyDescent="0.25">
      <c r="AA324" s="106"/>
      <c r="AD324" s="106"/>
    </row>
    <row r="325" spans="27:76" x14ac:dyDescent="0.25">
      <c r="BX325" s="106"/>
    </row>
    <row r="326" spans="27:76" x14ac:dyDescent="0.25">
      <c r="BX326" s="106"/>
    </row>
    <row r="327" spans="27:76" x14ac:dyDescent="0.25">
      <c r="BX327" s="106"/>
    </row>
    <row r="328" spans="27:76" x14ac:dyDescent="0.25">
      <c r="AN328" s="113"/>
    </row>
    <row r="334" spans="27:76" x14ac:dyDescent="0.25">
      <c r="AN334" s="113"/>
    </row>
    <row r="336" spans="27:76" x14ac:dyDescent="0.25">
      <c r="BX336" s="106"/>
    </row>
    <row r="337" spans="27:76" x14ac:dyDescent="0.25">
      <c r="BX337" s="106"/>
    </row>
    <row r="338" spans="27:76" x14ac:dyDescent="0.25">
      <c r="BX338" s="106"/>
    </row>
    <row r="339" spans="27:76" x14ac:dyDescent="0.25">
      <c r="AA339" s="106"/>
      <c r="AD339" s="106"/>
      <c r="BX339" s="106"/>
    </row>
    <row r="340" spans="27:76" x14ac:dyDescent="0.25">
      <c r="BX340" s="106"/>
    </row>
    <row r="341" spans="27:76" x14ac:dyDescent="0.25">
      <c r="BX341" s="106"/>
    </row>
    <row r="342" spans="27:76" x14ac:dyDescent="0.25">
      <c r="BX342" s="106"/>
    </row>
    <row r="343" spans="27:76" x14ac:dyDescent="0.25">
      <c r="AA343" s="106"/>
      <c r="BV343" s="106"/>
      <c r="BX343" s="106"/>
    </row>
    <row r="344" spans="27:76" x14ac:dyDescent="0.25">
      <c r="AA344" s="106"/>
      <c r="AD344" s="106"/>
      <c r="BX344" s="106"/>
    </row>
    <row r="345" spans="27:76" x14ac:dyDescent="0.25">
      <c r="AM345" s="106"/>
      <c r="BX345" s="106"/>
    </row>
    <row r="346" spans="27:76" x14ac:dyDescent="0.25">
      <c r="AD346" s="106"/>
    </row>
    <row r="347" spans="27:76" x14ac:dyDescent="0.25">
      <c r="BX347" s="106"/>
    </row>
    <row r="348" spans="27:76" x14ac:dyDescent="0.25">
      <c r="AD348" s="106"/>
    </row>
    <row r="349" spans="27:76" x14ac:dyDescent="0.25">
      <c r="AD349" s="106"/>
    </row>
    <row r="350" spans="27:76" x14ac:dyDescent="0.25">
      <c r="AA350" s="106"/>
      <c r="AD350" s="106"/>
      <c r="BV350" s="106"/>
    </row>
    <row r="351" spans="27:76" x14ac:dyDescent="0.25">
      <c r="AA351" s="106"/>
      <c r="AM351" s="106"/>
      <c r="BX351" s="106"/>
    </row>
    <row r="352" spans="27:76" x14ac:dyDescent="0.25">
      <c r="AN352" s="113"/>
      <c r="BX352" s="106"/>
    </row>
    <row r="353" spans="23:76" x14ac:dyDescent="0.25">
      <c r="AA353" s="106"/>
      <c r="AM353" s="106"/>
      <c r="BV353" s="106"/>
      <c r="BX353" s="106"/>
    </row>
    <row r="354" spans="23:76" x14ac:dyDescent="0.25">
      <c r="AA354" s="106"/>
      <c r="AM354" s="106"/>
      <c r="BV354" s="106"/>
      <c r="BX354" s="106"/>
    </row>
    <row r="355" spans="23:76" x14ac:dyDescent="0.25">
      <c r="BX355" s="106"/>
    </row>
    <row r="356" spans="23:76" x14ac:dyDescent="0.25">
      <c r="AA356" s="106"/>
      <c r="BX356" s="106"/>
    </row>
    <row r="357" spans="23:76" x14ac:dyDescent="0.25">
      <c r="BX357" s="106"/>
    </row>
    <row r="358" spans="23:76" x14ac:dyDescent="0.25">
      <c r="BX358" s="106"/>
    </row>
    <row r="359" spans="23:76" x14ac:dyDescent="0.25">
      <c r="BX359" s="106"/>
    </row>
    <row r="360" spans="23:76" x14ac:dyDescent="0.25">
      <c r="AM360" s="106"/>
      <c r="BX360" s="106"/>
    </row>
    <row r="361" spans="23:76" x14ac:dyDescent="0.25">
      <c r="W361" s="114"/>
      <c r="AA361" s="106"/>
      <c r="AN361" s="113"/>
      <c r="BX361" s="106"/>
    </row>
    <row r="362" spans="23:76" x14ac:dyDescent="0.25">
      <c r="BV362" s="106"/>
      <c r="BX362" s="106"/>
    </row>
    <row r="363" spans="23:76" x14ac:dyDescent="0.25">
      <c r="AA363" s="106"/>
      <c r="AD363" s="106"/>
      <c r="BV363" s="106"/>
      <c r="BX363" s="106"/>
    </row>
    <row r="364" spans="23:76" x14ac:dyDescent="0.25">
      <c r="AA364" s="106"/>
      <c r="AD364" s="106"/>
      <c r="BV364" s="106"/>
      <c r="BX364" s="106"/>
    </row>
    <row r="365" spans="23:76" x14ac:dyDescent="0.25">
      <c r="BX365" s="106"/>
    </row>
    <row r="366" spans="23:76" x14ac:dyDescent="0.25">
      <c r="AN366" s="113"/>
    </row>
    <row r="367" spans="23:76" x14ac:dyDescent="0.25">
      <c r="BX367" s="106"/>
    </row>
    <row r="368" spans="23:76" x14ac:dyDescent="0.25">
      <c r="BX368" s="106"/>
    </row>
    <row r="371" spans="27:76" x14ac:dyDescent="0.25">
      <c r="BX371" s="106"/>
    </row>
    <row r="372" spans="27:76" x14ac:dyDescent="0.25">
      <c r="BX372" s="106"/>
    </row>
    <row r="374" spans="27:76" x14ac:dyDescent="0.25">
      <c r="AA374" s="106"/>
      <c r="AD374" s="106"/>
      <c r="AM374" s="106"/>
      <c r="BV374" s="106"/>
    </row>
    <row r="377" spans="27:76" x14ac:dyDescent="0.25">
      <c r="AM377" s="106"/>
      <c r="BV377" s="106"/>
      <c r="BX377" s="106"/>
    </row>
    <row r="378" spans="27:76" x14ac:dyDescent="0.25">
      <c r="AN378" s="113"/>
    </row>
    <row r="379" spans="27:76" x14ac:dyDescent="0.25">
      <c r="AD379" s="106"/>
      <c r="AM379" s="106"/>
    </row>
    <row r="380" spans="27:76" x14ac:dyDescent="0.25">
      <c r="AA380" s="106"/>
      <c r="AD380" s="106"/>
      <c r="BX380" s="106"/>
    </row>
    <row r="383" spans="27:76" x14ac:dyDescent="0.25">
      <c r="AA383" s="106"/>
      <c r="AD383" s="106"/>
      <c r="BX383" s="106"/>
    </row>
    <row r="384" spans="27:76" x14ac:dyDescent="0.25">
      <c r="AA384" s="106"/>
      <c r="AD384" s="106"/>
      <c r="BX384" s="106"/>
    </row>
    <row r="386" spans="17:76" x14ac:dyDescent="0.25">
      <c r="AN386" s="113"/>
    </row>
    <row r="389" spans="17:76" x14ac:dyDescent="0.25">
      <c r="BX389" s="106"/>
    </row>
    <row r="390" spans="17:76" x14ac:dyDescent="0.25">
      <c r="Q390" s="106"/>
      <c r="AD390" s="106"/>
      <c r="AM390" s="106"/>
    </row>
    <row r="391" spans="17:76" x14ac:dyDescent="0.25">
      <c r="Q391" s="106"/>
      <c r="AD391" s="106"/>
      <c r="AM391" s="106"/>
    </row>
    <row r="392" spans="17:76" x14ac:dyDescent="0.25">
      <c r="AA392" s="106"/>
      <c r="AD392" s="106"/>
    </row>
    <row r="397" spans="17:76" x14ac:dyDescent="0.25">
      <c r="AN397" s="113"/>
    </row>
    <row r="398" spans="17:76" x14ac:dyDescent="0.25">
      <c r="AA398" s="106"/>
      <c r="AD398" s="106"/>
      <c r="BX398" s="106"/>
    </row>
    <row r="399" spans="17:76" x14ac:dyDescent="0.25">
      <c r="Q399" s="106"/>
      <c r="AA399" s="106"/>
    </row>
    <row r="401" spans="17:76" x14ac:dyDescent="0.25">
      <c r="AA401" s="106"/>
    </row>
    <row r="402" spans="17:76" x14ac:dyDescent="0.25">
      <c r="Q402" s="106"/>
      <c r="AA402" s="106"/>
      <c r="AD402" s="106"/>
      <c r="AM402" s="106"/>
    </row>
    <row r="404" spans="17:76" x14ac:dyDescent="0.25">
      <c r="BX404" s="106"/>
    </row>
    <row r="405" spans="17:76" x14ac:dyDescent="0.25">
      <c r="AA405" s="106"/>
      <c r="AD405" s="106"/>
    </row>
    <row r="406" spans="17:76" x14ac:dyDescent="0.25">
      <c r="AD406" s="106"/>
    </row>
    <row r="407" spans="17:76" x14ac:dyDescent="0.25">
      <c r="AA407" s="106"/>
      <c r="AD407" s="106"/>
      <c r="BX407" s="106"/>
    </row>
    <row r="408" spans="17:76" x14ac:dyDescent="0.25">
      <c r="AA408" s="106"/>
      <c r="AL408" s="106"/>
    </row>
    <row r="409" spans="17:76" x14ac:dyDescent="0.25">
      <c r="AA409" s="106"/>
      <c r="AM409" s="106"/>
      <c r="BV409" s="106"/>
      <c r="BX409" s="106"/>
    </row>
    <row r="410" spans="17:76" x14ac:dyDescent="0.25">
      <c r="Q410" s="106"/>
      <c r="W410" s="114"/>
      <c r="AD410" s="106"/>
    </row>
    <row r="411" spans="17:76" x14ac:dyDescent="0.25">
      <c r="BV411" s="106"/>
      <c r="BX411" s="106"/>
    </row>
    <row r="412" spans="17:76" x14ac:dyDescent="0.25">
      <c r="Q412" s="106"/>
      <c r="AA412" s="106"/>
      <c r="AD412" s="106"/>
      <c r="AM412" s="106"/>
    </row>
    <row r="413" spans="17:76" x14ac:dyDescent="0.25">
      <c r="AN413" s="113"/>
    </row>
    <row r="418" spans="17:76" x14ac:dyDescent="0.25">
      <c r="Q418" s="106"/>
      <c r="AA418" s="106"/>
      <c r="AD418" s="106"/>
    </row>
    <row r="419" spans="17:76" x14ac:dyDescent="0.25">
      <c r="Q419" s="106"/>
      <c r="AD419" s="106"/>
      <c r="AM419" s="106"/>
    </row>
    <row r="420" spans="17:76" x14ac:dyDescent="0.25">
      <c r="Q420" s="106"/>
      <c r="AA420" s="106"/>
      <c r="AD420" s="106"/>
      <c r="AM420" s="106"/>
    </row>
    <row r="421" spans="17:76" x14ac:dyDescent="0.25">
      <c r="Q421" s="106"/>
      <c r="AA421" s="106"/>
      <c r="AD421" s="106"/>
      <c r="AM421" s="106"/>
    </row>
    <row r="422" spans="17:76" x14ac:dyDescent="0.25">
      <c r="Q422" s="106"/>
      <c r="AA422" s="106"/>
      <c r="AD422" s="106"/>
    </row>
    <row r="423" spans="17:76" x14ac:dyDescent="0.25">
      <c r="W423" s="114"/>
      <c r="AA423" s="106"/>
      <c r="AD423" s="106"/>
      <c r="BV423" s="106"/>
    </row>
    <row r="424" spans="17:76" x14ac:dyDescent="0.25">
      <c r="AD424" s="106"/>
    </row>
    <row r="425" spans="17:76" x14ac:dyDescent="0.25">
      <c r="AD425" s="106"/>
    </row>
    <row r="426" spans="17:76" x14ac:dyDescent="0.25">
      <c r="AD426" s="106"/>
    </row>
    <row r="427" spans="17:76" x14ac:dyDescent="0.25">
      <c r="AA427" s="106"/>
      <c r="AD427" s="106"/>
      <c r="AM427" s="106"/>
    </row>
    <row r="429" spans="17:76" x14ac:dyDescent="0.25">
      <c r="AN429" s="113"/>
      <c r="BX429" s="106"/>
    </row>
    <row r="430" spans="17:76" x14ac:dyDescent="0.25">
      <c r="R430" s="110"/>
      <c r="AA430" s="106"/>
      <c r="AD430" s="106"/>
      <c r="AN430" s="106"/>
    </row>
    <row r="431" spans="17:76" x14ac:dyDescent="0.25">
      <c r="AA431" s="106"/>
      <c r="AD431" s="106"/>
      <c r="BX431" s="106"/>
    </row>
    <row r="432" spans="17:76" x14ac:dyDescent="0.25">
      <c r="R432" s="110"/>
      <c r="S432" s="110"/>
      <c r="AA432" s="106"/>
      <c r="AD432" s="106"/>
      <c r="AM432" s="106"/>
      <c r="BV432" s="106"/>
      <c r="BX432" s="106"/>
    </row>
    <row r="433" spans="17:76" x14ac:dyDescent="0.25">
      <c r="R433" s="110"/>
      <c r="S433" s="110"/>
      <c r="AD433" s="106"/>
      <c r="AN433" s="106"/>
      <c r="BV433" s="106"/>
      <c r="BX433" s="106"/>
    </row>
    <row r="434" spans="17:76" x14ac:dyDescent="0.25">
      <c r="R434" s="110"/>
      <c r="S434" s="110"/>
      <c r="AA434" s="106"/>
      <c r="AM434" s="106"/>
      <c r="BV434" s="106"/>
      <c r="BX434" s="106"/>
    </row>
    <row r="435" spans="17:76" x14ac:dyDescent="0.25">
      <c r="AA435" s="106"/>
      <c r="AD435" s="106"/>
    </row>
    <row r="436" spans="17:76" x14ac:dyDescent="0.25">
      <c r="AA436" s="106"/>
    </row>
    <row r="438" spans="17:76" x14ac:dyDescent="0.25">
      <c r="BX438" s="106"/>
    </row>
    <row r="439" spans="17:76" x14ac:dyDescent="0.25">
      <c r="BX439" s="106"/>
    </row>
    <row r="440" spans="17:76" x14ac:dyDescent="0.25">
      <c r="Q440" s="106"/>
      <c r="AA440" s="106"/>
      <c r="AM440" s="106"/>
    </row>
    <row r="441" spans="17:76" x14ac:dyDescent="0.25">
      <c r="AN441" s="113"/>
    </row>
    <row r="443" spans="17:76" x14ac:dyDescent="0.25">
      <c r="Q443" s="106"/>
      <c r="AA443" s="106"/>
      <c r="AD443" s="106"/>
    </row>
    <row r="445" spans="17:76" x14ac:dyDescent="0.25">
      <c r="AR445" s="114"/>
    </row>
    <row r="446" spans="17:76" x14ac:dyDescent="0.25">
      <c r="AA446" s="106"/>
      <c r="AD446" s="106"/>
      <c r="BX446" s="106"/>
    </row>
    <row r="449" spans="17:76" x14ac:dyDescent="0.25">
      <c r="Q449" s="106"/>
      <c r="R449" s="110"/>
      <c r="S449" s="110"/>
      <c r="AA449" s="106"/>
      <c r="AM449" s="106"/>
    </row>
    <row r="450" spans="17:76" x14ac:dyDescent="0.25">
      <c r="Q450" s="106"/>
      <c r="R450" s="110"/>
      <c r="S450" s="110"/>
      <c r="AA450" s="106"/>
      <c r="AD450" s="106"/>
      <c r="AM450" s="106"/>
    </row>
    <row r="451" spans="17:76" x14ac:dyDescent="0.25">
      <c r="Q451" s="106"/>
      <c r="AD451" s="106"/>
    </row>
    <row r="452" spans="17:76" x14ac:dyDescent="0.25">
      <c r="Q452" s="106"/>
      <c r="AD452" s="106"/>
    </row>
    <row r="453" spans="17:76" x14ac:dyDescent="0.25">
      <c r="AA453" s="106"/>
      <c r="AD453" s="106"/>
      <c r="BV453" s="106"/>
    </row>
    <row r="454" spans="17:76" x14ac:dyDescent="0.25">
      <c r="AN454" s="113"/>
    </row>
    <row r="455" spans="17:76" x14ac:dyDescent="0.25">
      <c r="BX455" s="106"/>
    </row>
    <row r="456" spans="17:76" x14ac:dyDescent="0.25">
      <c r="BX456" s="106"/>
    </row>
    <row r="457" spans="17:76" x14ac:dyDescent="0.25">
      <c r="AA457" s="106"/>
      <c r="AD457" s="106"/>
    </row>
    <row r="458" spans="17:76" x14ac:dyDescent="0.25">
      <c r="AA458" s="106"/>
      <c r="AD458" s="106"/>
    </row>
    <row r="459" spans="17:76" x14ac:dyDescent="0.25">
      <c r="AA459" s="106"/>
      <c r="AD459" s="106"/>
    </row>
    <row r="461" spans="17:76" x14ac:dyDescent="0.25">
      <c r="Q461" s="106"/>
      <c r="AA461" s="106"/>
      <c r="AD461" s="106"/>
      <c r="AM461" s="106"/>
    </row>
    <row r="462" spans="17:76" x14ac:dyDescent="0.25">
      <c r="Q462" s="106"/>
      <c r="AA462" s="106"/>
      <c r="AD462" s="106"/>
      <c r="AM462" s="106"/>
    </row>
    <row r="464" spans="17:76" x14ac:dyDescent="0.25">
      <c r="AA464" s="106"/>
      <c r="AM464" s="106"/>
      <c r="BX464" s="106"/>
    </row>
    <row r="465" spans="17:76" x14ac:dyDescent="0.25">
      <c r="AD465" s="106"/>
    </row>
    <row r="466" spans="17:76" x14ac:dyDescent="0.25">
      <c r="Q466" s="106"/>
      <c r="AA466" s="106"/>
      <c r="AD466" s="106"/>
    </row>
    <row r="467" spans="17:76" x14ac:dyDescent="0.25">
      <c r="Q467" s="106"/>
      <c r="AA467" s="106"/>
      <c r="AD467" s="106"/>
      <c r="AM467" s="106"/>
      <c r="AN467" s="106"/>
    </row>
    <row r="468" spans="17:76" x14ac:dyDescent="0.25">
      <c r="R468" s="110"/>
      <c r="S468" s="110"/>
      <c r="AA468" s="106"/>
      <c r="AD468" s="106"/>
      <c r="AM468" s="106"/>
      <c r="BX468" s="106"/>
    </row>
    <row r="469" spans="17:76" x14ac:dyDescent="0.25">
      <c r="Q469" s="106"/>
      <c r="AA469" s="106"/>
      <c r="AD469" s="106"/>
      <c r="AM469" s="106"/>
    </row>
    <row r="470" spans="17:76" x14ac:dyDescent="0.25">
      <c r="R470" s="110"/>
      <c r="S470" s="110"/>
      <c r="AA470" s="106"/>
      <c r="AD470" s="106"/>
      <c r="AM470" s="106"/>
      <c r="BV470" s="106"/>
      <c r="BX470" s="106"/>
    </row>
    <row r="471" spans="17:76" x14ac:dyDescent="0.25">
      <c r="AA471" s="106"/>
      <c r="AD471" s="106"/>
      <c r="BX471" s="106"/>
    </row>
    <row r="472" spans="17:76" x14ac:dyDescent="0.25">
      <c r="Q472" s="106"/>
      <c r="AA472" s="106"/>
      <c r="AD472" s="106"/>
    </row>
    <row r="473" spans="17:76" x14ac:dyDescent="0.25">
      <c r="Q473" s="106"/>
      <c r="AA473" s="106"/>
      <c r="AM473" s="106"/>
    </row>
    <row r="474" spans="17:76" x14ac:dyDescent="0.25">
      <c r="Q474" s="106"/>
      <c r="AA474" s="106"/>
      <c r="AM474" s="106"/>
    </row>
    <row r="475" spans="17:76" x14ac:dyDescent="0.25">
      <c r="AA475" s="106"/>
      <c r="AD475" s="106"/>
      <c r="BV475" s="106"/>
      <c r="BX475" s="106"/>
    </row>
    <row r="476" spans="17:76" x14ac:dyDescent="0.25">
      <c r="AN476" s="113"/>
    </row>
    <row r="477" spans="17:76" x14ac:dyDescent="0.25">
      <c r="AA477" s="106"/>
      <c r="AM477" s="106"/>
      <c r="AN477" s="106"/>
    </row>
    <row r="478" spans="17:76" x14ac:dyDescent="0.25">
      <c r="AA478" s="106"/>
      <c r="AD478" s="106"/>
    </row>
    <row r="479" spans="17:76" x14ac:dyDescent="0.25">
      <c r="Q479" s="106"/>
      <c r="AA479" s="106"/>
      <c r="AD479" s="106"/>
    </row>
    <row r="480" spans="17:76" x14ac:dyDescent="0.25">
      <c r="AN480" s="113"/>
    </row>
    <row r="481" spans="17:76" x14ac:dyDescent="0.25">
      <c r="AA481" s="106"/>
      <c r="AM481" s="106"/>
      <c r="BV481" s="106"/>
    </row>
    <row r="482" spans="17:76" x14ac:dyDescent="0.25">
      <c r="AA482" s="106"/>
      <c r="AD482" s="106"/>
      <c r="BV482" s="106"/>
    </row>
    <row r="483" spans="17:76" x14ac:dyDescent="0.25">
      <c r="BX483" s="106"/>
    </row>
    <row r="485" spans="17:76" x14ac:dyDescent="0.25">
      <c r="W485" s="114"/>
      <c r="AA485" s="106"/>
      <c r="AM485" s="106"/>
    </row>
    <row r="486" spans="17:76" x14ac:dyDescent="0.25">
      <c r="AA486" s="106"/>
      <c r="AD486" s="106"/>
      <c r="AM486" s="106"/>
      <c r="BV486" s="106"/>
      <c r="BX486" s="106"/>
    </row>
    <row r="487" spans="17:76" x14ac:dyDescent="0.25">
      <c r="AD487" s="106"/>
      <c r="AM487" s="106"/>
      <c r="BV487" s="106"/>
      <c r="BX487" s="106"/>
    </row>
    <row r="488" spans="17:76" x14ac:dyDescent="0.25">
      <c r="Q488" s="106"/>
      <c r="AD488" s="106"/>
    </row>
    <row r="489" spans="17:76" x14ac:dyDescent="0.25">
      <c r="AA489" s="106"/>
      <c r="AD489" s="106"/>
      <c r="AM489" s="106"/>
      <c r="BV489" s="106"/>
      <c r="BX489" s="106"/>
    </row>
    <row r="490" spans="17:76" x14ac:dyDescent="0.25">
      <c r="Q490" s="106"/>
      <c r="AD490" s="106"/>
    </row>
    <row r="491" spans="17:76" x14ac:dyDescent="0.25">
      <c r="AA491" s="106"/>
      <c r="AD491" s="106"/>
      <c r="AM491" s="106"/>
      <c r="BV491" s="106"/>
    </row>
    <row r="492" spans="17:76" x14ac:dyDescent="0.25">
      <c r="BX492" s="106"/>
    </row>
    <row r="493" spans="17:76" x14ac:dyDescent="0.25">
      <c r="AA493" s="106"/>
      <c r="BX493" s="106"/>
    </row>
    <row r="494" spans="17:76" x14ac:dyDescent="0.25">
      <c r="AA494" s="106"/>
      <c r="AD494" s="106"/>
      <c r="AM494" s="106"/>
      <c r="BV494" s="106"/>
      <c r="BX494" s="106"/>
    </row>
    <row r="495" spans="17:76" x14ac:dyDescent="0.25">
      <c r="AA495" s="106"/>
      <c r="AM495" s="106"/>
      <c r="BV495" s="106"/>
      <c r="BX495" s="106"/>
    </row>
    <row r="496" spans="17:76" x14ac:dyDescent="0.25">
      <c r="AD496" s="106"/>
      <c r="BV496" s="106"/>
      <c r="BX496" s="106"/>
    </row>
    <row r="497" spans="23:76" x14ac:dyDescent="0.25">
      <c r="BX497" s="106"/>
    </row>
    <row r="498" spans="23:76" x14ac:dyDescent="0.25">
      <c r="AD498" s="106"/>
      <c r="AM498" s="106"/>
      <c r="BX498" s="106"/>
    </row>
    <row r="499" spans="23:76" x14ac:dyDescent="0.25">
      <c r="AA499" s="106"/>
      <c r="AD499" s="106"/>
      <c r="BV499" s="106"/>
    </row>
    <row r="500" spans="23:76" x14ac:dyDescent="0.25">
      <c r="AA500" s="106"/>
      <c r="AD500" s="106"/>
      <c r="AM500" s="106"/>
      <c r="BV500" s="106"/>
      <c r="BX500" s="106"/>
    </row>
    <row r="501" spans="23:76" x14ac:dyDescent="0.25">
      <c r="AM501" s="106"/>
      <c r="BX501" s="106"/>
    </row>
    <row r="502" spans="23:76" x14ac:dyDescent="0.25">
      <c r="AA502" s="106"/>
      <c r="AM502" s="106"/>
    </row>
    <row r="503" spans="23:76" x14ac:dyDescent="0.25">
      <c r="AN503" s="113"/>
    </row>
    <row r="504" spans="23:76" x14ac:dyDescent="0.25">
      <c r="AA504" s="106"/>
      <c r="AD504" s="106"/>
      <c r="AM504" s="106"/>
    </row>
    <row r="505" spans="23:76" x14ac:dyDescent="0.25">
      <c r="W505" s="114"/>
      <c r="AA505" s="106"/>
      <c r="AD505" s="106"/>
      <c r="AM505" s="106"/>
      <c r="BV505" s="106"/>
    </row>
    <row r="506" spans="23:76" x14ac:dyDescent="0.25">
      <c r="AN506" s="113"/>
    </row>
    <row r="507" spans="23:76" x14ac:dyDescent="0.25">
      <c r="AA507" s="106"/>
      <c r="AD507" s="106"/>
      <c r="AM507" s="106"/>
      <c r="BV507" s="106"/>
      <c r="BX507" s="106"/>
    </row>
    <row r="510" spans="23:76" x14ac:dyDescent="0.25">
      <c r="AN510" s="113"/>
    </row>
    <row r="511" spans="23:76" x14ac:dyDescent="0.25">
      <c r="AA511" s="106"/>
      <c r="BV511" s="106"/>
    </row>
    <row r="512" spans="23:76" x14ac:dyDescent="0.25">
      <c r="W512" s="114"/>
      <c r="AA512" s="106"/>
      <c r="AD512" s="106"/>
      <c r="AM512" s="106"/>
      <c r="BV512" s="106"/>
    </row>
    <row r="513" spans="23:76" x14ac:dyDescent="0.25">
      <c r="W513" s="114"/>
      <c r="AA513" s="106"/>
      <c r="AM513" s="106"/>
      <c r="BV513" s="106"/>
    </row>
    <row r="515" spans="23:76" x14ac:dyDescent="0.25">
      <c r="W515" s="114"/>
      <c r="AA515" s="106"/>
      <c r="AD515" s="106"/>
      <c r="AM515" s="106"/>
      <c r="BV515" s="106"/>
    </row>
    <row r="516" spans="23:76" x14ac:dyDescent="0.25">
      <c r="AA516" s="106"/>
      <c r="AD516" s="106"/>
      <c r="AM516" s="106"/>
      <c r="BV516" s="106"/>
    </row>
    <row r="517" spans="23:76" x14ac:dyDescent="0.25">
      <c r="AA517" s="106"/>
      <c r="AD517" s="106"/>
      <c r="AM517" s="106"/>
      <c r="BV517" s="106"/>
    </row>
    <row r="518" spans="23:76" x14ac:dyDescent="0.25">
      <c r="AN518" s="113"/>
    </row>
    <row r="519" spans="23:76" x14ac:dyDescent="0.25">
      <c r="BX519" s="106"/>
    </row>
    <row r="520" spans="23:76" x14ac:dyDescent="0.25">
      <c r="AA520" s="106"/>
      <c r="AD520" s="106"/>
      <c r="AM520" s="106"/>
      <c r="BV520" s="106"/>
    </row>
    <row r="521" spans="23:76" x14ac:dyDescent="0.25">
      <c r="AD521" s="106"/>
      <c r="AM521" s="106"/>
      <c r="BV521" s="106"/>
    </row>
    <row r="522" spans="23:76" x14ac:dyDescent="0.25">
      <c r="AA522" s="106"/>
      <c r="AD522" s="106"/>
      <c r="BV522" s="106"/>
    </row>
    <row r="524" spans="23:76" x14ac:dyDescent="0.25">
      <c r="AA524" s="106"/>
      <c r="AD524" s="106"/>
      <c r="BV524" s="106"/>
      <c r="BX524" s="106"/>
    </row>
    <row r="525" spans="23:76" x14ac:dyDescent="0.25">
      <c r="AA525" s="106"/>
      <c r="AD525" s="106"/>
      <c r="BV525" s="106"/>
    </row>
    <row r="526" spans="23:76" x14ac:dyDescent="0.25">
      <c r="AA526" s="106"/>
      <c r="AD526" s="106"/>
    </row>
    <row r="527" spans="23:76" x14ac:dyDescent="0.25">
      <c r="AA527" s="106"/>
      <c r="AD527" s="106"/>
      <c r="BV527" s="106"/>
      <c r="BX527" s="106"/>
    </row>
    <row r="528" spans="23:76" x14ac:dyDescent="0.25">
      <c r="AA528" s="106"/>
      <c r="AD528" s="106"/>
      <c r="AM528" s="106"/>
    </row>
    <row r="529" spans="18:76" x14ac:dyDescent="0.25">
      <c r="AA529" s="106"/>
      <c r="AD529" s="106"/>
      <c r="AM529" s="106"/>
    </row>
    <row r="530" spans="18:76" x14ac:dyDescent="0.25">
      <c r="AA530" s="106"/>
      <c r="AD530" s="106"/>
    </row>
    <row r="531" spans="18:76" x14ac:dyDescent="0.25">
      <c r="AA531" s="106"/>
      <c r="AD531" s="106"/>
    </row>
    <row r="532" spans="18:76" x14ac:dyDescent="0.25">
      <c r="AA532" s="106"/>
      <c r="AD532" s="106"/>
    </row>
    <row r="533" spans="18:76" x14ac:dyDescent="0.25">
      <c r="AD533" s="106"/>
      <c r="AM533" s="106"/>
      <c r="BX533" s="106"/>
    </row>
    <row r="534" spans="18:76" x14ac:dyDescent="0.25">
      <c r="R534" s="110"/>
      <c r="S534" s="110"/>
      <c r="AA534" s="106"/>
    </row>
    <row r="535" spans="18:76" x14ac:dyDescent="0.25">
      <c r="AA535" s="106"/>
      <c r="AK535" s="114"/>
      <c r="BV535" s="106"/>
      <c r="BX535" s="106"/>
    </row>
    <row r="536" spans="18:76" x14ac:dyDescent="0.25">
      <c r="AA536" s="106"/>
    </row>
    <row r="537" spans="18:76" x14ac:dyDescent="0.25">
      <c r="AA537" s="106"/>
      <c r="AD537" s="106"/>
      <c r="AK537" s="114"/>
      <c r="BV537" s="106"/>
    </row>
    <row r="538" spans="18:76" x14ac:dyDescent="0.25">
      <c r="AA538" s="106"/>
      <c r="AM538" s="106"/>
    </row>
    <row r="539" spans="18:76" x14ac:dyDescent="0.25">
      <c r="AA539" s="106"/>
      <c r="AM539" s="106"/>
    </row>
    <row r="540" spans="18:76" x14ac:dyDescent="0.25">
      <c r="AA540" s="106"/>
      <c r="AD540" s="106"/>
    </row>
    <row r="541" spans="18:76" x14ac:dyDescent="0.25">
      <c r="AA541" s="106"/>
      <c r="AD541" s="106"/>
      <c r="AM541" s="106"/>
    </row>
    <row r="542" spans="18:76" x14ac:dyDescent="0.25">
      <c r="AA542" s="106"/>
      <c r="AD542" s="106"/>
      <c r="AM542" s="106"/>
      <c r="BV542" s="106"/>
    </row>
    <row r="543" spans="18:76" x14ac:dyDescent="0.25">
      <c r="AD543" s="106"/>
      <c r="AM543" s="106"/>
      <c r="BX543" s="106"/>
    </row>
    <row r="544" spans="18:76" x14ac:dyDescent="0.25">
      <c r="AD544" s="106"/>
      <c r="AM544" s="106"/>
      <c r="BV544" s="106"/>
    </row>
    <row r="545" spans="17:74" x14ac:dyDescent="0.25">
      <c r="Q545" s="106"/>
      <c r="AA545" s="106"/>
      <c r="AD545" s="106"/>
      <c r="AM545" s="106"/>
    </row>
    <row r="546" spans="17:74" x14ac:dyDescent="0.25">
      <c r="AD546" s="106"/>
    </row>
    <row r="547" spans="17:74" x14ac:dyDescent="0.25">
      <c r="AA547" s="106"/>
      <c r="AD547" s="106"/>
    </row>
    <row r="548" spans="17:74" x14ac:dyDescent="0.25">
      <c r="AA548" s="106"/>
      <c r="AD548" s="106"/>
    </row>
    <row r="549" spans="17:74" x14ac:dyDescent="0.25">
      <c r="W549" s="114"/>
      <c r="AA549" s="106"/>
    </row>
    <row r="550" spans="17:74" x14ac:dyDescent="0.25">
      <c r="AA550" s="106"/>
    </row>
    <row r="551" spans="17:74" x14ac:dyDescent="0.25">
      <c r="Q551" s="106"/>
      <c r="AA551" s="106"/>
      <c r="AM551" s="106"/>
    </row>
    <row r="552" spans="17:74" x14ac:dyDescent="0.25">
      <c r="W552" s="114"/>
      <c r="AA552" s="106"/>
      <c r="AD552" s="106"/>
    </row>
    <row r="553" spans="17:74" x14ac:dyDescent="0.25">
      <c r="AA553" s="106"/>
      <c r="AD553" s="106"/>
    </row>
    <row r="554" spans="17:74" x14ac:dyDescent="0.25">
      <c r="S554" s="110"/>
      <c r="W554" s="114"/>
      <c r="AA554" s="106"/>
      <c r="AD554" s="106"/>
    </row>
    <row r="555" spans="17:74" x14ac:dyDescent="0.25">
      <c r="W555" s="114"/>
      <c r="AA555" s="106"/>
      <c r="AD555" s="106"/>
    </row>
    <row r="556" spans="17:74" x14ac:dyDescent="0.25">
      <c r="AA556" s="106"/>
      <c r="BV556" s="106"/>
    </row>
    <row r="557" spans="17:74" x14ac:dyDescent="0.25">
      <c r="AA557" s="106"/>
      <c r="BV557" s="106"/>
    </row>
    <row r="558" spans="17:74" x14ac:dyDescent="0.25">
      <c r="AA558" s="106"/>
      <c r="AD558" s="106"/>
    </row>
    <row r="559" spans="17:74" x14ac:dyDescent="0.25">
      <c r="W559" s="114"/>
      <c r="AA559" s="106"/>
      <c r="BV559" s="106"/>
    </row>
    <row r="560" spans="17:74" x14ac:dyDescent="0.25">
      <c r="AA560" s="106"/>
      <c r="AM560" s="106"/>
    </row>
    <row r="561" spans="18:76" x14ac:dyDescent="0.25">
      <c r="AA561" s="106"/>
      <c r="AD561" s="106"/>
      <c r="BV561" s="106"/>
    </row>
    <row r="562" spans="18:76" x14ac:dyDescent="0.25">
      <c r="AA562" s="106"/>
      <c r="AD562" s="106"/>
      <c r="AM562" s="106"/>
      <c r="BV562" s="106"/>
      <c r="BX562" s="106"/>
    </row>
    <row r="563" spans="18:76" x14ac:dyDescent="0.25">
      <c r="AA563" s="106"/>
      <c r="AD563" s="106"/>
    </row>
    <row r="564" spans="18:76" x14ac:dyDescent="0.25">
      <c r="AA564" s="106"/>
      <c r="AD564" s="106"/>
      <c r="BV564" s="106"/>
    </row>
    <row r="565" spans="18:76" x14ac:dyDescent="0.25">
      <c r="W565" s="114"/>
      <c r="AA565" s="106"/>
      <c r="AD565" s="106"/>
      <c r="AK565" s="114"/>
      <c r="AM565" s="106"/>
      <c r="BV565" s="106"/>
      <c r="BX565" s="106"/>
    </row>
    <row r="566" spans="18:76" x14ac:dyDescent="0.25">
      <c r="AA566" s="106"/>
      <c r="AD566" s="106"/>
      <c r="AQ566" s="106"/>
    </row>
    <row r="567" spans="18:76" x14ac:dyDescent="0.25">
      <c r="AA567" s="106"/>
      <c r="AD567" s="106"/>
      <c r="BV567" s="106"/>
    </row>
    <row r="568" spans="18:76" x14ac:dyDescent="0.25">
      <c r="AA568" s="106"/>
      <c r="AD568" s="106"/>
      <c r="BV568" s="106"/>
    </row>
    <row r="569" spans="18:76" x14ac:dyDescent="0.25">
      <c r="AN569" s="113"/>
    </row>
    <row r="570" spans="18:76" x14ac:dyDescent="0.25">
      <c r="BX570" s="106"/>
    </row>
    <row r="571" spans="18:76" x14ac:dyDescent="0.25">
      <c r="AD571" s="106"/>
      <c r="AM571" s="106"/>
    </row>
    <row r="572" spans="18:76" x14ac:dyDescent="0.25">
      <c r="AA572" s="106"/>
      <c r="AD572" s="106"/>
      <c r="AK572" s="114"/>
      <c r="AM572" s="106"/>
      <c r="BV572" s="106"/>
      <c r="BX572" s="106"/>
    </row>
    <row r="573" spans="18:76" x14ac:dyDescent="0.25">
      <c r="AA573" s="106"/>
      <c r="AD573" s="106"/>
      <c r="AK573" s="114"/>
      <c r="AM573" s="106"/>
      <c r="BV573" s="106"/>
      <c r="BX573" s="106"/>
    </row>
    <row r="574" spans="18:76" x14ac:dyDescent="0.25">
      <c r="R574" s="110"/>
      <c r="AA574" s="106"/>
      <c r="AD574" s="106"/>
      <c r="AM574" s="106"/>
      <c r="BX574" s="106"/>
    </row>
    <row r="575" spans="18:76" x14ac:dyDescent="0.25">
      <c r="AA575" s="106"/>
      <c r="AD575" s="106"/>
      <c r="AK575" s="114"/>
      <c r="AM575" s="106"/>
      <c r="BX575" s="106"/>
    </row>
    <row r="576" spans="18:76" x14ac:dyDescent="0.25">
      <c r="AM576" s="106"/>
      <c r="BV576" s="106"/>
      <c r="BX576" s="106"/>
    </row>
    <row r="577" spans="18:76" x14ac:dyDescent="0.25">
      <c r="AM577" s="106"/>
      <c r="BX577" s="106"/>
    </row>
    <row r="578" spans="18:76" x14ac:dyDescent="0.25">
      <c r="AA578" s="106"/>
      <c r="AD578" s="106"/>
      <c r="AM578" s="106"/>
      <c r="BV578" s="106"/>
      <c r="BX578" s="106"/>
    </row>
    <row r="579" spans="18:76" x14ac:dyDescent="0.25">
      <c r="AA579" s="106"/>
      <c r="AD579" s="106"/>
    </row>
    <row r="580" spans="18:76" x14ac:dyDescent="0.25">
      <c r="R580" s="110"/>
      <c r="AD580" s="106"/>
      <c r="BV580" s="106"/>
      <c r="BX580" s="106"/>
    </row>
    <row r="581" spans="18:76" x14ac:dyDescent="0.25">
      <c r="AA581" s="106"/>
      <c r="AD581" s="106"/>
      <c r="AM581" s="106"/>
    </row>
    <row r="582" spans="18:76" x14ac:dyDescent="0.25">
      <c r="AA582" s="106"/>
      <c r="AM582" s="106"/>
    </row>
    <row r="583" spans="18:76" x14ac:dyDescent="0.25">
      <c r="AD583" s="106"/>
    </row>
    <row r="584" spans="18:76" x14ac:dyDescent="0.25">
      <c r="AD584" s="106"/>
    </row>
    <row r="585" spans="18:76" x14ac:dyDescent="0.25">
      <c r="AN585" s="113"/>
    </row>
    <row r="586" spans="18:76" x14ac:dyDescent="0.25">
      <c r="R586" s="110"/>
      <c r="W586" s="114"/>
      <c r="AD586" s="106"/>
      <c r="AM586" s="106"/>
      <c r="BV586" s="106"/>
      <c r="BX586" s="106"/>
    </row>
    <row r="587" spans="18:76" x14ac:dyDescent="0.25">
      <c r="AA587" s="106"/>
      <c r="AD587" s="106"/>
    </row>
    <row r="588" spans="18:76" x14ac:dyDescent="0.25">
      <c r="R588" s="110"/>
      <c r="AA588" s="106"/>
      <c r="AD588" s="106"/>
      <c r="BV588" s="106"/>
      <c r="BX588" s="106"/>
    </row>
    <row r="589" spans="18:76" x14ac:dyDescent="0.25">
      <c r="AD589" s="106"/>
      <c r="BX589" s="106"/>
    </row>
    <row r="590" spans="18:76" x14ac:dyDescent="0.25">
      <c r="R590" s="110"/>
      <c r="AA590" s="106"/>
      <c r="AD590" s="106"/>
      <c r="AM590" s="106"/>
      <c r="BV590" s="106"/>
      <c r="BX590" s="106"/>
    </row>
    <row r="591" spans="18:76" x14ac:dyDescent="0.25">
      <c r="R591" s="110"/>
      <c r="AA591" s="106"/>
      <c r="AD591" s="106"/>
      <c r="AM591" s="106"/>
      <c r="BV591" s="106"/>
      <c r="BX591" s="106"/>
    </row>
    <row r="592" spans="18:76" x14ac:dyDescent="0.25">
      <c r="AA592" s="106"/>
      <c r="BV592" s="106"/>
      <c r="BX592" s="106"/>
    </row>
    <row r="593" spans="18:76" x14ac:dyDescent="0.25">
      <c r="AA593" s="106"/>
      <c r="AD593" s="106"/>
      <c r="AM593" s="106"/>
      <c r="BV593" s="106"/>
    </row>
    <row r="594" spans="18:76" x14ac:dyDescent="0.25">
      <c r="AA594" s="106"/>
      <c r="AD594" s="106"/>
    </row>
    <row r="595" spans="18:76" x14ac:dyDescent="0.25">
      <c r="AA595" s="106"/>
      <c r="AD595" s="106"/>
    </row>
    <row r="596" spans="18:76" x14ac:dyDescent="0.25">
      <c r="AA596" s="106"/>
      <c r="AD596" s="106"/>
      <c r="AM596" s="106"/>
    </row>
    <row r="597" spans="18:76" x14ac:dyDescent="0.25">
      <c r="AA597" s="106"/>
      <c r="AD597" s="106"/>
      <c r="AM597" s="106"/>
    </row>
    <row r="598" spans="18:76" x14ac:dyDescent="0.25">
      <c r="R598" s="110"/>
      <c r="S598" s="110"/>
      <c r="AA598" s="106"/>
      <c r="AM598" s="106"/>
      <c r="BV598" s="106"/>
      <c r="BX598" s="106"/>
    </row>
    <row r="599" spans="18:76" x14ac:dyDescent="0.25">
      <c r="AN599" s="113"/>
    </row>
    <row r="600" spans="18:76" x14ac:dyDescent="0.25">
      <c r="AD600" s="106"/>
      <c r="AM600" s="106"/>
    </row>
    <row r="601" spans="18:76" x14ac:dyDescent="0.25">
      <c r="AA601" s="106"/>
      <c r="AM601" s="106"/>
    </row>
    <row r="602" spans="18:76" x14ac:dyDescent="0.25">
      <c r="AA602" s="106"/>
      <c r="AD602" s="106"/>
    </row>
    <row r="603" spans="18:76" x14ac:dyDescent="0.25">
      <c r="AA603" s="106"/>
      <c r="AD603" s="106"/>
    </row>
    <row r="604" spans="18:76" x14ac:dyDescent="0.25">
      <c r="AA604" s="106"/>
      <c r="AD604" s="106"/>
    </row>
    <row r="605" spans="18:76" x14ac:dyDescent="0.25">
      <c r="AA605" s="106"/>
      <c r="AM605" s="106"/>
    </row>
    <row r="606" spans="18:76" x14ac:dyDescent="0.25">
      <c r="AA606" s="106"/>
      <c r="AM606" s="106"/>
    </row>
    <row r="607" spans="18:76" x14ac:dyDescent="0.25">
      <c r="AD607" s="106"/>
      <c r="AM607" s="106"/>
    </row>
    <row r="608" spans="18:76" x14ac:dyDescent="0.25">
      <c r="AA608" s="106"/>
      <c r="AD608" s="106"/>
    </row>
    <row r="609" spans="18:76" x14ac:dyDescent="0.25">
      <c r="W609" s="114"/>
    </row>
    <row r="610" spans="18:76" x14ac:dyDescent="0.25">
      <c r="AA610" s="106"/>
      <c r="AD610" s="106"/>
    </row>
    <row r="611" spans="18:76" x14ac:dyDescent="0.25">
      <c r="R611" s="110"/>
      <c r="AA611" s="106"/>
      <c r="AM611" s="106"/>
      <c r="BV611" s="106"/>
      <c r="BX611" s="106"/>
    </row>
    <row r="612" spans="18:76" x14ac:dyDescent="0.25">
      <c r="AA612" s="106"/>
      <c r="AD612" s="106"/>
      <c r="AM612" s="106"/>
      <c r="BV612" s="106"/>
    </row>
    <row r="613" spans="18:76" x14ac:dyDescent="0.25">
      <c r="AA613" s="106"/>
      <c r="AD613" s="106"/>
      <c r="AM613" s="106"/>
      <c r="BV613" s="106"/>
    </row>
    <row r="614" spans="18:76" x14ac:dyDescent="0.25">
      <c r="AA614" s="106"/>
      <c r="AD614" s="106"/>
    </row>
    <row r="615" spans="18:76" x14ac:dyDescent="0.25">
      <c r="AA615" s="106"/>
      <c r="AD615" s="106"/>
      <c r="BX615" s="106"/>
    </row>
    <row r="616" spans="18:76" x14ac:dyDescent="0.25">
      <c r="AD616" s="106"/>
      <c r="BV616" s="106"/>
    </row>
    <row r="618" spans="18:76" x14ac:dyDescent="0.25">
      <c r="AK618" s="114"/>
      <c r="AM618" s="106"/>
      <c r="BV618" s="106"/>
      <c r="BX618" s="106"/>
    </row>
    <row r="619" spans="18:76" x14ac:dyDescent="0.25">
      <c r="AA619" s="106"/>
      <c r="AD619" s="106"/>
    </row>
    <row r="620" spans="18:76" x14ac:dyDescent="0.25">
      <c r="AA620" s="106"/>
      <c r="BV620" s="106"/>
      <c r="BX620" s="106"/>
    </row>
    <row r="621" spans="18:76" x14ac:dyDescent="0.25">
      <c r="AA621" s="106"/>
      <c r="AD621" s="106"/>
      <c r="BX621" s="106"/>
    </row>
    <row r="623" spans="18:76" x14ac:dyDescent="0.25">
      <c r="R623" s="110"/>
      <c r="S623" s="110"/>
      <c r="AA623" s="106"/>
      <c r="AD623" s="106"/>
      <c r="AM623" s="106"/>
    </row>
    <row r="624" spans="18:76" x14ac:dyDescent="0.25">
      <c r="R624" s="110"/>
      <c r="S624" s="110"/>
      <c r="AD624" s="106"/>
      <c r="AM624" s="106"/>
    </row>
    <row r="625" spans="18:76" x14ac:dyDescent="0.25">
      <c r="AA625" s="106"/>
      <c r="AD625" s="106"/>
      <c r="BX625" s="106"/>
    </row>
    <row r="626" spans="18:76" x14ac:dyDescent="0.25">
      <c r="AA626" s="106"/>
      <c r="AD626" s="106"/>
      <c r="AM626" s="106"/>
    </row>
    <row r="628" spans="18:76" x14ac:dyDescent="0.25">
      <c r="AA628" s="106"/>
      <c r="AM628" s="106"/>
    </row>
    <row r="629" spans="18:76" x14ac:dyDescent="0.25">
      <c r="AD629" s="106"/>
      <c r="AM629" s="106"/>
    </row>
    <row r="630" spans="18:76" x14ac:dyDescent="0.25">
      <c r="AA630" s="106"/>
      <c r="AD630" s="106"/>
      <c r="BV630" s="106"/>
      <c r="BX630" s="106"/>
    </row>
    <row r="631" spans="18:76" x14ac:dyDescent="0.25">
      <c r="AA631" s="106"/>
      <c r="AD631" s="106"/>
      <c r="BV631" s="106"/>
    </row>
    <row r="632" spans="18:76" x14ac:dyDescent="0.25">
      <c r="AA632" s="106"/>
      <c r="AD632" s="106"/>
    </row>
    <row r="634" spans="18:76" x14ac:dyDescent="0.25">
      <c r="AA634" s="106"/>
      <c r="AD634" s="106"/>
      <c r="BV634" s="106"/>
    </row>
    <row r="635" spans="18:76" x14ac:dyDescent="0.25">
      <c r="AA635" s="106"/>
      <c r="AD635" s="106"/>
    </row>
    <row r="636" spans="18:76" x14ac:dyDescent="0.25">
      <c r="R636" s="110"/>
      <c r="AA636" s="106"/>
      <c r="AK636" s="114"/>
      <c r="BX636" s="106"/>
    </row>
    <row r="637" spans="18:76" x14ac:dyDescent="0.25">
      <c r="R637" s="110"/>
      <c r="S637" s="110"/>
      <c r="AA637" s="106"/>
      <c r="AK637" s="114"/>
      <c r="BX637" s="106"/>
    </row>
    <row r="638" spans="18:76" x14ac:dyDescent="0.25">
      <c r="R638" s="110"/>
      <c r="AA638" s="106"/>
      <c r="AK638" s="114"/>
      <c r="BX638" s="106"/>
    </row>
    <row r="639" spans="18:76" x14ac:dyDescent="0.25">
      <c r="R639" s="110"/>
      <c r="S639" s="110"/>
      <c r="AA639" s="106"/>
      <c r="AK639" s="114"/>
      <c r="BX639" s="106"/>
    </row>
    <row r="640" spans="18:76" x14ac:dyDescent="0.25">
      <c r="AD640" s="106"/>
      <c r="AK640" s="114"/>
      <c r="BX640" s="106"/>
    </row>
    <row r="641" spans="18:76" x14ac:dyDescent="0.25">
      <c r="AA641" s="106"/>
      <c r="AD641" s="106"/>
    </row>
    <row r="642" spans="18:76" x14ac:dyDescent="0.25">
      <c r="AA642" s="106"/>
      <c r="AD642" s="106"/>
    </row>
    <row r="643" spans="18:76" x14ac:dyDescent="0.25">
      <c r="R643" s="110"/>
      <c r="S643" s="110"/>
      <c r="AD643" s="106"/>
      <c r="AK643" s="114"/>
      <c r="BV643" s="106"/>
      <c r="BX643" s="106"/>
    </row>
    <row r="644" spans="18:76" x14ac:dyDescent="0.25">
      <c r="AA644" s="106"/>
      <c r="AD644" s="106"/>
    </row>
    <row r="645" spans="18:76" x14ac:dyDescent="0.25">
      <c r="R645" s="110"/>
      <c r="S645" s="110"/>
      <c r="AA645" s="106"/>
      <c r="AD645" s="106"/>
      <c r="AK645" s="114"/>
      <c r="BV645" s="106"/>
    </row>
    <row r="646" spans="18:76" x14ac:dyDescent="0.25">
      <c r="R646" s="110"/>
      <c r="S646" s="110"/>
      <c r="AA646" s="106"/>
      <c r="AD646" s="106"/>
      <c r="AK646" s="114"/>
      <c r="BV646" s="106"/>
    </row>
    <row r="647" spans="18:76" x14ac:dyDescent="0.25">
      <c r="R647" s="110"/>
      <c r="AA647" s="106"/>
      <c r="BV647" s="106"/>
      <c r="BX647" s="106"/>
    </row>
    <row r="648" spans="18:76" x14ac:dyDescent="0.25">
      <c r="R648" s="110"/>
      <c r="AA648" s="106"/>
      <c r="AD648" s="106"/>
      <c r="BV648" s="106"/>
      <c r="BX648" s="106"/>
    </row>
    <row r="649" spans="18:76" x14ac:dyDescent="0.25">
      <c r="R649" s="110"/>
      <c r="AD649" s="106"/>
      <c r="BV649" s="106"/>
      <c r="BX649" s="106"/>
    </row>
    <row r="650" spans="18:76" x14ac:dyDescent="0.25">
      <c r="AN650" s="113"/>
    </row>
    <row r="651" spans="18:76" x14ac:dyDescent="0.25">
      <c r="AA651" s="106"/>
      <c r="BV651" s="106"/>
      <c r="BX651" s="106"/>
    </row>
    <row r="652" spans="18:76" x14ac:dyDescent="0.25">
      <c r="R652" s="110"/>
      <c r="S652" s="110"/>
      <c r="AA652" s="106"/>
      <c r="AD652" s="106"/>
      <c r="AM652" s="106"/>
      <c r="BV652" s="106"/>
      <c r="BX652" s="106"/>
    </row>
    <row r="653" spans="18:76" x14ac:dyDescent="0.25">
      <c r="AD653" s="106"/>
      <c r="AM653" s="106"/>
      <c r="BV653" s="106"/>
    </row>
    <row r="654" spans="18:76" x14ac:dyDescent="0.25">
      <c r="AD654" s="106"/>
      <c r="AM654" s="106"/>
      <c r="BV654" s="106"/>
      <c r="BX654" s="106"/>
    </row>
    <row r="656" spans="18:76" x14ac:dyDescent="0.25">
      <c r="AA656" s="106"/>
      <c r="AM656" s="106"/>
    </row>
    <row r="657" spans="23:76" x14ac:dyDescent="0.25">
      <c r="AA657" s="106"/>
    </row>
    <row r="658" spans="23:76" x14ac:dyDescent="0.25">
      <c r="AA658" s="106"/>
      <c r="AD658" s="106"/>
      <c r="AM658" s="106"/>
    </row>
    <row r="659" spans="23:76" x14ac:dyDescent="0.25">
      <c r="AA659" s="106"/>
    </row>
    <row r="661" spans="23:76" x14ac:dyDescent="0.25">
      <c r="AA661" s="106"/>
      <c r="AK661" s="114"/>
      <c r="BX661" s="106"/>
    </row>
    <row r="662" spans="23:76" x14ac:dyDescent="0.25">
      <c r="AA662" s="106"/>
      <c r="AD662" s="106"/>
      <c r="BV662" s="106"/>
    </row>
    <row r="663" spans="23:76" x14ac:dyDescent="0.25">
      <c r="AD663" s="106"/>
      <c r="BV663" s="106"/>
    </row>
    <row r="664" spans="23:76" x14ac:dyDescent="0.25">
      <c r="W664" s="114"/>
      <c r="AA664" s="106"/>
      <c r="AD664" s="106"/>
      <c r="BV664" s="106"/>
    </row>
    <row r="665" spans="23:76" x14ac:dyDescent="0.25">
      <c r="AA665" s="106"/>
      <c r="AD665" s="106"/>
      <c r="AM665" s="106"/>
    </row>
    <row r="666" spans="23:76" x14ac:dyDescent="0.25">
      <c r="AA666" s="106"/>
      <c r="AD666" s="106"/>
      <c r="AM666" s="106"/>
      <c r="BV666" s="106"/>
      <c r="BX666" s="106"/>
    </row>
    <row r="667" spans="23:76" x14ac:dyDescent="0.25">
      <c r="AA667" s="106"/>
      <c r="AM667" s="106"/>
      <c r="BV667" s="106"/>
      <c r="BX667" s="106"/>
    </row>
    <row r="668" spans="23:76" x14ac:dyDescent="0.25">
      <c r="AA668" s="106"/>
      <c r="AM668" s="106"/>
      <c r="BV668" s="106"/>
    </row>
    <row r="669" spans="23:76" x14ac:dyDescent="0.25">
      <c r="AA669" s="106"/>
      <c r="AM669" s="106"/>
      <c r="BV669" s="106"/>
    </row>
    <row r="670" spans="23:76" x14ac:dyDescent="0.25">
      <c r="AA670" s="106"/>
      <c r="AD670" s="106"/>
      <c r="AM670" s="106"/>
    </row>
    <row r="671" spans="23:76" x14ac:dyDescent="0.25">
      <c r="AA671" s="106"/>
      <c r="BX671" s="106"/>
    </row>
    <row r="672" spans="23:76" x14ac:dyDescent="0.25">
      <c r="AA672" s="106"/>
      <c r="BX672" s="106"/>
    </row>
    <row r="673" spans="27:76" x14ac:dyDescent="0.25">
      <c r="AA673" s="106"/>
      <c r="BX673" s="106"/>
    </row>
    <row r="674" spans="27:76" x14ac:dyDescent="0.25">
      <c r="AD674" s="106"/>
      <c r="BX674" s="106"/>
    </row>
    <row r="675" spans="27:76" x14ac:dyDescent="0.25">
      <c r="AA675" s="106"/>
      <c r="AD675" s="106"/>
      <c r="BV675" s="106"/>
    </row>
    <row r="676" spans="27:76" x14ac:dyDescent="0.25">
      <c r="AD676" s="106"/>
      <c r="BX676" s="106"/>
    </row>
    <row r="677" spans="27:76" x14ac:dyDescent="0.25">
      <c r="AA677" s="106"/>
    </row>
    <row r="678" spans="27:76" x14ac:dyDescent="0.25">
      <c r="AA678" s="106"/>
      <c r="BX678" s="106"/>
    </row>
    <row r="679" spans="27:76" x14ac:dyDescent="0.25">
      <c r="AA679" s="106"/>
      <c r="AD679" s="106"/>
      <c r="AM679" s="106"/>
      <c r="BV679" s="106"/>
    </row>
    <row r="680" spans="27:76" x14ac:dyDescent="0.25">
      <c r="AA680" s="106"/>
      <c r="AD680" s="106"/>
      <c r="AM680" s="106"/>
    </row>
    <row r="681" spans="27:76" x14ac:dyDescent="0.25">
      <c r="AA681" s="106"/>
      <c r="AD681" s="106"/>
      <c r="AM681" s="106"/>
    </row>
    <row r="682" spans="27:76" x14ac:dyDescent="0.25">
      <c r="AN682" s="113"/>
    </row>
    <row r="683" spans="27:76" x14ac:dyDescent="0.25">
      <c r="AN683" s="113"/>
    </row>
    <row r="685" spans="27:76" x14ac:dyDescent="0.25">
      <c r="AN685" s="113"/>
    </row>
    <row r="686" spans="27:76" x14ac:dyDescent="0.25">
      <c r="AN686" s="113"/>
    </row>
    <row r="687" spans="27:76" x14ac:dyDescent="0.25">
      <c r="BX687" s="106"/>
    </row>
    <row r="688" spans="27:76" x14ac:dyDescent="0.25">
      <c r="BX688" s="106"/>
    </row>
    <row r="689" spans="23:76" x14ac:dyDescent="0.25">
      <c r="BX689" s="106"/>
    </row>
    <row r="690" spans="23:76" x14ac:dyDescent="0.25">
      <c r="W690" s="114"/>
      <c r="AN690" s="113"/>
    </row>
    <row r="691" spans="23:76" x14ac:dyDescent="0.25">
      <c r="AN691" s="113"/>
    </row>
    <row r="692" spans="23:76" x14ac:dyDescent="0.25">
      <c r="BX692" s="106"/>
    </row>
    <row r="695" spans="23:76" x14ac:dyDescent="0.25">
      <c r="W695" s="114"/>
      <c r="AN695" s="113"/>
    </row>
    <row r="696" spans="23:76" x14ac:dyDescent="0.25">
      <c r="AN696" s="113"/>
    </row>
    <row r="697" spans="23:76" x14ac:dyDescent="0.25">
      <c r="AN697" s="113"/>
    </row>
    <row r="698" spans="23:76" x14ac:dyDescent="0.25">
      <c r="AN698" s="113"/>
    </row>
    <row r="699" spans="23:76" x14ac:dyDescent="0.25">
      <c r="AN699" s="113"/>
    </row>
    <row r="700" spans="23:76" x14ac:dyDescent="0.25">
      <c r="AN700" s="113"/>
    </row>
    <row r="702" spans="23:76" x14ac:dyDescent="0.25">
      <c r="AN702" s="113"/>
    </row>
    <row r="703" spans="23:76" x14ac:dyDescent="0.25">
      <c r="AN703" s="113"/>
    </row>
    <row r="704" spans="23:76" x14ac:dyDescent="0.25">
      <c r="AN704" s="113"/>
    </row>
    <row r="706" spans="40:76" x14ac:dyDescent="0.25">
      <c r="AN706" s="113"/>
    </row>
    <row r="707" spans="40:76" x14ac:dyDescent="0.25">
      <c r="BX707" s="106"/>
    </row>
    <row r="709" spans="40:76" x14ac:dyDescent="0.25">
      <c r="BX709" s="106"/>
    </row>
    <row r="711" spans="40:76" x14ac:dyDescent="0.25">
      <c r="BX711" s="106"/>
    </row>
    <row r="712" spans="40:76" x14ac:dyDescent="0.25">
      <c r="BX712" s="106"/>
    </row>
    <row r="717" spans="40:76" x14ac:dyDescent="0.25">
      <c r="BX717" s="106"/>
    </row>
    <row r="735" spans="76:76" x14ac:dyDescent="0.25">
      <c r="BX735" s="106"/>
    </row>
    <row r="736" spans="76:76" x14ac:dyDescent="0.25">
      <c r="BX736" s="106"/>
    </row>
    <row r="737" spans="76:76" x14ac:dyDescent="0.25">
      <c r="BX737" s="106"/>
    </row>
    <row r="738" spans="76:76" x14ac:dyDescent="0.25">
      <c r="BX738" s="106"/>
    </row>
    <row r="739" spans="76:76" x14ac:dyDescent="0.25">
      <c r="BX739" s="106"/>
    </row>
    <row r="749" spans="76:76" x14ac:dyDescent="0.25">
      <c r="BX749" s="106"/>
    </row>
    <row r="750" spans="76:76" x14ac:dyDescent="0.25">
      <c r="BX750" s="106"/>
    </row>
    <row r="752" spans="76:76" x14ac:dyDescent="0.25">
      <c r="BX752" s="106"/>
    </row>
    <row r="753" spans="76:76" x14ac:dyDescent="0.25">
      <c r="BX753" s="106"/>
    </row>
    <row r="754" spans="76:76" x14ac:dyDescent="0.25">
      <c r="BX754" s="106"/>
    </row>
    <row r="755" spans="76:76" x14ac:dyDescent="0.25">
      <c r="BX755" s="106"/>
    </row>
    <row r="756" spans="76:76" x14ac:dyDescent="0.25">
      <c r="BX756" s="106"/>
    </row>
    <row r="767" spans="76:76" x14ac:dyDescent="0.25">
      <c r="BX767" s="106"/>
    </row>
    <row r="768" spans="76:76" x14ac:dyDescent="0.25">
      <c r="BX768" s="106"/>
    </row>
    <row r="769" spans="76:76" x14ac:dyDescent="0.25">
      <c r="BX769" s="106"/>
    </row>
    <row r="770" spans="76:76" x14ac:dyDescent="0.25">
      <c r="BX770" s="106"/>
    </row>
    <row r="773" spans="76:76" x14ac:dyDescent="0.25">
      <c r="BX773" s="106"/>
    </row>
    <row r="776" spans="76:76" x14ac:dyDescent="0.25">
      <c r="BX776" s="106"/>
    </row>
    <row r="777" spans="76:76" x14ac:dyDescent="0.25">
      <c r="BX777" s="106"/>
    </row>
    <row r="778" spans="76:76" x14ac:dyDescent="0.25">
      <c r="BX778" s="106"/>
    </row>
    <row r="779" spans="76:76" x14ac:dyDescent="0.25">
      <c r="BX779" s="106"/>
    </row>
    <row r="782" spans="76:76" x14ac:dyDescent="0.25">
      <c r="BX782" s="106"/>
    </row>
    <row r="783" spans="76:76" x14ac:dyDescent="0.25">
      <c r="BX783" s="106"/>
    </row>
    <row r="784" spans="76:76" x14ac:dyDescent="0.25">
      <c r="BX784" s="106"/>
    </row>
    <row r="787" spans="76:76" x14ac:dyDescent="0.25">
      <c r="BX787" s="106"/>
    </row>
    <row r="789" spans="76:76" x14ac:dyDescent="0.25">
      <c r="BX789" s="106"/>
    </row>
    <row r="790" spans="76:76" x14ac:dyDescent="0.25">
      <c r="BX790" s="106"/>
    </row>
    <row r="791" spans="76:76" x14ac:dyDescent="0.25">
      <c r="BX791" s="106"/>
    </row>
    <row r="792" spans="76:76" x14ac:dyDescent="0.25">
      <c r="BX792" s="106"/>
    </row>
    <row r="793" spans="76:76" x14ac:dyDescent="0.25">
      <c r="BX793" s="106"/>
    </row>
    <row r="795" spans="76:76" x14ac:dyDescent="0.25">
      <c r="BX795" s="106"/>
    </row>
    <row r="796" spans="76:76" x14ac:dyDescent="0.25">
      <c r="BX796" s="106"/>
    </row>
    <row r="797" spans="76:76" x14ac:dyDescent="0.25">
      <c r="BX797" s="106"/>
    </row>
    <row r="798" spans="76:76" x14ac:dyDescent="0.25">
      <c r="BX798" s="106"/>
    </row>
    <row r="799" spans="76:76" x14ac:dyDescent="0.25">
      <c r="BX799" s="106"/>
    </row>
    <row r="800" spans="76:76" x14ac:dyDescent="0.25">
      <c r="BX800" s="106"/>
    </row>
    <row r="801" spans="76:76" x14ac:dyDescent="0.25">
      <c r="BX801" s="106"/>
    </row>
    <row r="802" spans="76:76" x14ac:dyDescent="0.25">
      <c r="BX802" s="106"/>
    </row>
    <row r="804" spans="76:76" x14ac:dyDescent="0.25">
      <c r="BX804" s="106"/>
    </row>
    <row r="805" spans="76:76" x14ac:dyDescent="0.25">
      <c r="BX805" s="106"/>
    </row>
    <row r="809" spans="76:76" x14ac:dyDescent="0.25">
      <c r="BX809" s="106"/>
    </row>
    <row r="810" spans="76:76" x14ac:dyDescent="0.25">
      <c r="BX810" s="106"/>
    </row>
    <row r="811" spans="76:76" x14ac:dyDescent="0.25">
      <c r="BX811" s="106"/>
    </row>
    <row r="812" spans="76:76" x14ac:dyDescent="0.25">
      <c r="BX812" s="106"/>
    </row>
    <row r="813" spans="76:76" x14ac:dyDescent="0.25">
      <c r="BX813" s="106"/>
    </row>
    <row r="814" spans="76:76" x14ac:dyDescent="0.25">
      <c r="BX814" s="106"/>
    </row>
    <row r="816" spans="76:76" x14ac:dyDescent="0.25">
      <c r="BX816" s="106"/>
    </row>
    <row r="817" spans="50:76" x14ac:dyDescent="0.25">
      <c r="AX817" s="107"/>
      <c r="BX817" s="106"/>
    </row>
    <row r="818" spans="50:76" x14ac:dyDescent="0.25">
      <c r="BX818" s="106"/>
    </row>
    <row r="819" spans="50:76" x14ac:dyDescent="0.25">
      <c r="AX819" s="107"/>
      <c r="BX819" s="106"/>
    </row>
    <row r="820" spans="50:76" x14ac:dyDescent="0.25">
      <c r="AX820" s="107"/>
      <c r="BX820" s="106"/>
    </row>
    <row r="821" spans="50:76" x14ac:dyDescent="0.25">
      <c r="BX821" s="106"/>
    </row>
    <row r="822" spans="50:76" x14ac:dyDescent="0.25">
      <c r="BX822" s="106"/>
    </row>
    <row r="823" spans="50:76" x14ac:dyDescent="0.25">
      <c r="BX823" s="106"/>
    </row>
    <row r="827" spans="50:76" x14ac:dyDescent="0.25">
      <c r="BX827" s="106"/>
    </row>
    <row r="829" spans="50:76" x14ac:dyDescent="0.25">
      <c r="BX829" s="106"/>
    </row>
    <row r="830" spans="50:76" x14ac:dyDescent="0.25">
      <c r="BX830" s="106"/>
    </row>
    <row r="835" spans="42:76" x14ac:dyDescent="0.25">
      <c r="BX835" s="106"/>
    </row>
    <row r="836" spans="42:76" x14ac:dyDescent="0.25">
      <c r="AX836" s="107"/>
      <c r="BX836" s="106"/>
    </row>
    <row r="837" spans="42:76" x14ac:dyDescent="0.25">
      <c r="AX837" s="107"/>
      <c r="BX837" s="106"/>
    </row>
    <row r="838" spans="42:76" x14ac:dyDescent="0.25">
      <c r="AX838" s="107"/>
      <c r="BX838" s="106"/>
    </row>
    <row r="839" spans="42:76" x14ac:dyDescent="0.25">
      <c r="AX839" s="107"/>
      <c r="BX839" s="106"/>
    </row>
    <row r="840" spans="42:76" x14ac:dyDescent="0.25">
      <c r="BX840" s="106"/>
    </row>
    <row r="841" spans="42:76" x14ac:dyDescent="0.25">
      <c r="AX841" s="107"/>
      <c r="BX841" s="106"/>
    </row>
    <row r="842" spans="42:76" x14ac:dyDescent="0.25">
      <c r="AX842" s="107"/>
      <c r="BX842" s="106"/>
    </row>
    <row r="843" spans="42:76" x14ac:dyDescent="0.25">
      <c r="AX843" s="107"/>
      <c r="BX843" s="106"/>
    </row>
    <row r="844" spans="42:76" x14ac:dyDescent="0.25">
      <c r="AX844" s="107"/>
    </row>
    <row r="845" spans="42:76" x14ac:dyDescent="0.25">
      <c r="AX845" s="107"/>
      <c r="BX845" s="106"/>
    </row>
    <row r="846" spans="42:76" x14ac:dyDescent="0.25">
      <c r="AX846" s="107"/>
      <c r="BX846" s="106"/>
    </row>
    <row r="847" spans="42:76" x14ac:dyDescent="0.25">
      <c r="AX847" s="107"/>
      <c r="BX847" s="106"/>
    </row>
    <row r="848" spans="42:76" x14ac:dyDescent="0.25">
      <c r="AP848" s="106"/>
      <c r="AX848" s="107"/>
    </row>
    <row r="849" spans="27:76" x14ac:dyDescent="0.25">
      <c r="AA849" s="106"/>
      <c r="AP849" s="106"/>
      <c r="AX849" s="107"/>
      <c r="BX849" s="106"/>
    </row>
    <row r="850" spans="27:76" x14ac:dyDescent="0.25">
      <c r="AA850" s="106"/>
      <c r="AP850" s="106"/>
      <c r="AX850" s="107"/>
      <c r="BX850" s="106"/>
    </row>
    <row r="851" spans="27:76" x14ac:dyDescent="0.25">
      <c r="AP851" s="106"/>
      <c r="AX851" s="107"/>
    </row>
    <row r="852" spans="27:76" x14ac:dyDescent="0.25">
      <c r="AA852" s="106"/>
      <c r="AP852" s="106"/>
      <c r="AX852" s="107"/>
      <c r="BX852" s="106"/>
    </row>
    <row r="853" spans="27:76" x14ac:dyDescent="0.25">
      <c r="AA853" s="106"/>
      <c r="AX853" s="107"/>
      <c r="BX853" s="106"/>
    </row>
    <row r="854" spans="27:76" x14ac:dyDescent="0.25">
      <c r="AX854" s="107"/>
      <c r="BX854" s="106"/>
    </row>
    <row r="855" spans="27:76" x14ac:dyDescent="0.25">
      <c r="AX855" s="107"/>
      <c r="BX855" s="106"/>
    </row>
    <row r="856" spans="27:76" x14ac:dyDescent="0.25">
      <c r="BX856" s="106"/>
    </row>
    <row r="857" spans="27:76" x14ac:dyDescent="0.25">
      <c r="AX857" s="107"/>
      <c r="BX857" s="106"/>
    </row>
    <row r="858" spans="27:76" x14ac:dyDescent="0.25">
      <c r="AX858" s="107"/>
      <c r="BX858" s="106"/>
    </row>
    <row r="859" spans="27:76" x14ac:dyDescent="0.25">
      <c r="BX859" s="106"/>
    </row>
    <row r="860" spans="27:76" x14ac:dyDescent="0.25">
      <c r="AX860" s="107"/>
      <c r="BX860" s="106"/>
    </row>
    <row r="861" spans="27:76" x14ac:dyDescent="0.25">
      <c r="AX861" s="107"/>
      <c r="BX861" s="106"/>
    </row>
    <row r="862" spans="27:76" x14ac:dyDescent="0.25">
      <c r="AX862" s="107"/>
      <c r="BX862" s="106"/>
    </row>
    <row r="863" spans="27:76" x14ac:dyDescent="0.25">
      <c r="AX863" s="107"/>
      <c r="BX863" s="106"/>
    </row>
    <row r="864" spans="27:76" x14ac:dyDescent="0.25">
      <c r="BX864" s="106"/>
    </row>
    <row r="865" spans="42:76" x14ac:dyDescent="0.25">
      <c r="AP865" s="106"/>
      <c r="AX865" s="107"/>
      <c r="BX865" s="106"/>
    </row>
    <row r="866" spans="42:76" x14ac:dyDescent="0.25">
      <c r="AP866" s="106"/>
      <c r="AX866" s="107"/>
      <c r="BX866" s="106"/>
    </row>
    <row r="867" spans="42:76" x14ac:dyDescent="0.25">
      <c r="AP867" s="106"/>
      <c r="AX867" s="107"/>
      <c r="BX867" s="106"/>
    </row>
    <row r="868" spans="42:76" x14ac:dyDescent="0.25">
      <c r="AP868" s="106"/>
      <c r="AX868" s="107"/>
      <c r="BX868" s="106"/>
    </row>
    <row r="869" spans="42:76" x14ac:dyDescent="0.25">
      <c r="AP869" s="106"/>
      <c r="AX869" s="107"/>
      <c r="BX869" s="106"/>
    </row>
    <row r="870" spans="42:76" x14ac:dyDescent="0.25">
      <c r="AP870" s="106"/>
      <c r="AX870" s="107"/>
      <c r="BX870" s="106"/>
    </row>
    <row r="871" spans="42:76" x14ac:dyDescent="0.25">
      <c r="AX871" s="107"/>
    </row>
    <row r="872" spans="42:76" x14ac:dyDescent="0.25">
      <c r="AP872" s="106"/>
      <c r="AX872" s="107"/>
      <c r="BX872" s="106"/>
    </row>
    <row r="874" spans="42:76" x14ac:dyDescent="0.25">
      <c r="AP874" s="106"/>
      <c r="AX874" s="107"/>
      <c r="BX874" s="106"/>
    </row>
    <row r="875" spans="42:76" x14ac:dyDescent="0.25">
      <c r="BX875" s="106"/>
    </row>
    <row r="876" spans="42:76" x14ac:dyDescent="0.25">
      <c r="AX876" s="107"/>
      <c r="BX876" s="106"/>
    </row>
    <row r="877" spans="42:76" x14ac:dyDescent="0.25">
      <c r="AX877" s="107"/>
    </row>
    <row r="878" spans="42:76" x14ac:dyDescent="0.25">
      <c r="BX878" s="106"/>
    </row>
    <row r="879" spans="42:76" x14ac:dyDescent="0.25">
      <c r="AX879" s="107"/>
    </row>
    <row r="883" spans="50:50" x14ac:dyDescent="0.25">
      <c r="AX883" s="107"/>
    </row>
    <row r="885" spans="50:50" x14ac:dyDescent="0.25">
      <c r="AX885" s="107"/>
    </row>
    <row r="886" spans="50:50" x14ac:dyDescent="0.25">
      <c r="AX886" s="107"/>
    </row>
    <row r="887" spans="50:50" x14ac:dyDescent="0.25">
      <c r="AX887" s="107"/>
    </row>
    <row r="888" spans="50:50" x14ac:dyDescent="0.25">
      <c r="AX888" s="107"/>
    </row>
    <row r="889" spans="50:50" x14ac:dyDescent="0.25">
      <c r="AX889" s="107"/>
    </row>
    <row r="890" spans="50:50" x14ac:dyDescent="0.25">
      <c r="AX890" s="107"/>
    </row>
    <row r="891" spans="50:50" x14ac:dyDescent="0.25">
      <c r="AX891" s="107"/>
    </row>
    <row r="893" spans="50:50" x14ac:dyDescent="0.25">
      <c r="AX893" s="107"/>
    </row>
    <row r="895" spans="50:50" x14ac:dyDescent="0.25">
      <c r="AX895" s="107"/>
    </row>
    <row r="913" spans="50:50" x14ac:dyDescent="0.25">
      <c r="AX913" s="107"/>
    </row>
  </sheetData>
  <protectedRanges>
    <protectedRange sqref="BK1:BY1" name="Range1_1_2_1_1"/>
  </protectedRange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K435"/>
  <sheetViews>
    <sheetView topLeftCell="C24" zoomScaleNormal="100" workbookViewId="0">
      <selection activeCell="A359" sqref="A359"/>
    </sheetView>
  </sheetViews>
  <sheetFormatPr defaultColWidth="241.140625" defaultRowHeight="11.25" x14ac:dyDescent="0.25"/>
  <cols>
    <col min="1" max="49" width="255.7109375" style="97" customWidth="1"/>
    <col min="50" max="16384" width="241.140625" style="97"/>
  </cols>
  <sheetData>
    <row r="1" spans="1:63" ht="15" x14ac:dyDescent="0.25">
      <c r="A1" s="108" t="s">
        <v>2327</v>
      </c>
      <c r="B1" s="108" t="s">
        <v>1111</v>
      </c>
      <c r="C1" s="108" t="s">
        <v>1112</v>
      </c>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row>
    <row r="2" spans="1:63" ht="15" x14ac:dyDescent="0.25">
      <c r="A2" s="108" t="s">
        <v>2328</v>
      </c>
      <c r="B2" s="108" t="s">
        <v>1113</v>
      </c>
      <c r="C2" s="108" t="s">
        <v>1114</v>
      </c>
      <c r="D2" s="108" t="s">
        <v>1115</v>
      </c>
      <c r="E2" s="109"/>
      <c r="F2" s="109"/>
      <c r="G2" s="109"/>
      <c r="H2" s="109"/>
      <c r="I2" s="109"/>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S2" s="109"/>
      <c r="AT2" s="109"/>
      <c r="AU2" s="109"/>
      <c r="AV2" s="109"/>
      <c r="AW2" s="109"/>
      <c r="AX2" s="109"/>
      <c r="AY2" s="109"/>
      <c r="AZ2" s="109"/>
      <c r="BA2" s="109"/>
      <c r="BB2" s="109"/>
      <c r="BC2" s="109"/>
      <c r="BD2" s="109"/>
      <c r="BE2" s="109"/>
      <c r="BF2" s="109"/>
      <c r="BG2" s="109"/>
      <c r="BH2" s="109"/>
      <c r="BI2" s="109"/>
      <c r="BJ2" s="109"/>
      <c r="BK2" s="109"/>
    </row>
    <row r="3" spans="1:63" s="98" customFormat="1" ht="30" x14ac:dyDescent="0.25">
      <c r="A3" s="108" t="s">
        <v>2329</v>
      </c>
      <c r="B3" s="108" t="s">
        <v>1116</v>
      </c>
      <c r="C3" s="108" t="s">
        <v>1117</v>
      </c>
      <c r="D3" s="108" t="s">
        <v>1118</v>
      </c>
      <c r="E3" s="108" t="s">
        <v>1119</v>
      </c>
      <c r="F3" s="108" t="s">
        <v>1120</v>
      </c>
      <c r="G3" s="108" t="s">
        <v>1121</v>
      </c>
      <c r="H3" s="108" t="s">
        <v>1122</v>
      </c>
      <c r="I3" s="108" t="s">
        <v>1123</v>
      </c>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row>
    <row r="4" spans="1:63" ht="15" x14ac:dyDescent="0.25">
      <c r="A4" s="108" t="s">
        <v>2330</v>
      </c>
      <c r="B4" s="108" t="s">
        <v>1124</v>
      </c>
      <c r="C4" s="109"/>
      <c r="D4" s="109"/>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row>
    <row r="5" spans="1:63" ht="15" x14ac:dyDescent="0.25">
      <c r="A5" s="108" t="s">
        <v>2331</v>
      </c>
      <c r="B5" s="108" t="s">
        <v>1125</v>
      </c>
      <c r="C5" s="108" t="s">
        <v>1126</v>
      </c>
      <c r="D5" s="108" t="s">
        <v>1127</v>
      </c>
      <c r="E5" s="108" t="s">
        <v>1128</v>
      </c>
      <c r="F5" s="108" t="s">
        <v>1129</v>
      </c>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row>
    <row r="6" spans="1:63" ht="30" x14ac:dyDescent="0.25">
      <c r="A6" s="108" t="s">
        <v>2332</v>
      </c>
      <c r="B6" s="108" t="s">
        <v>1130</v>
      </c>
      <c r="C6" s="108" t="s">
        <v>1131</v>
      </c>
      <c r="D6" s="108" t="s">
        <v>1132</v>
      </c>
      <c r="E6" s="108" t="s">
        <v>1133</v>
      </c>
      <c r="F6" s="108" t="s">
        <v>1134</v>
      </c>
      <c r="G6" s="108" t="s">
        <v>1135</v>
      </c>
      <c r="H6" s="108" t="s">
        <v>1136</v>
      </c>
      <c r="I6" s="108" t="s">
        <v>1137</v>
      </c>
      <c r="J6" s="108" t="s">
        <v>1138</v>
      </c>
      <c r="K6" s="108" t="s">
        <v>1139</v>
      </c>
      <c r="L6" s="108" t="s">
        <v>1140</v>
      </c>
      <c r="M6" s="108" t="s">
        <v>1141</v>
      </c>
      <c r="N6" s="108" t="s">
        <v>1142</v>
      </c>
      <c r="O6" s="108" t="s">
        <v>1143</v>
      </c>
      <c r="P6" s="108" t="s">
        <v>1144</v>
      </c>
      <c r="Q6" s="108" t="s">
        <v>1145</v>
      </c>
      <c r="R6" s="108" t="s">
        <v>1146</v>
      </c>
      <c r="S6" s="108" t="s">
        <v>1147</v>
      </c>
      <c r="T6" s="109"/>
      <c r="U6" s="109"/>
      <c r="V6" s="109"/>
      <c r="W6" s="109"/>
      <c r="X6" s="109"/>
      <c r="Y6" s="109"/>
      <c r="Z6" s="109"/>
      <c r="AA6" s="109"/>
      <c r="AB6" s="109"/>
      <c r="AC6" s="109"/>
      <c r="AD6" s="109"/>
      <c r="AE6" s="109"/>
      <c r="AF6" s="109"/>
      <c r="AG6" s="109"/>
      <c r="AH6" s="109"/>
      <c r="AI6" s="109"/>
      <c r="AJ6" s="109"/>
      <c r="AK6" s="109"/>
      <c r="AL6" s="109"/>
      <c r="AM6" s="109"/>
      <c r="AN6" s="109"/>
      <c r="AO6" s="109"/>
      <c r="AP6" s="109"/>
      <c r="AQ6" s="109"/>
      <c r="AR6" s="109"/>
      <c r="AS6" s="109"/>
      <c r="AT6" s="109"/>
      <c r="AU6" s="109"/>
      <c r="AV6" s="109"/>
      <c r="AW6" s="109"/>
      <c r="AX6" s="109"/>
      <c r="AY6" s="109"/>
      <c r="AZ6" s="109"/>
      <c r="BA6" s="109"/>
      <c r="BB6" s="109"/>
      <c r="BC6" s="109"/>
      <c r="BD6" s="109"/>
      <c r="BE6" s="109"/>
      <c r="BF6" s="109"/>
      <c r="BG6" s="109"/>
      <c r="BH6" s="109"/>
      <c r="BI6" s="109"/>
      <c r="BJ6" s="109"/>
      <c r="BK6" s="109"/>
    </row>
    <row r="7" spans="1:63" ht="30" x14ac:dyDescent="0.25">
      <c r="A7" s="108" t="s">
        <v>2333</v>
      </c>
      <c r="B7" s="108" t="s">
        <v>1148</v>
      </c>
      <c r="C7" s="108" t="s">
        <v>1149</v>
      </c>
      <c r="D7" s="108" t="s">
        <v>1150</v>
      </c>
      <c r="E7" s="108" t="s">
        <v>1151</v>
      </c>
      <c r="F7" s="108" t="s">
        <v>1152</v>
      </c>
      <c r="G7" s="108" t="s">
        <v>1153</v>
      </c>
      <c r="H7" s="108" t="s">
        <v>1154</v>
      </c>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S7" s="109"/>
      <c r="AT7" s="109"/>
      <c r="AU7" s="109"/>
      <c r="AV7" s="109"/>
      <c r="AW7" s="109"/>
      <c r="AX7" s="109"/>
      <c r="AY7" s="109"/>
      <c r="AZ7" s="109"/>
      <c r="BA7" s="109"/>
      <c r="BB7" s="109"/>
      <c r="BC7" s="109"/>
      <c r="BD7" s="109"/>
      <c r="BE7" s="109"/>
      <c r="BF7" s="109"/>
      <c r="BG7" s="109"/>
      <c r="BH7" s="109"/>
      <c r="BI7" s="109"/>
      <c r="BJ7" s="109"/>
      <c r="BK7" s="109"/>
    </row>
    <row r="8" spans="1:63" ht="15" x14ac:dyDescent="0.25">
      <c r="A8" s="108" t="s">
        <v>2334</v>
      </c>
      <c r="B8" s="108" t="s">
        <v>1155</v>
      </c>
      <c r="C8" s="109"/>
      <c r="D8" s="109"/>
      <c r="E8" s="109"/>
      <c r="F8" s="109"/>
      <c r="G8" s="109"/>
      <c r="H8" s="109"/>
      <c r="I8" s="109"/>
      <c r="J8" s="109"/>
      <c r="K8" s="109"/>
      <c r="L8" s="109"/>
      <c r="M8" s="109"/>
      <c r="N8" s="109"/>
      <c r="O8" s="109"/>
      <c r="P8" s="109"/>
      <c r="Q8" s="109"/>
      <c r="R8" s="109"/>
      <c r="S8" s="109"/>
      <c r="T8" s="109"/>
      <c r="U8" s="109"/>
      <c r="V8" s="109"/>
      <c r="W8" s="109"/>
      <c r="X8" s="109"/>
      <c r="Y8" s="109"/>
      <c r="Z8" s="109"/>
      <c r="AA8" s="109"/>
      <c r="AB8" s="109"/>
      <c r="AC8" s="109"/>
      <c r="AD8" s="109"/>
      <c r="AE8" s="109"/>
      <c r="AF8" s="109"/>
      <c r="AG8" s="109"/>
      <c r="AH8" s="109"/>
      <c r="AI8" s="109"/>
      <c r="AJ8" s="109"/>
      <c r="AK8" s="109"/>
      <c r="AL8" s="109"/>
      <c r="AM8" s="109"/>
      <c r="AN8" s="109"/>
      <c r="AO8" s="109"/>
      <c r="AP8" s="109"/>
      <c r="AQ8" s="109"/>
      <c r="AR8" s="109"/>
      <c r="AS8" s="109"/>
      <c r="AT8" s="109"/>
      <c r="AU8" s="109"/>
      <c r="AV8" s="109"/>
      <c r="AW8" s="109"/>
      <c r="AX8" s="109"/>
      <c r="AY8" s="109"/>
      <c r="AZ8" s="109"/>
      <c r="BA8" s="109"/>
      <c r="BB8" s="109"/>
      <c r="BC8" s="109"/>
      <c r="BD8" s="109"/>
      <c r="BE8" s="109"/>
      <c r="BF8" s="109"/>
      <c r="BG8" s="109"/>
      <c r="BH8" s="109"/>
      <c r="BI8" s="109"/>
      <c r="BJ8" s="109"/>
      <c r="BK8" s="109"/>
    </row>
    <row r="9" spans="1:63" ht="45" x14ac:dyDescent="0.25">
      <c r="A9" s="108" t="s">
        <v>2335</v>
      </c>
      <c r="B9" s="108" t="s">
        <v>1156</v>
      </c>
      <c r="C9" s="108" t="s">
        <v>1157</v>
      </c>
      <c r="D9" s="108" t="s">
        <v>1158</v>
      </c>
      <c r="E9" s="108" t="s">
        <v>1159</v>
      </c>
      <c r="F9" s="108" t="s">
        <v>1160</v>
      </c>
      <c r="G9" s="108" t="s">
        <v>1161</v>
      </c>
      <c r="H9" s="108" t="s">
        <v>1162</v>
      </c>
      <c r="I9" s="108" t="s">
        <v>1163</v>
      </c>
      <c r="J9" s="108" t="s">
        <v>1164</v>
      </c>
      <c r="K9" s="108" t="s">
        <v>1165</v>
      </c>
      <c r="L9" s="108" t="s">
        <v>1166</v>
      </c>
      <c r="M9" s="108" t="s">
        <v>1167</v>
      </c>
      <c r="N9" s="108" t="s">
        <v>1168</v>
      </c>
      <c r="O9" s="108" t="s">
        <v>1169</v>
      </c>
      <c r="P9" s="108" t="s">
        <v>1170</v>
      </c>
      <c r="Q9" s="108" t="s">
        <v>1171</v>
      </c>
      <c r="R9" s="108" t="s">
        <v>1172</v>
      </c>
      <c r="S9" s="108" t="s">
        <v>1173</v>
      </c>
      <c r="T9" s="108" t="s">
        <v>1174</v>
      </c>
      <c r="U9" s="108" t="s">
        <v>1175</v>
      </c>
      <c r="V9" s="108" t="s">
        <v>1176</v>
      </c>
      <c r="W9" s="108" t="s">
        <v>1177</v>
      </c>
      <c r="X9" s="108" t="s">
        <v>1178</v>
      </c>
      <c r="Y9" s="109"/>
      <c r="Z9" s="109"/>
      <c r="AA9" s="109"/>
      <c r="AB9" s="109"/>
      <c r="AC9" s="109"/>
      <c r="AD9" s="109"/>
      <c r="AE9" s="109"/>
      <c r="AF9" s="109"/>
      <c r="AG9" s="109"/>
      <c r="AH9" s="109"/>
      <c r="AI9" s="109"/>
      <c r="AJ9" s="109"/>
      <c r="AK9" s="109"/>
      <c r="AL9" s="109"/>
      <c r="AM9" s="109"/>
      <c r="AN9" s="109"/>
      <c r="AO9" s="109"/>
      <c r="AP9" s="109"/>
      <c r="AQ9" s="109"/>
      <c r="AR9" s="109"/>
      <c r="AS9" s="109"/>
      <c r="AT9" s="109"/>
      <c r="AU9" s="109"/>
      <c r="AV9" s="109"/>
      <c r="AW9" s="109"/>
      <c r="AX9" s="109"/>
      <c r="AY9" s="109"/>
      <c r="AZ9" s="109"/>
      <c r="BA9" s="109"/>
      <c r="BB9" s="109"/>
      <c r="BC9" s="109"/>
      <c r="BD9" s="109"/>
      <c r="BE9" s="109"/>
      <c r="BF9" s="109"/>
      <c r="BG9" s="109"/>
      <c r="BH9" s="109"/>
      <c r="BI9" s="109"/>
      <c r="BJ9" s="109"/>
      <c r="BK9" s="109"/>
    </row>
    <row r="10" spans="1:63" ht="30" x14ac:dyDescent="0.25">
      <c r="A10" s="108" t="s">
        <v>2336</v>
      </c>
      <c r="B10" s="108" t="s">
        <v>1179</v>
      </c>
      <c r="C10" s="108" t="s">
        <v>1180</v>
      </c>
      <c r="D10" s="108" t="s">
        <v>1181</v>
      </c>
      <c r="E10" s="108" t="s">
        <v>1182</v>
      </c>
      <c r="F10" s="108" t="s">
        <v>1183</v>
      </c>
      <c r="G10" s="108" t="s">
        <v>1184</v>
      </c>
      <c r="H10" s="108" t="s">
        <v>1185</v>
      </c>
      <c r="I10" s="109"/>
      <c r="J10" s="109"/>
      <c r="K10" s="109"/>
      <c r="L10" s="109"/>
      <c r="M10" s="109"/>
      <c r="N10" s="109"/>
      <c r="O10" s="109"/>
      <c r="P10" s="109"/>
      <c r="Q10" s="109"/>
      <c r="R10" s="109"/>
      <c r="S10" s="109"/>
      <c r="T10" s="109"/>
      <c r="U10" s="109"/>
      <c r="V10" s="109"/>
      <c r="W10" s="109"/>
      <c r="X10" s="109"/>
      <c r="Y10" s="109"/>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c r="AV10" s="109"/>
      <c r="AW10" s="109"/>
      <c r="AX10" s="109"/>
      <c r="AY10" s="109"/>
      <c r="AZ10" s="109"/>
      <c r="BA10" s="109"/>
      <c r="BB10" s="109"/>
      <c r="BC10" s="109"/>
      <c r="BD10" s="109"/>
      <c r="BE10" s="109"/>
      <c r="BF10" s="109"/>
      <c r="BG10" s="109"/>
      <c r="BH10" s="109"/>
      <c r="BI10" s="109"/>
      <c r="BJ10" s="109"/>
      <c r="BK10" s="109"/>
    </row>
    <row r="11" spans="1:63" ht="30" x14ac:dyDescent="0.25">
      <c r="A11" s="108" t="s">
        <v>2337</v>
      </c>
      <c r="B11" s="108" t="s">
        <v>1186</v>
      </c>
      <c r="C11" s="108" t="s">
        <v>1187</v>
      </c>
      <c r="D11" s="108" t="s">
        <v>1188</v>
      </c>
      <c r="E11" s="108" t="s">
        <v>1189</v>
      </c>
      <c r="F11" s="108" t="s">
        <v>1190</v>
      </c>
      <c r="G11" s="108" t="s">
        <v>1191</v>
      </c>
      <c r="H11" s="108" t="s">
        <v>1192</v>
      </c>
      <c r="I11" s="108" t="s">
        <v>1193</v>
      </c>
      <c r="J11" s="108" t="s">
        <v>1194</v>
      </c>
      <c r="K11" s="108" t="s">
        <v>1195</v>
      </c>
      <c r="L11" s="108" t="s">
        <v>1196</v>
      </c>
      <c r="M11" s="108" t="s">
        <v>1189</v>
      </c>
      <c r="N11" s="108" t="s">
        <v>1197</v>
      </c>
      <c r="O11" s="108" t="s">
        <v>1198</v>
      </c>
      <c r="P11" s="108" t="s">
        <v>1199</v>
      </c>
      <c r="Q11" s="108" t="s">
        <v>1200</v>
      </c>
      <c r="R11" s="108" t="s">
        <v>1201</v>
      </c>
      <c r="S11" s="108" t="s">
        <v>1202</v>
      </c>
      <c r="T11" s="108" t="s">
        <v>1203</v>
      </c>
      <c r="U11" s="108" t="s">
        <v>1204</v>
      </c>
      <c r="V11" s="108" t="s">
        <v>1205</v>
      </c>
      <c r="W11" s="108" t="s">
        <v>1206</v>
      </c>
      <c r="X11" s="108" t="s">
        <v>1207</v>
      </c>
      <c r="Y11" s="108" t="s">
        <v>1208</v>
      </c>
      <c r="Z11" s="108" t="s">
        <v>1209</v>
      </c>
      <c r="AA11" s="108" t="s">
        <v>1210</v>
      </c>
      <c r="AB11" s="108" t="s">
        <v>1211</v>
      </c>
      <c r="AC11" s="108" t="s">
        <v>1212</v>
      </c>
      <c r="AD11" s="108" t="s">
        <v>1213</v>
      </c>
      <c r="AE11" s="108" t="s">
        <v>1214</v>
      </c>
      <c r="AF11" s="108" t="s">
        <v>1215</v>
      </c>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row>
    <row r="12" spans="1:63" ht="15" x14ac:dyDescent="0.25">
      <c r="A12" s="108" t="s">
        <v>2338</v>
      </c>
      <c r="B12" s="108" t="s">
        <v>1216</v>
      </c>
      <c r="C12" s="108" t="s">
        <v>1217</v>
      </c>
      <c r="D12" s="108" t="s">
        <v>1218</v>
      </c>
      <c r="E12" s="108" t="s">
        <v>1219</v>
      </c>
      <c r="F12" s="108" t="s">
        <v>1220</v>
      </c>
      <c r="G12" s="108" t="s">
        <v>1221</v>
      </c>
      <c r="H12" s="108" t="s">
        <v>1222</v>
      </c>
      <c r="I12" s="109"/>
      <c r="J12" s="109"/>
      <c r="K12" s="109"/>
      <c r="L12" s="109"/>
      <c r="M12" s="109"/>
      <c r="N12" s="109"/>
      <c r="O12" s="109"/>
      <c r="P12" s="109"/>
      <c r="Q12" s="109"/>
      <c r="R12" s="109"/>
      <c r="S12" s="109"/>
      <c r="T12" s="109"/>
      <c r="U12" s="109"/>
      <c r="V12" s="109"/>
      <c r="W12" s="109"/>
      <c r="X12" s="109"/>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c r="BC12" s="109"/>
      <c r="BD12" s="109"/>
      <c r="BE12" s="109"/>
      <c r="BF12" s="109"/>
      <c r="BG12" s="109"/>
      <c r="BH12" s="109"/>
      <c r="BI12" s="109"/>
      <c r="BJ12" s="109"/>
      <c r="BK12" s="109"/>
    </row>
    <row r="13" spans="1:63" ht="30" x14ac:dyDescent="0.25">
      <c r="A13" s="108" t="s">
        <v>2339</v>
      </c>
      <c r="B13" s="108" t="s">
        <v>1223</v>
      </c>
      <c r="C13" s="108" t="s">
        <v>1224</v>
      </c>
      <c r="D13" s="108" t="s">
        <v>1225</v>
      </c>
      <c r="E13" s="108" t="s">
        <v>1226</v>
      </c>
      <c r="F13" s="108" t="s">
        <v>1227</v>
      </c>
      <c r="G13" s="109"/>
      <c r="H13" s="109"/>
      <c r="I13" s="109"/>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c r="BC13" s="109"/>
      <c r="BD13" s="109"/>
      <c r="BE13" s="109"/>
      <c r="BF13" s="109"/>
      <c r="BG13" s="109"/>
      <c r="BH13" s="109"/>
      <c r="BI13" s="109"/>
      <c r="BJ13" s="109"/>
      <c r="BK13" s="109"/>
    </row>
    <row r="14" spans="1:63" ht="45" x14ac:dyDescent="0.25">
      <c r="A14" s="108" t="s">
        <v>2340</v>
      </c>
      <c r="B14" s="108" t="s">
        <v>1228</v>
      </c>
      <c r="C14" s="108" t="s">
        <v>1229</v>
      </c>
      <c r="D14" s="109"/>
      <c r="E14" s="109"/>
      <c r="F14" s="109"/>
      <c r="G14" s="109"/>
      <c r="H14" s="109"/>
      <c r="I14" s="109"/>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c r="BC14" s="109"/>
      <c r="BD14" s="109"/>
      <c r="BE14" s="109"/>
      <c r="BF14" s="109"/>
      <c r="BG14" s="109"/>
      <c r="BH14" s="109"/>
      <c r="BI14" s="109"/>
      <c r="BJ14" s="109"/>
      <c r="BK14" s="109"/>
    </row>
    <row r="15" spans="1:63" ht="15" x14ac:dyDescent="0.25">
      <c r="A15" s="108" t="s">
        <v>2341</v>
      </c>
      <c r="B15" s="108" t="s">
        <v>1230</v>
      </c>
      <c r="C15" s="109"/>
      <c r="D15" s="109"/>
      <c r="E15" s="109"/>
      <c r="F15" s="109"/>
      <c r="G15" s="109"/>
      <c r="H15" s="109"/>
      <c r="I15" s="109"/>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c r="BA15" s="109"/>
      <c r="BB15" s="109"/>
      <c r="BC15" s="109"/>
      <c r="BD15" s="109"/>
      <c r="BE15" s="109"/>
      <c r="BF15" s="109"/>
      <c r="BG15" s="109"/>
      <c r="BH15" s="109"/>
      <c r="BI15" s="109"/>
      <c r="BJ15" s="109"/>
      <c r="BK15" s="109"/>
    </row>
    <row r="16" spans="1:63" ht="30" x14ac:dyDescent="0.25">
      <c r="A16" s="108" t="s">
        <v>2342</v>
      </c>
      <c r="B16" s="108" t="s">
        <v>1231</v>
      </c>
      <c r="C16" s="108" t="s">
        <v>1232</v>
      </c>
      <c r="D16" s="108" t="s">
        <v>1233</v>
      </c>
      <c r="E16" s="108" t="s">
        <v>1234</v>
      </c>
      <c r="F16" s="108" t="s">
        <v>1235</v>
      </c>
      <c r="G16" s="108" t="s">
        <v>1236</v>
      </c>
      <c r="H16" s="109"/>
      <c r="I16" s="109"/>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c r="BC16" s="109"/>
      <c r="BD16" s="109"/>
      <c r="BE16" s="109"/>
      <c r="BF16" s="109"/>
      <c r="BG16" s="109"/>
      <c r="BH16" s="109"/>
      <c r="BI16" s="109"/>
      <c r="BJ16" s="109"/>
      <c r="BK16" s="109"/>
    </row>
    <row r="17" spans="1:63" ht="30" x14ac:dyDescent="0.25">
      <c r="A17" s="108" t="s">
        <v>2343</v>
      </c>
      <c r="B17" s="108" t="s">
        <v>1237</v>
      </c>
      <c r="C17" s="108" t="s">
        <v>1238</v>
      </c>
      <c r="D17" s="108" t="s">
        <v>1239</v>
      </c>
      <c r="E17" s="108" t="s">
        <v>1240</v>
      </c>
      <c r="F17" s="108" t="s">
        <v>1241</v>
      </c>
      <c r="G17" s="108" t="s">
        <v>1242</v>
      </c>
      <c r="H17" s="108" t="s">
        <v>1243</v>
      </c>
      <c r="I17" s="108" t="s">
        <v>1244</v>
      </c>
      <c r="J17" s="108" t="s">
        <v>1245</v>
      </c>
      <c r="K17" s="108" t="s">
        <v>1246</v>
      </c>
      <c r="L17" s="108" t="s">
        <v>1247</v>
      </c>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c r="BC17" s="109"/>
      <c r="BD17" s="109"/>
      <c r="BE17" s="109"/>
      <c r="BF17" s="109"/>
      <c r="BG17" s="109"/>
      <c r="BH17" s="109"/>
      <c r="BI17" s="109"/>
      <c r="BJ17" s="109"/>
      <c r="BK17" s="109"/>
    </row>
    <row r="18" spans="1:63" ht="30" x14ac:dyDescent="0.25">
      <c r="A18" s="108" t="s">
        <v>2344</v>
      </c>
      <c r="B18" s="108" t="s">
        <v>1248</v>
      </c>
      <c r="C18" s="108" t="s">
        <v>1249</v>
      </c>
      <c r="D18" s="108" t="s">
        <v>1250</v>
      </c>
      <c r="E18" s="108" t="s">
        <v>1251</v>
      </c>
      <c r="F18" s="108" t="s">
        <v>1252</v>
      </c>
      <c r="G18" s="108" t="s">
        <v>1253</v>
      </c>
      <c r="H18" s="108" t="s">
        <v>1254</v>
      </c>
      <c r="I18" s="108" t="s">
        <v>1255</v>
      </c>
      <c r="J18" s="108" t="s">
        <v>1256</v>
      </c>
      <c r="K18" s="108" t="s">
        <v>1257</v>
      </c>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row>
    <row r="19" spans="1:63" ht="45" x14ac:dyDescent="0.25">
      <c r="A19" s="108" t="s">
        <v>2345</v>
      </c>
      <c r="B19" s="108" t="s">
        <v>1258</v>
      </c>
      <c r="C19" s="108" t="s">
        <v>1259</v>
      </c>
      <c r="D19" s="108" t="s">
        <v>1260</v>
      </c>
      <c r="E19" s="108" t="s">
        <v>1261</v>
      </c>
      <c r="F19" s="108" t="s">
        <v>1262</v>
      </c>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c r="BE19" s="109"/>
      <c r="BF19" s="109"/>
      <c r="BG19" s="109"/>
      <c r="BH19" s="109"/>
      <c r="BI19" s="109"/>
      <c r="BJ19" s="109"/>
      <c r="BK19" s="109"/>
    </row>
    <row r="20" spans="1:63" ht="30" x14ac:dyDescent="0.25">
      <c r="A20" s="108" t="s">
        <v>2346</v>
      </c>
      <c r="B20" s="108" t="s">
        <v>1263</v>
      </c>
      <c r="C20" s="108" t="s">
        <v>1264</v>
      </c>
      <c r="D20" s="108" t="s">
        <v>1265</v>
      </c>
      <c r="E20" s="108" t="s">
        <v>1266</v>
      </c>
      <c r="F20" s="108" t="s">
        <v>1267</v>
      </c>
      <c r="G20" s="108" t="s">
        <v>1268</v>
      </c>
      <c r="H20" s="108" t="s">
        <v>1269</v>
      </c>
      <c r="I20" s="108" t="s">
        <v>1270</v>
      </c>
      <c r="J20" s="108" t="s">
        <v>1271</v>
      </c>
      <c r="K20" s="108" t="s">
        <v>1272</v>
      </c>
      <c r="L20" s="108" t="s">
        <v>1273</v>
      </c>
      <c r="M20" s="108" t="s">
        <v>1274</v>
      </c>
      <c r="N20" s="108" t="s">
        <v>1275</v>
      </c>
      <c r="O20" s="108" t="s">
        <v>1276</v>
      </c>
      <c r="P20" s="108" t="s">
        <v>1277</v>
      </c>
      <c r="Q20" s="108" t="s">
        <v>1278</v>
      </c>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row>
    <row r="21" spans="1:63" ht="15" x14ac:dyDescent="0.25">
      <c r="A21" s="108" t="s">
        <v>2347</v>
      </c>
      <c r="B21" s="108" t="s">
        <v>1279</v>
      </c>
      <c r="C21" s="109"/>
      <c r="D21" s="109"/>
      <c r="E21" s="109"/>
      <c r="F21" s="109"/>
      <c r="G21" s="109"/>
      <c r="H21" s="109"/>
      <c r="I21" s="109"/>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09"/>
      <c r="BG21" s="109"/>
      <c r="BH21" s="109"/>
      <c r="BI21" s="109"/>
      <c r="BJ21" s="109"/>
      <c r="BK21" s="109"/>
    </row>
    <row r="22" spans="1:63" ht="30" x14ac:dyDescent="0.25">
      <c r="A22" s="108" t="s">
        <v>2348</v>
      </c>
      <c r="B22" s="108" t="s">
        <v>1280</v>
      </c>
      <c r="C22" s="108" t="s">
        <v>1281</v>
      </c>
      <c r="D22" s="108" t="s">
        <v>1282</v>
      </c>
      <c r="E22" s="108" t="s">
        <v>1283</v>
      </c>
      <c r="F22" s="108" t="s">
        <v>1284</v>
      </c>
      <c r="G22" s="108" t="s">
        <v>1285</v>
      </c>
      <c r="H22" s="108" t="s">
        <v>1286</v>
      </c>
      <c r="I22" s="108" t="s">
        <v>1287</v>
      </c>
      <c r="J22" s="108" t="s">
        <v>1288</v>
      </c>
      <c r="K22" s="108" t="s">
        <v>1289</v>
      </c>
      <c r="L22" s="108" t="s">
        <v>1290</v>
      </c>
      <c r="M22" s="108" t="s">
        <v>1291</v>
      </c>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c r="BE22" s="109"/>
      <c r="BF22" s="109"/>
      <c r="BG22" s="109"/>
      <c r="BH22" s="109"/>
      <c r="BI22" s="109"/>
      <c r="BJ22" s="109"/>
      <c r="BK22" s="109"/>
    </row>
    <row r="23" spans="1:63" ht="30" x14ac:dyDescent="0.25">
      <c r="A23" s="108" t="s">
        <v>2349</v>
      </c>
      <c r="B23" s="108" t="s">
        <v>1292</v>
      </c>
      <c r="C23" s="108" t="s">
        <v>1293</v>
      </c>
      <c r="D23" s="108" t="s">
        <v>1294</v>
      </c>
      <c r="E23" s="108" t="s">
        <v>1295</v>
      </c>
      <c r="F23" s="108" t="s">
        <v>1296</v>
      </c>
      <c r="G23" s="108" t="s">
        <v>1297</v>
      </c>
      <c r="H23" s="108" t="s">
        <v>1298</v>
      </c>
      <c r="I23" s="109"/>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c r="BC23" s="109"/>
      <c r="BD23" s="109"/>
      <c r="BE23" s="109"/>
      <c r="BF23" s="109"/>
      <c r="BG23" s="109"/>
      <c r="BH23" s="109"/>
      <c r="BI23" s="109"/>
      <c r="BJ23" s="109"/>
      <c r="BK23" s="109"/>
    </row>
    <row r="24" spans="1:63" ht="45" x14ac:dyDescent="0.25">
      <c r="A24" s="108" t="s">
        <v>2350</v>
      </c>
      <c r="B24" s="108" t="s">
        <v>1299</v>
      </c>
      <c r="C24" s="108" t="s">
        <v>1300</v>
      </c>
      <c r="D24" s="108" t="s">
        <v>1301</v>
      </c>
      <c r="E24" s="108" t="s">
        <v>1302</v>
      </c>
      <c r="F24" s="108" t="s">
        <v>1303</v>
      </c>
      <c r="G24" s="108" t="s">
        <v>1304</v>
      </c>
      <c r="H24" s="108" t="s">
        <v>1305</v>
      </c>
      <c r="I24" s="108" t="s">
        <v>1306</v>
      </c>
      <c r="J24" s="108" t="s">
        <v>1307</v>
      </c>
      <c r="K24" s="108" t="s">
        <v>1308</v>
      </c>
      <c r="L24" s="108" t="s">
        <v>1309</v>
      </c>
      <c r="M24" s="108" t="s">
        <v>1310</v>
      </c>
      <c r="N24" s="108" t="s">
        <v>1305</v>
      </c>
      <c r="O24" s="108" t="s">
        <v>1311</v>
      </c>
      <c r="P24" s="108" t="s">
        <v>1312</v>
      </c>
      <c r="Q24" s="108" t="s">
        <v>1313</v>
      </c>
      <c r="R24" s="108" t="s">
        <v>1314</v>
      </c>
      <c r="S24" s="108" t="s">
        <v>1315</v>
      </c>
      <c r="T24" s="108" t="s">
        <v>1316</v>
      </c>
      <c r="U24" s="108" t="s">
        <v>1317</v>
      </c>
      <c r="V24" s="108" t="s">
        <v>1318</v>
      </c>
      <c r="W24" s="108" t="s">
        <v>1319</v>
      </c>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c r="BE24" s="109"/>
      <c r="BF24" s="109"/>
      <c r="BG24" s="109"/>
      <c r="BH24" s="109"/>
      <c r="BI24" s="109"/>
      <c r="BJ24" s="109"/>
      <c r="BK24" s="109"/>
    </row>
    <row r="25" spans="1:63" ht="45" x14ac:dyDescent="0.25">
      <c r="A25" s="108" t="s">
        <v>2351</v>
      </c>
      <c r="B25" s="108" t="s">
        <v>1320</v>
      </c>
      <c r="C25" s="108" t="s">
        <v>1321</v>
      </c>
      <c r="D25" s="108" t="s">
        <v>1322</v>
      </c>
      <c r="E25" s="108" t="s">
        <v>1323</v>
      </c>
      <c r="F25" s="108" t="s">
        <v>1324</v>
      </c>
      <c r="G25" s="108" t="s">
        <v>1325</v>
      </c>
      <c r="H25" s="108" t="s">
        <v>1326</v>
      </c>
      <c r="I25" s="108" t="s">
        <v>1327</v>
      </c>
      <c r="J25" s="108" t="s">
        <v>1328</v>
      </c>
      <c r="K25" s="108" t="s">
        <v>1329</v>
      </c>
      <c r="L25" s="108" t="s">
        <v>1330</v>
      </c>
      <c r="M25" s="108" t="s">
        <v>1331</v>
      </c>
      <c r="N25" s="108" t="s">
        <v>1332</v>
      </c>
      <c r="O25" s="108" t="s">
        <v>1333</v>
      </c>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c r="BC25" s="109"/>
      <c r="BD25" s="109"/>
      <c r="BE25" s="109"/>
      <c r="BF25" s="109"/>
      <c r="BG25" s="109"/>
      <c r="BH25" s="109"/>
      <c r="BI25" s="109"/>
      <c r="BJ25" s="109"/>
      <c r="BK25" s="109"/>
    </row>
    <row r="26" spans="1:63" ht="45" x14ac:dyDescent="0.25">
      <c r="A26" s="108" t="s">
        <v>2352</v>
      </c>
      <c r="B26" s="108" t="s">
        <v>1334</v>
      </c>
      <c r="C26" s="108" t="s">
        <v>1335</v>
      </c>
      <c r="D26" s="108" t="s">
        <v>1336</v>
      </c>
      <c r="E26" s="108" t="s">
        <v>1337</v>
      </c>
      <c r="F26" s="108" t="s">
        <v>1338</v>
      </c>
      <c r="G26" s="108" t="s">
        <v>1339</v>
      </c>
      <c r="H26" s="108" t="s">
        <v>1340</v>
      </c>
      <c r="I26" s="108" t="s">
        <v>1341</v>
      </c>
      <c r="J26" s="108" t="s">
        <v>1342</v>
      </c>
      <c r="K26" s="108" t="s">
        <v>1343</v>
      </c>
      <c r="L26" s="108" t="s">
        <v>1344</v>
      </c>
      <c r="M26" s="108" t="s">
        <v>1345</v>
      </c>
      <c r="N26" s="108" t="s">
        <v>1346</v>
      </c>
      <c r="O26" s="108" t="s">
        <v>1347</v>
      </c>
      <c r="P26" s="108" t="s">
        <v>1348</v>
      </c>
      <c r="Q26" s="108" t="s">
        <v>1349</v>
      </c>
      <c r="R26" s="108" t="s">
        <v>1350</v>
      </c>
      <c r="S26" s="108" t="s">
        <v>1351</v>
      </c>
      <c r="T26" s="108" t="s">
        <v>1352</v>
      </c>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c r="BD26" s="109"/>
      <c r="BE26" s="109"/>
      <c r="BF26" s="109"/>
      <c r="BG26" s="109"/>
      <c r="BH26" s="109"/>
      <c r="BI26" s="109"/>
      <c r="BJ26" s="109"/>
      <c r="BK26" s="109"/>
    </row>
    <row r="27" spans="1:63" ht="30" x14ac:dyDescent="0.25">
      <c r="A27" s="108" t="s">
        <v>2353</v>
      </c>
      <c r="B27" s="108" t="s">
        <v>1353</v>
      </c>
      <c r="C27" s="108" t="s">
        <v>1354</v>
      </c>
      <c r="D27" s="108" t="s">
        <v>1355</v>
      </c>
      <c r="E27" s="108" t="s">
        <v>1356</v>
      </c>
      <c r="F27" s="108" t="s">
        <v>1357</v>
      </c>
      <c r="G27" s="108" t="s">
        <v>1358</v>
      </c>
      <c r="H27" s="109"/>
      <c r="I27" s="109"/>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c r="BC27" s="109"/>
      <c r="BD27" s="109"/>
      <c r="BE27" s="109"/>
      <c r="BF27" s="109"/>
      <c r="BG27" s="109"/>
      <c r="BH27" s="109"/>
      <c r="BI27" s="109"/>
      <c r="BJ27" s="109"/>
      <c r="BK27" s="109"/>
    </row>
    <row r="28" spans="1:63" ht="60" x14ac:dyDescent="0.25">
      <c r="A28" s="108" t="s">
        <v>2354</v>
      </c>
      <c r="B28" s="108" t="s">
        <v>1359</v>
      </c>
      <c r="C28" s="108" t="s">
        <v>1360</v>
      </c>
      <c r="D28" s="108" t="s">
        <v>1361</v>
      </c>
      <c r="E28" s="108" t="s">
        <v>1362</v>
      </c>
      <c r="F28" s="108" t="s">
        <v>1363</v>
      </c>
      <c r="G28" s="108" t="s">
        <v>1364</v>
      </c>
      <c r="H28" s="108" t="s">
        <v>1365</v>
      </c>
      <c r="I28" s="108" t="s">
        <v>1366</v>
      </c>
      <c r="J28" s="108" t="s">
        <v>1367</v>
      </c>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c r="BC28" s="109"/>
      <c r="BD28" s="109"/>
      <c r="BE28" s="109"/>
      <c r="BF28" s="109"/>
      <c r="BG28" s="109"/>
      <c r="BH28" s="109"/>
      <c r="BI28" s="109"/>
      <c r="BJ28" s="109"/>
      <c r="BK28" s="109"/>
    </row>
    <row r="29" spans="1:63" ht="45" x14ac:dyDescent="0.25">
      <c r="A29" s="108" t="s">
        <v>2355</v>
      </c>
      <c r="B29" s="108" t="s">
        <v>1368</v>
      </c>
      <c r="C29" s="108" t="s">
        <v>1369</v>
      </c>
      <c r="D29" s="108" t="s">
        <v>1370</v>
      </c>
      <c r="E29" s="108" t="s">
        <v>1371</v>
      </c>
      <c r="F29" s="108" t="s">
        <v>1372</v>
      </c>
      <c r="G29" s="108" t="s">
        <v>1373</v>
      </c>
      <c r="H29" s="108" t="s">
        <v>1374</v>
      </c>
      <c r="I29" s="109"/>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c r="BE29" s="109"/>
      <c r="BF29" s="109"/>
      <c r="BG29" s="109"/>
      <c r="BH29" s="109"/>
      <c r="BI29" s="109"/>
      <c r="BJ29" s="109"/>
      <c r="BK29" s="109"/>
    </row>
    <row r="30" spans="1:63" ht="45" x14ac:dyDescent="0.25">
      <c r="A30" s="108" t="s">
        <v>2356</v>
      </c>
      <c r="B30" s="108" t="s">
        <v>1375</v>
      </c>
      <c r="C30" s="108" t="s">
        <v>1376</v>
      </c>
      <c r="D30" s="108" t="s">
        <v>1377</v>
      </c>
      <c r="E30" s="108" t="s">
        <v>1378</v>
      </c>
      <c r="F30" s="109"/>
      <c r="G30" s="109"/>
      <c r="H30" s="109"/>
      <c r="I30" s="109"/>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09"/>
      <c r="BG30" s="109"/>
      <c r="BH30" s="109"/>
      <c r="BI30" s="109"/>
      <c r="BJ30" s="109"/>
      <c r="BK30" s="109"/>
    </row>
    <row r="31" spans="1:63" ht="30" x14ac:dyDescent="0.25">
      <c r="A31" s="108" t="s">
        <v>2357</v>
      </c>
      <c r="B31" s="108" t="s">
        <v>1379</v>
      </c>
      <c r="C31" s="108" t="s">
        <v>1380</v>
      </c>
      <c r="D31" s="108" t="s">
        <v>1381</v>
      </c>
      <c r="E31" s="109"/>
      <c r="F31" s="109"/>
      <c r="G31" s="109"/>
      <c r="H31" s="109"/>
      <c r="I31" s="109"/>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c r="BC31" s="109"/>
      <c r="BD31" s="109"/>
      <c r="BE31" s="109"/>
      <c r="BF31" s="109"/>
      <c r="BG31" s="109"/>
      <c r="BH31" s="109"/>
      <c r="BI31" s="109"/>
      <c r="BJ31" s="109"/>
      <c r="BK31" s="109"/>
    </row>
    <row r="32" spans="1:63" ht="30" x14ac:dyDescent="0.25">
      <c r="A32" s="108" t="s">
        <v>2358</v>
      </c>
      <c r="B32" s="108" t="s">
        <v>1382</v>
      </c>
      <c r="C32" s="108" t="s">
        <v>1383</v>
      </c>
      <c r="D32" s="108" t="s">
        <v>1384</v>
      </c>
      <c r="E32" s="108" t="s">
        <v>1385</v>
      </c>
      <c r="F32" s="108" t="s">
        <v>1386</v>
      </c>
      <c r="G32" s="108" t="s">
        <v>1387</v>
      </c>
      <c r="H32" s="108" t="s">
        <v>1388</v>
      </c>
      <c r="I32" s="108" t="s">
        <v>1389</v>
      </c>
      <c r="J32" s="108" t="s">
        <v>1390</v>
      </c>
      <c r="K32" s="108" t="s">
        <v>1391</v>
      </c>
      <c r="L32" s="108" t="s">
        <v>1392</v>
      </c>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c r="BE32" s="109"/>
      <c r="BF32" s="109"/>
      <c r="BG32" s="109"/>
      <c r="BH32" s="109"/>
      <c r="BI32" s="109"/>
      <c r="BJ32" s="109"/>
      <c r="BK32" s="109"/>
    </row>
    <row r="33" spans="1:63" ht="30" x14ac:dyDescent="0.25">
      <c r="A33" s="108" t="s">
        <v>2359</v>
      </c>
      <c r="B33" s="108" t="s">
        <v>1393</v>
      </c>
      <c r="C33" s="108" t="s">
        <v>1394</v>
      </c>
      <c r="D33" s="108" t="s">
        <v>1395</v>
      </c>
      <c r="E33" s="109"/>
      <c r="F33" s="109"/>
      <c r="G33" s="109"/>
      <c r="H33" s="109"/>
      <c r="I33" s="109"/>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c r="BC33" s="109"/>
      <c r="BD33" s="109"/>
      <c r="BE33" s="109"/>
      <c r="BF33" s="109"/>
      <c r="BG33" s="109"/>
      <c r="BH33" s="109"/>
      <c r="BI33" s="109"/>
      <c r="BJ33" s="109"/>
      <c r="BK33" s="109"/>
    </row>
    <row r="34" spans="1:63" ht="30" x14ac:dyDescent="0.25">
      <c r="A34" s="108" t="s">
        <v>2360</v>
      </c>
      <c r="B34" s="108" t="s">
        <v>1396</v>
      </c>
      <c r="C34" s="108" t="s">
        <v>1397</v>
      </c>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c r="BE34" s="109"/>
      <c r="BF34" s="109"/>
      <c r="BG34" s="109"/>
      <c r="BH34" s="109"/>
      <c r="BI34" s="109"/>
      <c r="BJ34" s="109"/>
      <c r="BK34" s="109"/>
    </row>
    <row r="35" spans="1:63" ht="60" x14ac:dyDescent="0.25">
      <c r="A35" s="108" t="s">
        <v>2361</v>
      </c>
      <c r="B35" s="108" t="s">
        <v>1398</v>
      </c>
      <c r="C35" s="108" t="s">
        <v>1399</v>
      </c>
      <c r="D35" s="108" t="s">
        <v>1400</v>
      </c>
      <c r="E35" s="108" t="s">
        <v>1401</v>
      </c>
      <c r="F35" s="108" t="s">
        <v>1402</v>
      </c>
      <c r="G35" s="108" t="s">
        <v>1403</v>
      </c>
      <c r="H35" s="108" t="s">
        <v>1404</v>
      </c>
      <c r="I35" s="108" t="s">
        <v>1405</v>
      </c>
      <c r="J35" s="108" t="s">
        <v>1406</v>
      </c>
      <c r="K35" s="108" t="s">
        <v>1407</v>
      </c>
      <c r="L35" s="108" t="s">
        <v>1408</v>
      </c>
      <c r="M35" s="108" t="s">
        <v>1409</v>
      </c>
      <c r="N35" s="108" t="s">
        <v>1410</v>
      </c>
      <c r="O35" s="108" t="s">
        <v>1411</v>
      </c>
      <c r="P35" s="108" t="s">
        <v>1412</v>
      </c>
      <c r="Q35" s="108" t="s">
        <v>1413</v>
      </c>
      <c r="R35" s="108" t="s">
        <v>1414</v>
      </c>
      <c r="S35" s="108" t="s">
        <v>1415</v>
      </c>
      <c r="T35" s="108" t="s">
        <v>1416</v>
      </c>
      <c r="U35" s="108" t="s">
        <v>1417</v>
      </c>
      <c r="V35" s="108" t="s">
        <v>1418</v>
      </c>
      <c r="W35" s="108" t="s">
        <v>1419</v>
      </c>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c r="BD35" s="109"/>
      <c r="BE35" s="109"/>
      <c r="BF35" s="109"/>
      <c r="BG35" s="109"/>
      <c r="BH35" s="109"/>
      <c r="BI35" s="109"/>
      <c r="BJ35" s="109"/>
      <c r="BK35" s="109"/>
    </row>
    <row r="36" spans="1:63" ht="45" x14ac:dyDescent="0.25">
      <c r="A36" s="108" t="s">
        <v>2362</v>
      </c>
      <c r="B36" s="108" t="s">
        <v>1420</v>
      </c>
      <c r="C36" s="108" t="s">
        <v>1421</v>
      </c>
      <c r="D36" s="108" t="s">
        <v>1422</v>
      </c>
      <c r="E36" s="108" t="s">
        <v>1423</v>
      </c>
      <c r="F36" s="108" t="s">
        <v>1424</v>
      </c>
      <c r="G36" s="108" t="s">
        <v>1425</v>
      </c>
      <c r="H36" s="108" t="s">
        <v>1426</v>
      </c>
      <c r="I36" s="108" t="s">
        <v>1427</v>
      </c>
      <c r="J36" s="108" t="s">
        <v>1428</v>
      </c>
      <c r="K36" s="108" t="s">
        <v>1429</v>
      </c>
      <c r="L36" s="108" t="s">
        <v>1430</v>
      </c>
      <c r="M36" s="108" t="s">
        <v>1431</v>
      </c>
      <c r="N36" s="108" t="s">
        <v>1432</v>
      </c>
      <c r="O36" s="108" t="s">
        <v>1433</v>
      </c>
      <c r="P36" s="108" t="s">
        <v>1434</v>
      </c>
      <c r="Q36" s="108" t="s">
        <v>1435</v>
      </c>
      <c r="R36" s="108" t="s">
        <v>1436</v>
      </c>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c r="BC36" s="109"/>
      <c r="BD36" s="109"/>
      <c r="BE36" s="109"/>
      <c r="BF36" s="109"/>
      <c r="BG36" s="109"/>
      <c r="BH36" s="109"/>
      <c r="BI36" s="109"/>
      <c r="BJ36" s="109"/>
      <c r="BK36" s="109"/>
    </row>
    <row r="37" spans="1:63" ht="30" x14ac:dyDescent="0.25">
      <c r="A37" s="108" t="s">
        <v>2363</v>
      </c>
      <c r="B37" s="108" t="s">
        <v>1437</v>
      </c>
      <c r="C37" s="108" t="s">
        <v>1438</v>
      </c>
      <c r="D37" s="108" t="s">
        <v>1439</v>
      </c>
      <c r="E37" s="108" t="s">
        <v>1440</v>
      </c>
      <c r="F37" s="108" t="s">
        <v>1441</v>
      </c>
      <c r="G37" s="108" t="s">
        <v>1442</v>
      </c>
      <c r="H37" s="108" t="s">
        <v>1443</v>
      </c>
      <c r="I37" s="108" t="s">
        <v>1444</v>
      </c>
      <c r="J37" s="108" t="s">
        <v>1445</v>
      </c>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c r="BE37" s="109"/>
      <c r="BF37" s="109"/>
      <c r="BG37" s="109"/>
      <c r="BH37" s="109"/>
      <c r="BI37" s="109"/>
      <c r="BJ37" s="109"/>
      <c r="BK37" s="109"/>
    </row>
    <row r="38" spans="1:63" ht="30" x14ac:dyDescent="0.25">
      <c r="A38" s="108" t="s">
        <v>2364</v>
      </c>
      <c r="B38" s="108" t="s">
        <v>1446</v>
      </c>
      <c r="C38" s="108" t="s">
        <v>1447</v>
      </c>
      <c r="D38" s="108" t="s">
        <v>1448</v>
      </c>
      <c r="E38" s="108" t="s">
        <v>1449</v>
      </c>
      <c r="F38" s="108" t="s">
        <v>1450</v>
      </c>
      <c r="G38" s="108" t="s">
        <v>1451</v>
      </c>
      <c r="H38" s="108" t="s">
        <v>1452</v>
      </c>
      <c r="I38" s="108" t="s">
        <v>1453</v>
      </c>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row>
    <row r="39" spans="1:63" ht="30" x14ac:dyDescent="0.25">
      <c r="A39" s="108" t="s">
        <v>2365</v>
      </c>
      <c r="B39" s="108" t="s">
        <v>1454</v>
      </c>
      <c r="C39" s="108" t="s">
        <v>1455</v>
      </c>
      <c r="D39" s="108" t="s">
        <v>1456</v>
      </c>
      <c r="E39" s="108" t="s">
        <v>1457</v>
      </c>
      <c r="F39" s="108" t="s">
        <v>1458</v>
      </c>
      <c r="G39" s="108" t="s">
        <v>1459</v>
      </c>
      <c r="H39" s="108" t="s">
        <v>1460</v>
      </c>
      <c r="I39" s="108" t="s">
        <v>1461</v>
      </c>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c r="BC39" s="109"/>
      <c r="BD39" s="109"/>
      <c r="BE39" s="109"/>
      <c r="BF39" s="109"/>
      <c r="BG39" s="109"/>
      <c r="BH39" s="109"/>
      <c r="BI39" s="109"/>
      <c r="BJ39" s="109"/>
      <c r="BK39" s="109"/>
    </row>
    <row r="40" spans="1:63" ht="30" x14ac:dyDescent="0.25">
      <c r="A40" s="108" t="s">
        <v>2366</v>
      </c>
      <c r="B40" s="108" t="s">
        <v>1462</v>
      </c>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c r="BC40" s="109"/>
      <c r="BD40" s="109"/>
      <c r="BE40" s="109"/>
      <c r="BF40" s="109"/>
      <c r="BG40" s="109"/>
      <c r="BH40" s="109"/>
      <c r="BI40" s="109"/>
      <c r="BJ40" s="109"/>
      <c r="BK40" s="109"/>
    </row>
    <row r="41" spans="1:63" ht="30" x14ac:dyDescent="0.25">
      <c r="A41" s="108" t="s">
        <v>2367</v>
      </c>
      <c r="B41" s="108" t="s">
        <v>1463</v>
      </c>
      <c r="C41" s="108" t="s">
        <v>1464</v>
      </c>
      <c r="D41" s="108" t="s">
        <v>1465</v>
      </c>
      <c r="E41" s="108" t="s">
        <v>1466</v>
      </c>
      <c r="F41" s="108" t="s">
        <v>1467</v>
      </c>
      <c r="G41" s="108" t="s">
        <v>1468</v>
      </c>
      <c r="H41" s="108" t="s">
        <v>1469</v>
      </c>
      <c r="I41" s="109"/>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c r="BC41" s="109"/>
      <c r="BD41" s="109"/>
      <c r="BE41" s="109"/>
      <c r="BF41" s="109"/>
      <c r="BG41" s="109"/>
      <c r="BH41" s="109"/>
      <c r="BI41" s="109"/>
      <c r="BJ41" s="109"/>
      <c r="BK41" s="109"/>
    </row>
    <row r="42" spans="1:63" ht="15" x14ac:dyDescent="0.25">
      <c r="A42" s="108" t="s">
        <v>2368</v>
      </c>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c r="BE42" s="109"/>
      <c r="BF42" s="109"/>
      <c r="BG42" s="109"/>
      <c r="BH42" s="109"/>
      <c r="BI42" s="109"/>
      <c r="BJ42" s="109"/>
      <c r="BK42" s="109"/>
    </row>
    <row r="43" spans="1:63" ht="15" x14ac:dyDescent="0.25">
      <c r="A43" s="108" t="s">
        <v>1470</v>
      </c>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c r="BE43" s="109"/>
      <c r="BF43" s="109"/>
      <c r="BG43" s="109"/>
      <c r="BH43" s="109"/>
      <c r="BI43" s="109"/>
      <c r="BJ43" s="109"/>
      <c r="BK43" s="109"/>
    </row>
    <row r="44" spans="1:63" ht="15" x14ac:dyDescent="0.25">
      <c r="A44" s="108" t="s">
        <v>2369</v>
      </c>
      <c r="B44" s="108" t="s">
        <v>1471</v>
      </c>
      <c r="C44" s="108" t="s">
        <v>1472</v>
      </c>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c r="BC44" s="109"/>
      <c r="BD44" s="109"/>
      <c r="BE44" s="109"/>
      <c r="BF44" s="109"/>
      <c r="BG44" s="109"/>
      <c r="BH44" s="109"/>
      <c r="BI44" s="109"/>
      <c r="BJ44" s="109"/>
      <c r="BK44" s="109"/>
    </row>
    <row r="45" spans="1:63" ht="30" x14ac:dyDescent="0.25">
      <c r="A45" s="108" t="s">
        <v>2370</v>
      </c>
      <c r="B45" s="108" t="s">
        <v>1473</v>
      </c>
      <c r="C45" s="108" t="s">
        <v>1474</v>
      </c>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c r="BE45" s="109"/>
      <c r="BF45" s="109"/>
      <c r="BG45" s="109"/>
      <c r="BH45" s="109"/>
      <c r="BI45" s="109"/>
      <c r="BJ45" s="109"/>
      <c r="BK45" s="109"/>
    </row>
    <row r="46" spans="1:63" ht="30" x14ac:dyDescent="0.25">
      <c r="A46" s="108" t="s">
        <v>2371</v>
      </c>
      <c r="B46" s="108" t="s">
        <v>1475</v>
      </c>
      <c r="C46" s="108" t="s">
        <v>1476</v>
      </c>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c r="BC46" s="109"/>
      <c r="BD46" s="109"/>
      <c r="BE46" s="109"/>
      <c r="BF46" s="109"/>
      <c r="BG46" s="109"/>
      <c r="BH46" s="109"/>
      <c r="BI46" s="109"/>
      <c r="BJ46" s="109"/>
      <c r="BK46" s="109"/>
    </row>
    <row r="47" spans="1:63" ht="30" x14ac:dyDescent="0.25">
      <c r="A47" s="108" t="s">
        <v>2372</v>
      </c>
      <c r="B47" s="108" t="s">
        <v>1477</v>
      </c>
      <c r="C47" s="108" t="s">
        <v>1478</v>
      </c>
      <c r="D47" s="108" t="s">
        <v>1479</v>
      </c>
      <c r="E47" s="108" t="s">
        <v>1480</v>
      </c>
      <c r="F47" s="108" t="s">
        <v>1481</v>
      </c>
      <c r="G47" s="108" t="s">
        <v>1482</v>
      </c>
      <c r="H47" s="108" t="s">
        <v>1483</v>
      </c>
      <c r="I47" s="108" t="s">
        <v>1484</v>
      </c>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c r="BC47" s="109"/>
      <c r="BD47" s="109"/>
      <c r="BE47" s="109"/>
      <c r="BF47" s="109"/>
      <c r="BG47" s="109"/>
      <c r="BH47" s="109"/>
      <c r="BI47" s="109"/>
      <c r="BJ47" s="109"/>
      <c r="BK47" s="109"/>
    </row>
    <row r="48" spans="1:63" ht="30" x14ac:dyDescent="0.25">
      <c r="A48" s="108" t="s">
        <v>2373</v>
      </c>
      <c r="B48" s="108" t="s">
        <v>1485</v>
      </c>
      <c r="C48" s="108" t="s">
        <v>1486</v>
      </c>
      <c r="D48" s="108" t="s">
        <v>1487</v>
      </c>
      <c r="E48" s="108" t="s">
        <v>1488</v>
      </c>
      <c r="F48" s="109"/>
      <c r="G48" s="109"/>
      <c r="H48" s="109"/>
      <c r="I48" s="109"/>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c r="BC48" s="109"/>
      <c r="BD48" s="109"/>
      <c r="BE48" s="109"/>
      <c r="BF48" s="109"/>
      <c r="BG48" s="109"/>
      <c r="BH48" s="109"/>
      <c r="BI48" s="109"/>
      <c r="BJ48" s="109"/>
      <c r="BK48" s="109"/>
    </row>
    <row r="49" spans="1:63" ht="30" x14ac:dyDescent="0.25">
      <c r="A49" s="108" t="s">
        <v>2374</v>
      </c>
      <c r="B49" s="108" t="s">
        <v>1489</v>
      </c>
      <c r="C49" s="108" t="s">
        <v>1490</v>
      </c>
      <c r="D49" s="108" t="s">
        <v>1491</v>
      </c>
      <c r="E49" s="109"/>
      <c r="F49" s="109"/>
      <c r="G49" s="109"/>
      <c r="H49" s="109"/>
      <c r="I49" s="109"/>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c r="BC49" s="109"/>
      <c r="BD49" s="109"/>
      <c r="BE49" s="109"/>
      <c r="BF49" s="109"/>
      <c r="BG49" s="109"/>
      <c r="BH49" s="109"/>
      <c r="BI49" s="109"/>
      <c r="BJ49" s="109"/>
      <c r="BK49" s="109"/>
    </row>
    <row r="50" spans="1:63" ht="15" x14ac:dyDescent="0.25">
      <c r="A50" s="108" t="s">
        <v>1492</v>
      </c>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c r="BC50" s="109"/>
      <c r="BD50" s="109"/>
      <c r="BE50" s="109"/>
      <c r="BF50" s="109"/>
      <c r="BG50" s="109"/>
      <c r="BH50" s="109"/>
      <c r="BI50" s="109"/>
      <c r="BJ50" s="109"/>
      <c r="BK50" s="109"/>
    </row>
    <row r="51" spans="1:63" ht="30" x14ac:dyDescent="0.25">
      <c r="A51" s="108" t="s">
        <v>2375</v>
      </c>
      <c r="B51" s="108" t="s">
        <v>1493</v>
      </c>
      <c r="C51" s="108" t="s">
        <v>1494</v>
      </c>
      <c r="D51" s="108" t="s">
        <v>1495</v>
      </c>
      <c r="E51" s="108" t="s">
        <v>1496</v>
      </c>
      <c r="F51" s="108" t="s">
        <v>1497</v>
      </c>
      <c r="G51" s="108" t="s">
        <v>1498</v>
      </c>
      <c r="H51" s="108" t="s">
        <v>1499</v>
      </c>
      <c r="I51" s="108" t="s">
        <v>1500</v>
      </c>
      <c r="J51" s="108" t="s">
        <v>1501</v>
      </c>
      <c r="K51" s="108" t="s">
        <v>1499</v>
      </c>
      <c r="L51" s="108" t="s">
        <v>1502</v>
      </c>
      <c r="M51" s="108" t="s">
        <v>1503</v>
      </c>
      <c r="N51" s="108" t="s">
        <v>1504</v>
      </c>
      <c r="O51" s="108" t="s">
        <v>1505</v>
      </c>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c r="BC51" s="109"/>
      <c r="BD51" s="109"/>
      <c r="BE51" s="109"/>
      <c r="BF51" s="109"/>
      <c r="BG51" s="109"/>
      <c r="BH51" s="109"/>
      <c r="BI51" s="109"/>
      <c r="BJ51" s="109"/>
      <c r="BK51" s="109"/>
    </row>
    <row r="52" spans="1:63" ht="15" x14ac:dyDescent="0.25">
      <c r="A52" s="108" t="s">
        <v>2376</v>
      </c>
      <c r="B52" s="108" t="s">
        <v>1506</v>
      </c>
      <c r="C52" s="108" t="s">
        <v>1507</v>
      </c>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c r="BC52" s="109"/>
      <c r="BD52" s="109"/>
      <c r="BE52" s="109"/>
      <c r="BF52" s="109"/>
      <c r="BG52" s="109"/>
      <c r="BH52" s="109"/>
      <c r="BI52" s="109"/>
      <c r="BJ52" s="109"/>
      <c r="BK52" s="109"/>
    </row>
    <row r="53" spans="1:63" ht="30" x14ac:dyDescent="0.25">
      <c r="A53" s="108" t="s">
        <v>2377</v>
      </c>
      <c r="B53" s="108" t="s">
        <v>1508</v>
      </c>
      <c r="C53" s="108" t="s">
        <v>1509</v>
      </c>
      <c r="D53" s="108" t="s">
        <v>1510</v>
      </c>
      <c r="E53" s="108" t="s">
        <v>1511</v>
      </c>
      <c r="F53" s="108" t="s">
        <v>1512</v>
      </c>
      <c r="G53" s="108" t="s">
        <v>1513</v>
      </c>
      <c r="H53" s="108" t="s">
        <v>1514</v>
      </c>
      <c r="I53" s="108" t="s">
        <v>1515</v>
      </c>
      <c r="J53" s="108" t="s">
        <v>1516</v>
      </c>
      <c r="K53" s="108" t="s">
        <v>1517</v>
      </c>
      <c r="L53" s="108" t="s">
        <v>1518</v>
      </c>
      <c r="M53" s="108" t="s">
        <v>1519</v>
      </c>
      <c r="N53" s="108" t="s">
        <v>1520</v>
      </c>
      <c r="O53" s="108" t="s">
        <v>1521</v>
      </c>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c r="BC53" s="109"/>
      <c r="BD53" s="109"/>
      <c r="BE53" s="109"/>
      <c r="BF53" s="109"/>
      <c r="BG53" s="109"/>
      <c r="BH53" s="109"/>
      <c r="BI53" s="109"/>
      <c r="BJ53" s="109"/>
      <c r="BK53" s="109"/>
    </row>
    <row r="54" spans="1:63" ht="30" x14ac:dyDescent="0.25">
      <c r="A54" s="108" t="s">
        <v>2378</v>
      </c>
      <c r="B54" s="108" t="s">
        <v>1522</v>
      </c>
      <c r="C54" s="108" t="s">
        <v>1523</v>
      </c>
      <c r="D54" s="108" t="s">
        <v>1524</v>
      </c>
      <c r="E54" s="109"/>
      <c r="F54" s="109"/>
      <c r="G54" s="109"/>
      <c r="H54" s="109"/>
      <c r="I54" s="109"/>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row>
    <row r="55" spans="1:63" ht="15" x14ac:dyDescent="0.25">
      <c r="A55" s="108" t="s">
        <v>2379</v>
      </c>
      <c r="B55" s="108" t="s">
        <v>1525</v>
      </c>
      <c r="C55" s="108" t="s">
        <v>1526</v>
      </c>
      <c r="D55" s="108" t="s">
        <v>1527</v>
      </c>
      <c r="E55" s="109"/>
      <c r="F55" s="109"/>
      <c r="G55" s="109"/>
      <c r="H55" s="109"/>
      <c r="I55" s="109"/>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c r="BC55" s="109"/>
      <c r="BD55" s="109"/>
      <c r="BE55" s="109"/>
      <c r="BF55" s="109"/>
      <c r="BG55" s="109"/>
      <c r="BH55" s="109"/>
      <c r="BI55" s="109"/>
      <c r="BJ55" s="109"/>
      <c r="BK55" s="109"/>
    </row>
    <row r="56" spans="1:63" ht="15" x14ac:dyDescent="0.25">
      <c r="A56" s="108" t="s">
        <v>1528</v>
      </c>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c r="BC56" s="109"/>
      <c r="BD56" s="109"/>
      <c r="BE56" s="109"/>
      <c r="BF56" s="109"/>
      <c r="BG56" s="109"/>
      <c r="BH56" s="109"/>
      <c r="BI56" s="109"/>
      <c r="BJ56" s="109"/>
      <c r="BK56" s="109"/>
    </row>
    <row r="57" spans="1:63" ht="60" x14ac:dyDescent="0.25">
      <c r="A57" s="108" t="s">
        <v>2380</v>
      </c>
      <c r="B57" s="108" t="s">
        <v>1529</v>
      </c>
      <c r="C57" s="108" t="s">
        <v>1530</v>
      </c>
      <c r="D57" s="108" t="s">
        <v>1531</v>
      </c>
      <c r="E57" s="108" t="s">
        <v>1532</v>
      </c>
      <c r="F57" s="108" t="s">
        <v>1533</v>
      </c>
      <c r="G57" s="108" t="s">
        <v>1534</v>
      </c>
      <c r="H57" s="108" t="s">
        <v>1535</v>
      </c>
      <c r="I57" s="108" t="s">
        <v>1536</v>
      </c>
      <c r="J57" s="108" t="s">
        <v>1537</v>
      </c>
      <c r="K57" s="108" t="s">
        <v>1538</v>
      </c>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c r="BC57" s="109"/>
      <c r="BD57" s="109"/>
      <c r="BE57" s="109"/>
      <c r="BF57" s="109"/>
      <c r="BG57" s="109"/>
      <c r="BH57" s="109"/>
      <c r="BI57" s="109"/>
      <c r="BJ57" s="109"/>
      <c r="BK57" s="109"/>
    </row>
    <row r="58" spans="1:63" ht="30" x14ac:dyDescent="0.25">
      <c r="A58" s="108" t="s">
        <v>2381</v>
      </c>
      <c r="B58" s="108" t="s">
        <v>1539</v>
      </c>
      <c r="C58" s="108" t="s">
        <v>1540</v>
      </c>
      <c r="D58" s="108" t="s">
        <v>1541</v>
      </c>
      <c r="E58" s="108" t="s">
        <v>1542</v>
      </c>
      <c r="F58" s="108" t="s">
        <v>1543</v>
      </c>
      <c r="G58" s="108" t="s">
        <v>1544</v>
      </c>
      <c r="H58" s="108" t="s">
        <v>1545</v>
      </c>
      <c r="I58" s="108" t="s">
        <v>1546</v>
      </c>
      <c r="J58" s="108" t="s">
        <v>1547</v>
      </c>
      <c r="K58" s="108" t="s">
        <v>1548</v>
      </c>
      <c r="L58" s="108" t="s">
        <v>1549</v>
      </c>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c r="BC58" s="109"/>
      <c r="BD58" s="109"/>
      <c r="BE58" s="109"/>
      <c r="BF58" s="109"/>
      <c r="BG58" s="109"/>
      <c r="BH58" s="109"/>
      <c r="BI58" s="109"/>
      <c r="BJ58" s="109"/>
      <c r="BK58" s="109"/>
    </row>
    <row r="59" spans="1:63" ht="30" x14ac:dyDescent="0.25">
      <c r="A59" s="108" t="s">
        <v>2382</v>
      </c>
      <c r="B59" s="108" t="s">
        <v>1550</v>
      </c>
      <c r="C59" s="108" t="s">
        <v>1551</v>
      </c>
      <c r="D59" s="108" t="s">
        <v>1552</v>
      </c>
      <c r="E59" s="108" t="s">
        <v>1553</v>
      </c>
      <c r="F59" s="109"/>
      <c r="G59" s="109"/>
      <c r="H59" s="109"/>
      <c r="I59" s="109"/>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c r="BC59" s="109"/>
      <c r="BD59" s="109"/>
      <c r="BE59" s="109"/>
      <c r="BF59" s="109"/>
      <c r="BG59" s="109"/>
      <c r="BH59" s="109"/>
      <c r="BI59" s="109"/>
      <c r="BJ59" s="109"/>
      <c r="BK59" s="109"/>
    </row>
    <row r="60" spans="1:63" ht="30" x14ac:dyDescent="0.25">
      <c r="A60" s="108" t="s">
        <v>2383</v>
      </c>
      <c r="B60" s="108" t="s">
        <v>1554</v>
      </c>
      <c r="C60" s="108" t="s">
        <v>1555</v>
      </c>
      <c r="D60" s="108" t="s">
        <v>1556</v>
      </c>
      <c r="E60" s="108" t="s">
        <v>1557</v>
      </c>
      <c r="F60" s="108" t="s">
        <v>1558</v>
      </c>
      <c r="G60" s="108" t="s">
        <v>1559</v>
      </c>
      <c r="H60" s="108" t="s">
        <v>1560</v>
      </c>
      <c r="I60" s="108" t="s">
        <v>1561</v>
      </c>
      <c r="J60" s="108" t="s">
        <v>1562</v>
      </c>
      <c r="K60" s="108" t="s">
        <v>1563</v>
      </c>
      <c r="L60" s="108" t="s">
        <v>1564</v>
      </c>
      <c r="M60" s="108" t="s">
        <v>1565</v>
      </c>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c r="BC60" s="109"/>
      <c r="BD60" s="109"/>
      <c r="BE60" s="109"/>
      <c r="BF60" s="109"/>
      <c r="BG60" s="109"/>
      <c r="BH60" s="109"/>
      <c r="BI60" s="109"/>
      <c r="BJ60" s="109"/>
      <c r="BK60" s="109"/>
    </row>
    <row r="61" spans="1:63" ht="30" x14ac:dyDescent="0.25">
      <c r="A61" s="108" t="s">
        <v>2384</v>
      </c>
      <c r="B61" s="108" t="s">
        <v>1566</v>
      </c>
      <c r="C61" s="108" t="s">
        <v>1556</v>
      </c>
      <c r="D61" s="108" t="s">
        <v>1567</v>
      </c>
      <c r="E61" s="108" t="s">
        <v>1568</v>
      </c>
      <c r="F61" s="108" t="s">
        <v>1569</v>
      </c>
      <c r="G61" s="108" t="s">
        <v>1570</v>
      </c>
      <c r="H61" s="108" t="s">
        <v>1571</v>
      </c>
      <c r="I61" s="108" t="s">
        <v>1572</v>
      </c>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c r="BC61" s="109"/>
      <c r="BD61" s="109"/>
      <c r="BE61" s="109"/>
      <c r="BF61" s="109"/>
      <c r="BG61" s="109"/>
      <c r="BH61" s="109"/>
      <c r="BI61" s="109"/>
      <c r="BJ61" s="109"/>
      <c r="BK61" s="109"/>
    </row>
    <row r="62" spans="1:63" ht="30" x14ac:dyDescent="0.25">
      <c r="A62" s="108" t="s">
        <v>2385</v>
      </c>
      <c r="B62" s="108" t="s">
        <v>1573</v>
      </c>
      <c r="C62" s="108" t="s">
        <v>1574</v>
      </c>
      <c r="D62" s="108" t="s">
        <v>1575</v>
      </c>
      <c r="E62" s="108" t="s">
        <v>1576</v>
      </c>
      <c r="F62" s="109"/>
      <c r="G62" s="109"/>
      <c r="H62" s="109"/>
      <c r="I62" s="109"/>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c r="BC62" s="109"/>
      <c r="BD62" s="109"/>
      <c r="BE62" s="109"/>
      <c r="BF62" s="109"/>
      <c r="BG62" s="109"/>
      <c r="BH62" s="109"/>
      <c r="BI62" s="109"/>
      <c r="BJ62" s="109"/>
      <c r="BK62" s="109"/>
    </row>
    <row r="63" spans="1:63" ht="30" x14ac:dyDescent="0.25">
      <c r="A63" s="108" t="s">
        <v>2386</v>
      </c>
      <c r="B63" s="108" t="s">
        <v>1577</v>
      </c>
      <c r="C63" s="108" t="s">
        <v>1578</v>
      </c>
      <c r="D63" s="108" t="s">
        <v>1579</v>
      </c>
      <c r="E63" s="108" t="s">
        <v>1580</v>
      </c>
      <c r="F63" s="108" t="s">
        <v>1581</v>
      </c>
      <c r="G63" s="108" t="s">
        <v>1582</v>
      </c>
      <c r="H63" s="108" t="s">
        <v>1583</v>
      </c>
      <c r="I63" s="108" t="s">
        <v>1584</v>
      </c>
      <c r="J63" s="108" t="s">
        <v>1585</v>
      </c>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row>
    <row r="64" spans="1:63" ht="45" x14ac:dyDescent="0.25">
      <c r="A64" s="108" t="s">
        <v>2387</v>
      </c>
      <c r="B64" s="108" t="s">
        <v>1586</v>
      </c>
      <c r="C64" s="108" t="s">
        <v>1587</v>
      </c>
      <c r="D64" s="108" t="s">
        <v>1588</v>
      </c>
      <c r="E64" s="108" t="s">
        <v>1589</v>
      </c>
      <c r="F64" s="108" t="s">
        <v>1590</v>
      </c>
      <c r="G64" s="108" t="s">
        <v>1591</v>
      </c>
      <c r="H64" s="108" t="s">
        <v>1592</v>
      </c>
      <c r="I64" s="108" t="s">
        <v>1593</v>
      </c>
      <c r="J64" s="108" t="s">
        <v>1594</v>
      </c>
      <c r="K64" s="108" t="s">
        <v>1595</v>
      </c>
      <c r="L64" s="108" t="s">
        <v>1596</v>
      </c>
      <c r="M64" s="108" t="s">
        <v>1597</v>
      </c>
      <c r="N64" s="108" t="s">
        <v>1598</v>
      </c>
      <c r="O64" s="108" t="s">
        <v>1599</v>
      </c>
      <c r="P64" s="108" t="s">
        <v>1600</v>
      </c>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c r="BC64" s="109"/>
      <c r="BD64" s="109"/>
      <c r="BE64" s="109"/>
      <c r="BF64" s="109"/>
      <c r="BG64" s="109"/>
      <c r="BH64" s="109"/>
      <c r="BI64" s="109"/>
      <c r="BJ64" s="109"/>
      <c r="BK64" s="109"/>
    </row>
    <row r="65" spans="1:63" ht="30" x14ac:dyDescent="0.25">
      <c r="A65" s="108" t="s">
        <v>2388</v>
      </c>
      <c r="B65" s="108" t="s">
        <v>1601</v>
      </c>
      <c r="C65" s="108" t="s">
        <v>1602</v>
      </c>
      <c r="D65" s="108" t="s">
        <v>1603</v>
      </c>
      <c r="E65" s="108" t="s">
        <v>1604</v>
      </c>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c r="BC65" s="109"/>
      <c r="BD65" s="109"/>
      <c r="BE65" s="109"/>
      <c r="BF65" s="109"/>
      <c r="BG65" s="109"/>
      <c r="BH65" s="109"/>
      <c r="BI65" s="109"/>
      <c r="BJ65" s="109"/>
      <c r="BK65" s="109"/>
    </row>
    <row r="66" spans="1:63" ht="15" x14ac:dyDescent="0.25">
      <c r="A66" s="108" t="s">
        <v>1605</v>
      </c>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c r="BC66" s="109"/>
      <c r="BD66" s="109"/>
      <c r="BE66" s="109"/>
      <c r="BF66" s="109"/>
      <c r="BG66" s="109"/>
      <c r="BH66" s="109"/>
      <c r="BI66" s="109"/>
      <c r="BJ66" s="109"/>
      <c r="BK66" s="109"/>
    </row>
    <row r="67" spans="1:63" ht="15" x14ac:dyDescent="0.25">
      <c r="A67" s="108" t="s">
        <v>2389</v>
      </c>
      <c r="B67" s="108" t="s">
        <v>1606</v>
      </c>
      <c r="C67" s="108" t="s">
        <v>1607</v>
      </c>
      <c r="D67" s="109"/>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c r="BC67" s="109"/>
      <c r="BD67" s="109"/>
      <c r="BE67" s="109"/>
      <c r="BF67" s="109"/>
      <c r="BG67" s="109"/>
      <c r="BH67" s="109"/>
      <c r="BI67" s="109"/>
      <c r="BJ67" s="109"/>
      <c r="BK67" s="109"/>
    </row>
    <row r="68" spans="1:63" ht="30" x14ac:dyDescent="0.25">
      <c r="A68" s="108" t="s">
        <v>2390</v>
      </c>
      <c r="B68" s="108" t="s">
        <v>1608</v>
      </c>
      <c r="C68" s="108" t="s">
        <v>1609</v>
      </c>
      <c r="D68" s="109"/>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c r="BC68" s="109"/>
      <c r="BD68" s="109"/>
      <c r="BE68" s="109"/>
      <c r="BF68" s="109"/>
      <c r="BG68" s="109"/>
      <c r="BH68" s="109"/>
      <c r="BI68" s="109"/>
      <c r="BJ68" s="109"/>
      <c r="BK68" s="109"/>
    </row>
    <row r="69" spans="1:63" ht="15" x14ac:dyDescent="0.25">
      <c r="A69" s="108" t="s">
        <v>2391</v>
      </c>
      <c r="B69" s="108" t="s">
        <v>1610</v>
      </c>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c r="BC69" s="109"/>
      <c r="BD69" s="109"/>
      <c r="BE69" s="109"/>
      <c r="BF69" s="109"/>
      <c r="BG69" s="109"/>
      <c r="BH69" s="109"/>
      <c r="BI69" s="109"/>
      <c r="BJ69" s="109"/>
      <c r="BK69" s="109"/>
    </row>
    <row r="70" spans="1:63" ht="15" x14ac:dyDescent="0.25">
      <c r="A70" s="108" t="s">
        <v>1611</v>
      </c>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c r="BC70" s="109"/>
      <c r="BD70" s="109"/>
      <c r="BE70" s="109"/>
      <c r="BF70" s="109"/>
      <c r="BG70" s="109"/>
      <c r="BH70" s="109"/>
      <c r="BI70" s="109"/>
      <c r="BJ70" s="109"/>
      <c r="BK70" s="109"/>
    </row>
    <row r="71" spans="1:63" ht="45" x14ac:dyDescent="0.25">
      <c r="A71" s="108" t="s">
        <v>2392</v>
      </c>
      <c r="B71" s="108" t="s">
        <v>1612</v>
      </c>
      <c r="C71" s="108" t="s">
        <v>1613</v>
      </c>
      <c r="D71" s="108" t="s">
        <v>1614</v>
      </c>
      <c r="E71" s="108" t="s">
        <v>1615</v>
      </c>
      <c r="F71" s="108" t="s">
        <v>1616</v>
      </c>
      <c r="G71" s="108" t="s">
        <v>1617</v>
      </c>
      <c r="H71" s="108" t="s">
        <v>1618</v>
      </c>
      <c r="I71" s="108" t="s">
        <v>1619</v>
      </c>
      <c r="J71" s="108" t="s">
        <v>1620</v>
      </c>
      <c r="K71" s="108" t="s">
        <v>1621</v>
      </c>
      <c r="L71" s="108" t="s">
        <v>1622</v>
      </c>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c r="BC71" s="109"/>
      <c r="BD71" s="109"/>
      <c r="BE71" s="109"/>
      <c r="BF71" s="109"/>
      <c r="BG71" s="109"/>
      <c r="BH71" s="109"/>
      <c r="BI71" s="109"/>
      <c r="BJ71" s="109"/>
      <c r="BK71" s="109"/>
    </row>
    <row r="72" spans="1:63" ht="30" x14ac:dyDescent="0.25">
      <c r="A72" s="108" t="s">
        <v>2393</v>
      </c>
      <c r="B72" s="108" t="s">
        <v>1623</v>
      </c>
      <c r="C72" s="108" t="s">
        <v>1624</v>
      </c>
      <c r="D72" s="108" t="s">
        <v>1625</v>
      </c>
      <c r="E72" s="108" t="s">
        <v>1626</v>
      </c>
      <c r="F72" s="108" t="s">
        <v>1627</v>
      </c>
      <c r="G72" s="108" t="s">
        <v>1628</v>
      </c>
      <c r="H72" s="108" t="s">
        <v>1629</v>
      </c>
      <c r="I72" s="108" t="s">
        <v>1630</v>
      </c>
      <c r="J72" s="108" t="s">
        <v>1631</v>
      </c>
      <c r="K72" s="108" t="s">
        <v>1632</v>
      </c>
      <c r="L72" s="108" t="s">
        <v>1633</v>
      </c>
      <c r="M72" s="108" t="s">
        <v>1634</v>
      </c>
      <c r="N72" s="108" t="s">
        <v>1635</v>
      </c>
      <c r="O72" s="108" t="s">
        <v>1636</v>
      </c>
      <c r="P72" s="108" t="s">
        <v>1637</v>
      </c>
      <c r="Q72" s="108" t="s">
        <v>1638</v>
      </c>
      <c r="R72" s="108" t="s">
        <v>1639</v>
      </c>
      <c r="S72" s="108" t="s">
        <v>1640</v>
      </c>
      <c r="T72" s="108" t="s">
        <v>1641</v>
      </c>
      <c r="U72" s="108" t="s">
        <v>1642</v>
      </c>
      <c r="V72" s="108" t="s">
        <v>1643</v>
      </c>
      <c r="W72" s="108" t="s">
        <v>1644</v>
      </c>
      <c r="X72" s="108" t="s">
        <v>1645</v>
      </c>
      <c r="Y72" s="108" t="s">
        <v>1646</v>
      </c>
      <c r="Z72" s="108" t="s">
        <v>1647</v>
      </c>
      <c r="AA72" s="108" t="s">
        <v>1648</v>
      </c>
      <c r="AB72" s="108" t="s">
        <v>1649</v>
      </c>
      <c r="AC72" s="108" t="s">
        <v>1650</v>
      </c>
      <c r="AD72" s="108" t="s">
        <v>1651</v>
      </c>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c r="BC72" s="109"/>
      <c r="BD72" s="109"/>
      <c r="BE72" s="109"/>
      <c r="BF72" s="109"/>
      <c r="BG72" s="109"/>
      <c r="BH72" s="109"/>
      <c r="BI72" s="109"/>
      <c r="BJ72" s="109"/>
      <c r="BK72" s="109"/>
    </row>
    <row r="73" spans="1:63" ht="30" x14ac:dyDescent="0.25">
      <c r="A73" s="108" t="s">
        <v>2394</v>
      </c>
      <c r="B73" s="108" t="s">
        <v>1652</v>
      </c>
      <c r="C73" s="108" t="s">
        <v>1653</v>
      </c>
      <c r="D73" s="109"/>
      <c r="E73" s="109"/>
      <c r="F73" s="109"/>
      <c r="G73" s="109"/>
      <c r="H73" s="109"/>
      <c r="I73" s="109"/>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c r="BC73" s="109"/>
      <c r="BD73" s="109"/>
      <c r="BE73" s="109"/>
      <c r="BF73" s="109"/>
      <c r="BG73" s="109"/>
      <c r="BH73" s="109"/>
      <c r="BI73" s="109"/>
      <c r="BJ73" s="109"/>
      <c r="BK73" s="109"/>
    </row>
    <row r="74" spans="1:63" ht="30" x14ac:dyDescent="0.25">
      <c r="A74" s="108" t="s">
        <v>2395</v>
      </c>
      <c r="B74" s="108" t="s">
        <v>1654</v>
      </c>
      <c r="C74" s="108" t="s">
        <v>1655</v>
      </c>
      <c r="D74" s="108" t="s">
        <v>1656</v>
      </c>
      <c r="E74" s="108" t="s">
        <v>1657</v>
      </c>
      <c r="F74" s="108" t="s">
        <v>1658</v>
      </c>
      <c r="G74" s="109"/>
      <c r="H74" s="109"/>
      <c r="I74" s="109"/>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c r="BA74" s="109"/>
      <c r="BB74" s="109"/>
      <c r="BC74" s="109"/>
      <c r="BD74" s="109"/>
      <c r="BE74" s="109"/>
      <c r="BF74" s="109"/>
      <c r="BG74" s="109"/>
      <c r="BH74" s="109"/>
      <c r="BI74" s="109"/>
      <c r="BJ74" s="109"/>
      <c r="BK74" s="109"/>
    </row>
    <row r="75" spans="1:63" ht="30" x14ac:dyDescent="0.25">
      <c r="A75" s="108" t="s">
        <v>2396</v>
      </c>
      <c r="B75" s="108" t="s">
        <v>1659</v>
      </c>
      <c r="C75" s="108" t="s">
        <v>1660</v>
      </c>
      <c r="D75" s="109"/>
      <c r="E75" s="109"/>
      <c r="F75" s="109"/>
      <c r="G75" s="109"/>
      <c r="H75" s="109"/>
      <c r="I75" s="109"/>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c r="BA75" s="109"/>
      <c r="BB75" s="109"/>
      <c r="BC75" s="109"/>
      <c r="BD75" s="109"/>
      <c r="BE75" s="109"/>
      <c r="BF75" s="109"/>
      <c r="BG75" s="109"/>
      <c r="BH75" s="109"/>
      <c r="BI75" s="109"/>
      <c r="BJ75" s="109"/>
      <c r="BK75" s="109"/>
    </row>
    <row r="76" spans="1:63" ht="15" x14ac:dyDescent="0.25">
      <c r="A76" s="108" t="s">
        <v>1661</v>
      </c>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c r="BA76" s="109"/>
      <c r="BB76" s="109"/>
      <c r="BC76" s="109"/>
      <c r="BD76" s="109"/>
      <c r="BE76" s="109"/>
      <c r="BF76" s="109"/>
      <c r="BG76" s="109"/>
      <c r="BH76" s="109"/>
      <c r="BI76" s="109"/>
      <c r="BJ76" s="109"/>
      <c r="BK76" s="109"/>
    </row>
    <row r="77" spans="1:63" ht="30" x14ac:dyDescent="0.25">
      <c r="A77" s="108" t="s">
        <v>2397</v>
      </c>
      <c r="B77" s="108" t="s">
        <v>1662</v>
      </c>
      <c r="C77" s="108" t="s">
        <v>1663</v>
      </c>
      <c r="D77" s="108" t="s">
        <v>1664</v>
      </c>
      <c r="E77" s="108" t="s">
        <v>1665</v>
      </c>
      <c r="F77" s="108" t="s">
        <v>1666</v>
      </c>
      <c r="G77" s="108" t="s">
        <v>1667</v>
      </c>
      <c r="H77" s="108" t="s">
        <v>1668</v>
      </c>
      <c r="I77" s="108" t="s">
        <v>1669</v>
      </c>
      <c r="J77" s="108" t="s">
        <v>1670</v>
      </c>
      <c r="K77" s="108" t="s">
        <v>1671</v>
      </c>
      <c r="L77" s="108" t="s">
        <v>1672</v>
      </c>
      <c r="M77" s="108" t="s">
        <v>1673</v>
      </c>
      <c r="N77" s="108" t="s">
        <v>1674</v>
      </c>
      <c r="O77" s="108" t="s">
        <v>1675</v>
      </c>
      <c r="P77" s="108" t="s">
        <v>1676</v>
      </c>
      <c r="Q77" s="108" t="s">
        <v>1677</v>
      </c>
      <c r="R77" s="108" t="s">
        <v>1678</v>
      </c>
      <c r="S77" s="108" t="s">
        <v>1679</v>
      </c>
      <c r="T77" s="108" t="s">
        <v>1680</v>
      </c>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c r="BA77" s="109"/>
      <c r="BB77" s="109"/>
      <c r="BC77" s="109"/>
      <c r="BD77" s="109"/>
      <c r="BE77" s="109"/>
      <c r="BF77" s="109"/>
      <c r="BG77" s="109"/>
      <c r="BH77" s="109"/>
      <c r="BI77" s="109"/>
      <c r="BJ77" s="109"/>
      <c r="BK77" s="109"/>
    </row>
    <row r="78" spans="1:63" ht="30" x14ac:dyDescent="0.25">
      <c r="A78" s="108" t="s">
        <v>2398</v>
      </c>
      <c r="B78" s="108" t="s">
        <v>1681</v>
      </c>
      <c r="C78" s="108" t="s">
        <v>1682</v>
      </c>
      <c r="D78" s="108" t="s">
        <v>1683</v>
      </c>
      <c r="E78" s="108" t="s">
        <v>1684</v>
      </c>
      <c r="F78" s="108" t="s">
        <v>1685</v>
      </c>
      <c r="G78" s="108" t="s">
        <v>1686</v>
      </c>
      <c r="H78" s="108" t="s">
        <v>1687</v>
      </c>
      <c r="I78" s="108" t="s">
        <v>1688</v>
      </c>
      <c r="J78" s="108" t="s">
        <v>1689</v>
      </c>
      <c r="K78" s="108" t="s">
        <v>1690</v>
      </c>
      <c r="L78" s="108" t="s">
        <v>1679</v>
      </c>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c r="BA78" s="109"/>
      <c r="BB78" s="109"/>
      <c r="BC78" s="109"/>
      <c r="BD78" s="109"/>
      <c r="BE78" s="109"/>
      <c r="BF78" s="109"/>
      <c r="BG78" s="109"/>
      <c r="BH78" s="109"/>
      <c r="BI78" s="109"/>
      <c r="BJ78" s="109"/>
      <c r="BK78" s="109"/>
    </row>
    <row r="79" spans="1:63" ht="15" x14ac:dyDescent="0.25">
      <c r="A79" s="108" t="s">
        <v>2399</v>
      </c>
      <c r="B79" s="108" t="s">
        <v>1691</v>
      </c>
      <c r="C79" s="108" t="s">
        <v>1692</v>
      </c>
      <c r="D79" s="108" t="s">
        <v>1693</v>
      </c>
      <c r="E79" s="108" t="s">
        <v>1694</v>
      </c>
      <c r="F79" s="108" t="s">
        <v>1695</v>
      </c>
      <c r="G79" s="108" t="s">
        <v>1696</v>
      </c>
      <c r="H79" s="108" t="s">
        <v>1697</v>
      </c>
      <c r="I79" s="108" t="s">
        <v>1698</v>
      </c>
      <c r="J79" s="108" t="s">
        <v>1699</v>
      </c>
      <c r="K79" s="108" t="s">
        <v>1700</v>
      </c>
      <c r="L79" s="108" t="s">
        <v>1701</v>
      </c>
      <c r="M79" s="108" t="s">
        <v>1702</v>
      </c>
      <c r="N79" s="108" t="s">
        <v>1703</v>
      </c>
      <c r="O79" s="108" t="s">
        <v>1704</v>
      </c>
      <c r="P79" s="108" t="s">
        <v>1705</v>
      </c>
      <c r="Q79" s="108" t="s">
        <v>1706</v>
      </c>
      <c r="R79" s="108" t="s">
        <v>1707</v>
      </c>
      <c r="S79" s="108" t="s">
        <v>1708</v>
      </c>
      <c r="T79" s="108" t="s">
        <v>1709</v>
      </c>
      <c r="U79" s="108" t="s">
        <v>1710</v>
      </c>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c r="BA79" s="109"/>
      <c r="BB79" s="109"/>
      <c r="BC79" s="109"/>
      <c r="BD79" s="109"/>
      <c r="BE79" s="109"/>
      <c r="BF79" s="109"/>
      <c r="BG79" s="109"/>
      <c r="BH79" s="109"/>
      <c r="BI79" s="109"/>
      <c r="BJ79" s="109"/>
      <c r="BK79" s="109"/>
    </row>
    <row r="80" spans="1:63" ht="30" x14ac:dyDescent="0.25">
      <c r="A80" s="108" t="s">
        <v>2400</v>
      </c>
      <c r="B80" s="108" t="s">
        <v>1711</v>
      </c>
      <c r="C80" s="108" t="s">
        <v>1712</v>
      </c>
      <c r="D80" s="108" t="s">
        <v>1713</v>
      </c>
      <c r="E80" s="108" t="s">
        <v>1714</v>
      </c>
      <c r="F80" s="108" t="s">
        <v>1715</v>
      </c>
      <c r="G80" s="108" t="s">
        <v>1716</v>
      </c>
      <c r="H80" s="108" t="s">
        <v>1717</v>
      </c>
      <c r="I80" s="108" t="s">
        <v>1718</v>
      </c>
      <c r="J80" s="108" t="s">
        <v>1719</v>
      </c>
      <c r="K80" s="108" t="s">
        <v>1720</v>
      </c>
      <c r="L80" s="108" t="s">
        <v>1721</v>
      </c>
      <c r="M80" s="108" t="s">
        <v>1722</v>
      </c>
      <c r="N80" s="108" t="s">
        <v>1723</v>
      </c>
      <c r="O80" s="108" t="s">
        <v>1724</v>
      </c>
      <c r="P80" s="108" t="s">
        <v>1725</v>
      </c>
      <c r="Q80" s="108" t="s">
        <v>1726</v>
      </c>
      <c r="R80" s="108" t="s">
        <v>1727</v>
      </c>
      <c r="S80" s="108" t="s">
        <v>1728</v>
      </c>
      <c r="T80" s="108" t="s">
        <v>1729</v>
      </c>
      <c r="U80" s="108" t="s">
        <v>1730</v>
      </c>
      <c r="V80" s="108" t="s">
        <v>1731</v>
      </c>
      <c r="W80" s="108" t="s">
        <v>1732</v>
      </c>
      <c r="X80" s="108" t="s">
        <v>1733</v>
      </c>
      <c r="Y80" s="108" t="s">
        <v>1734</v>
      </c>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c r="BC80" s="109"/>
      <c r="BD80" s="109"/>
      <c r="BE80" s="109"/>
      <c r="BF80" s="109"/>
      <c r="BG80" s="109"/>
      <c r="BH80" s="109"/>
      <c r="BI80" s="109"/>
      <c r="BJ80" s="109"/>
      <c r="BK80" s="109"/>
    </row>
    <row r="81" spans="1:63" ht="30" x14ac:dyDescent="0.25">
      <c r="A81" s="108" t="s">
        <v>2401</v>
      </c>
      <c r="B81" s="108" t="s">
        <v>1735</v>
      </c>
      <c r="C81" s="108" t="s">
        <v>1736</v>
      </c>
      <c r="D81" s="108" t="s">
        <v>1737</v>
      </c>
      <c r="E81" s="108" t="s">
        <v>1738</v>
      </c>
      <c r="F81" s="109"/>
      <c r="G81" s="109"/>
      <c r="H81" s="109"/>
      <c r="I81" s="109"/>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c r="BA81" s="109"/>
      <c r="BB81" s="109"/>
      <c r="BC81" s="109"/>
      <c r="BD81" s="109"/>
      <c r="BE81" s="109"/>
      <c r="BF81" s="109"/>
      <c r="BG81" s="109"/>
      <c r="BH81" s="109"/>
      <c r="BI81" s="109"/>
      <c r="BJ81" s="109"/>
      <c r="BK81" s="109"/>
    </row>
    <row r="82" spans="1:63" ht="15" x14ac:dyDescent="0.25">
      <c r="A82" s="108" t="s">
        <v>1739</v>
      </c>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c r="BA82" s="109"/>
      <c r="BB82" s="109"/>
      <c r="BC82" s="109"/>
      <c r="BD82" s="109"/>
      <c r="BE82" s="109"/>
      <c r="BF82" s="109"/>
      <c r="BG82" s="109"/>
      <c r="BH82" s="109"/>
      <c r="BI82" s="109"/>
      <c r="BJ82" s="109"/>
      <c r="BK82" s="109"/>
    </row>
    <row r="83" spans="1:63" ht="60" x14ac:dyDescent="0.25">
      <c r="A83" s="108" t="s">
        <v>2402</v>
      </c>
      <c r="B83" s="108" t="s">
        <v>1740</v>
      </c>
      <c r="C83" s="108" t="s">
        <v>1741</v>
      </c>
      <c r="D83" s="108" t="s">
        <v>1742</v>
      </c>
      <c r="E83" s="108" t="s">
        <v>1743</v>
      </c>
      <c r="F83" s="108" t="s">
        <v>1744</v>
      </c>
      <c r="G83" s="108" t="s">
        <v>1745</v>
      </c>
      <c r="H83" s="108" t="s">
        <v>1746</v>
      </c>
      <c r="I83" s="108" t="s">
        <v>1747</v>
      </c>
      <c r="J83" s="108" t="s">
        <v>1748</v>
      </c>
      <c r="K83" s="108" t="s">
        <v>1749</v>
      </c>
      <c r="L83" s="108" t="s">
        <v>1750</v>
      </c>
      <c r="M83" s="108" t="s">
        <v>1751</v>
      </c>
      <c r="N83" s="108" t="s">
        <v>1752</v>
      </c>
      <c r="O83" s="108" t="s">
        <v>1753</v>
      </c>
      <c r="P83" s="108" t="s">
        <v>1754</v>
      </c>
      <c r="Q83" s="108" t="s">
        <v>1755</v>
      </c>
      <c r="R83" s="108" t="s">
        <v>1756</v>
      </c>
      <c r="S83" s="108" t="s">
        <v>1757</v>
      </c>
      <c r="T83" s="108" t="s">
        <v>1758</v>
      </c>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c r="BA83" s="109"/>
      <c r="BB83" s="109"/>
      <c r="BC83" s="109"/>
      <c r="BD83" s="109"/>
      <c r="BE83" s="109"/>
      <c r="BF83" s="109"/>
      <c r="BG83" s="109"/>
      <c r="BH83" s="109"/>
      <c r="BI83" s="109"/>
      <c r="BJ83" s="109"/>
      <c r="BK83" s="109"/>
    </row>
    <row r="84" spans="1:63" ht="30" x14ac:dyDescent="0.25">
      <c r="A84" s="108" t="s">
        <v>2403</v>
      </c>
      <c r="B84" s="108" t="s">
        <v>1759</v>
      </c>
      <c r="C84" s="108" t="s">
        <v>1760</v>
      </c>
      <c r="D84" s="109"/>
      <c r="E84" s="109"/>
      <c r="F84" s="109"/>
      <c r="G84" s="109"/>
      <c r="H84" s="109"/>
      <c r="I84" s="109"/>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c r="BA84" s="109"/>
      <c r="BB84" s="109"/>
      <c r="BC84" s="109"/>
      <c r="BD84" s="109"/>
      <c r="BE84" s="109"/>
      <c r="BF84" s="109"/>
      <c r="BG84" s="109"/>
      <c r="BH84" s="109"/>
      <c r="BI84" s="109"/>
      <c r="BJ84" s="109"/>
      <c r="BK84" s="109"/>
    </row>
    <row r="85" spans="1:63" ht="30" x14ac:dyDescent="0.25">
      <c r="A85" s="108" t="s">
        <v>2404</v>
      </c>
      <c r="B85" s="108" t="s">
        <v>1761</v>
      </c>
      <c r="C85" s="108" t="s">
        <v>1762</v>
      </c>
      <c r="D85" s="108" t="s">
        <v>1763</v>
      </c>
      <c r="E85" s="108" t="s">
        <v>1764</v>
      </c>
      <c r="F85" s="108" t="s">
        <v>1765</v>
      </c>
      <c r="G85" s="108" t="s">
        <v>1766</v>
      </c>
      <c r="H85" s="108" t="s">
        <v>1767</v>
      </c>
      <c r="I85" s="108" t="s">
        <v>1768</v>
      </c>
      <c r="J85" s="108" t="s">
        <v>1769</v>
      </c>
      <c r="K85" s="108" t="s">
        <v>1770</v>
      </c>
      <c r="L85" s="108" t="s">
        <v>1771</v>
      </c>
      <c r="M85" s="108" t="s">
        <v>1772</v>
      </c>
      <c r="N85" s="108" t="s">
        <v>1773</v>
      </c>
      <c r="O85" s="108" t="s">
        <v>1774</v>
      </c>
      <c r="P85" s="108" t="s">
        <v>1775</v>
      </c>
      <c r="Q85" s="108" t="s">
        <v>1776</v>
      </c>
      <c r="R85" s="108" t="s">
        <v>1777</v>
      </c>
      <c r="S85" s="108" t="s">
        <v>1778</v>
      </c>
      <c r="T85" s="108" t="s">
        <v>1779</v>
      </c>
      <c r="U85" s="108" t="s">
        <v>1780</v>
      </c>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c r="BC85" s="109"/>
      <c r="BD85" s="109"/>
      <c r="BE85" s="109"/>
      <c r="BF85" s="109"/>
      <c r="BG85" s="109"/>
      <c r="BH85" s="109"/>
      <c r="BI85" s="109"/>
      <c r="BJ85" s="109"/>
      <c r="BK85" s="109"/>
    </row>
    <row r="86" spans="1:63" ht="15" x14ac:dyDescent="0.25">
      <c r="A86" s="108" t="s">
        <v>2405</v>
      </c>
      <c r="B86" s="108" t="s">
        <v>1781</v>
      </c>
      <c r="C86" s="108" t="s">
        <v>1782</v>
      </c>
      <c r="D86" s="109"/>
      <c r="E86" s="109"/>
      <c r="F86" s="109"/>
      <c r="G86" s="109"/>
      <c r="H86" s="109"/>
      <c r="I86" s="109"/>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c r="BA86" s="109"/>
      <c r="BB86" s="109"/>
      <c r="BC86" s="109"/>
      <c r="BD86" s="109"/>
      <c r="BE86" s="109"/>
      <c r="BF86" s="109"/>
      <c r="BG86" s="109"/>
      <c r="BH86" s="109"/>
      <c r="BI86" s="109"/>
      <c r="BJ86" s="109"/>
      <c r="BK86" s="109"/>
    </row>
    <row r="87" spans="1:63" ht="30" x14ac:dyDescent="0.25">
      <c r="A87" s="108" t="s">
        <v>2406</v>
      </c>
      <c r="B87" s="108" t="s">
        <v>1783</v>
      </c>
      <c r="C87" s="108" t="s">
        <v>1784</v>
      </c>
      <c r="D87" s="108" t="s">
        <v>1785</v>
      </c>
      <c r="E87" s="108" t="s">
        <v>1786</v>
      </c>
      <c r="F87" s="108" t="s">
        <v>1787</v>
      </c>
      <c r="G87" s="108" t="s">
        <v>1788</v>
      </c>
      <c r="H87" s="108" t="s">
        <v>1789</v>
      </c>
      <c r="I87" s="108" t="s">
        <v>1790</v>
      </c>
      <c r="J87" s="108" t="s">
        <v>1791</v>
      </c>
      <c r="K87" s="108" t="s">
        <v>1792</v>
      </c>
      <c r="L87" s="108" t="s">
        <v>1793</v>
      </c>
      <c r="M87" s="108" t="s">
        <v>1794</v>
      </c>
      <c r="N87" s="108" t="s">
        <v>1795</v>
      </c>
      <c r="O87" s="108" t="s">
        <v>1796</v>
      </c>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c r="BA87" s="109"/>
      <c r="BB87" s="109"/>
      <c r="BC87" s="109"/>
      <c r="BD87" s="109"/>
      <c r="BE87" s="109"/>
      <c r="BF87" s="109"/>
      <c r="BG87" s="109"/>
      <c r="BH87" s="109"/>
      <c r="BI87" s="109"/>
      <c r="BJ87" s="109"/>
      <c r="BK87" s="109"/>
    </row>
    <row r="88" spans="1:63" ht="30" x14ac:dyDescent="0.25">
      <c r="A88" s="108" t="s">
        <v>2407</v>
      </c>
      <c r="B88" s="108" t="s">
        <v>1797</v>
      </c>
      <c r="C88" s="108" t="s">
        <v>1798</v>
      </c>
      <c r="D88" s="108" t="s">
        <v>1799</v>
      </c>
      <c r="E88" s="108" t="s">
        <v>1800</v>
      </c>
      <c r="F88" s="108" t="s">
        <v>1801</v>
      </c>
      <c r="G88" s="108" t="s">
        <v>1802</v>
      </c>
      <c r="H88" s="108" t="s">
        <v>1799</v>
      </c>
      <c r="I88" s="108" t="s">
        <v>1803</v>
      </c>
      <c r="J88" s="108" t="s">
        <v>1804</v>
      </c>
      <c r="K88" s="108" t="s">
        <v>1805</v>
      </c>
      <c r="L88" s="108" t="s">
        <v>1806</v>
      </c>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c r="BA88" s="109"/>
      <c r="BB88" s="109"/>
      <c r="BC88" s="109"/>
      <c r="BD88" s="109"/>
      <c r="BE88" s="109"/>
      <c r="BF88" s="109"/>
      <c r="BG88" s="109"/>
      <c r="BH88" s="109"/>
      <c r="BI88" s="109"/>
      <c r="BJ88" s="109"/>
      <c r="BK88" s="109"/>
    </row>
    <row r="89" spans="1:63" ht="30" x14ac:dyDescent="0.25">
      <c r="A89" s="108" t="s">
        <v>2408</v>
      </c>
      <c r="B89" s="108" t="s">
        <v>1807</v>
      </c>
      <c r="C89" s="108" t="s">
        <v>1808</v>
      </c>
      <c r="D89" s="108" t="s">
        <v>1809</v>
      </c>
      <c r="E89" s="108" t="s">
        <v>1810</v>
      </c>
      <c r="F89" s="108" t="s">
        <v>1811</v>
      </c>
      <c r="G89" s="108" t="s">
        <v>1812</v>
      </c>
      <c r="H89" s="108" t="s">
        <v>1813</v>
      </c>
      <c r="I89" s="108" t="s">
        <v>1814</v>
      </c>
      <c r="J89" s="108" t="s">
        <v>1815</v>
      </c>
      <c r="K89" s="108" t="s">
        <v>1816</v>
      </c>
      <c r="L89" s="108" t="s">
        <v>1817</v>
      </c>
      <c r="M89" s="108" t="s">
        <v>1818</v>
      </c>
      <c r="N89" s="108" t="s">
        <v>1819</v>
      </c>
      <c r="O89" s="108" t="s">
        <v>1820</v>
      </c>
      <c r="P89" s="108" t="s">
        <v>1821</v>
      </c>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c r="BA89" s="109"/>
      <c r="BB89" s="109"/>
      <c r="BC89" s="109"/>
      <c r="BD89" s="109"/>
      <c r="BE89" s="109"/>
      <c r="BF89" s="109"/>
      <c r="BG89" s="109"/>
      <c r="BH89" s="109"/>
      <c r="BI89" s="109"/>
      <c r="BJ89" s="109"/>
      <c r="BK89" s="109"/>
    </row>
    <row r="90" spans="1:63" ht="45" x14ac:dyDescent="0.25">
      <c r="A90" s="108" t="s">
        <v>2409</v>
      </c>
      <c r="B90" s="108" t="s">
        <v>1822</v>
      </c>
      <c r="C90" s="108" t="s">
        <v>1823</v>
      </c>
      <c r="D90" s="108" t="s">
        <v>1824</v>
      </c>
      <c r="E90" s="108" t="s">
        <v>1825</v>
      </c>
      <c r="F90" s="109"/>
      <c r="G90" s="109"/>
      <c r="H90" s="109"/>
      <c r="I90" s="109"/>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c r="BA90" s="109"/>
      <c r="BB90" s="109"/>
      <c r="BC90" s="109"/>
      <c r="BD90" s="109"/>
      <c r="BE90" s="109"/>
      <c r="BF90" s="109"/>
      <c r="BG90" s="109"/>
      <c r="BH90" s="109"/>
      <c r="BI90" s="109"/>
      <c r="BJ90" s="109"/>
      <c r="BK90" s="109"/>
    </row>
    <row r="91" spans="1:63" ht="15" x14ac:dyDescent="0.25">
      <c r="A91" s="108" t="s">
        <v>2410</v>
      </c>
      <c r="B91" s="108" t="s">
        <v>1826</v>
      </c>
      <c r="C91" s="108" t="s">
        <v>1827</v>
      </c>
      <c r="D91" s="108" t="s">
        <v>1828</v>
      </c>
      <c r="E91" s="108" t="s">
        <v>1829</v>
      </c>
      <c r="F91" s="108" t="s">
        <v>1830</v>
      </c>
      <c r="G91" s="108" t="s">
        <v>1831</v>
      </c>
      <c r="H91" s="108" t="s">
        <v>1832</v>
      </c>
      <c r="I91" s="108" t="s">
        <v>1833</v>
      </c>
      <c r="J91" s="108" t="s">
        <v>1834</v>
      </c>
      <c r="K91" s="108" t="s">
        <v>1835</v>
      </c>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c r="BA91" s="109"/>
      <c r="BB91" s="109"/>
      <c r="BC91" s="109"/>
      <c r="BD91" s="109"/>
      <c r="BE91" s="109"/>
      <c r="BF91" s="109"/>
      <c r="BG91" s="109"/>
      <c r="BH91" s="109"/>
      <c r="BI91" s="109"/>
      <c r="BJ91" s="109"/>
      <c r="BK91" s="109"/>
    </row>
    <row r="92" spans="1:63" ht="30" x14ac:dyDescent="0.25">
      <c r="A92" s="108" t="s">
        <v>2411</v>
      </c>
      <c r="B92" s="108" t="s">
        <v>1836</v>
      </c>
      <c r="C92" s="108" t="s">
        <v>1837</v>
      </c>
      <c r="D92" s="108" t="s">
        <v>1838</v>
      </c>
      <c r="E92" s="108" t="s">
        <v>1839</v>
      </c>
      <c r="F92" s="108" t="s">
        <v>1840</v>
      </c>
      <c r="G92" s="108" t="s">
        <v>1841</v>
      </c>
      <c r="H92" s="108" t="s">
        <v>1842</v>
      </c>
      <c r="I92" s="108" t="s">
        <v>1843</v>
      </c>
      <c r="J92" s="108" t="s">
        <v>1844</v>
      </c>
      <c r="K92" s="108" t="s">
        <v>1845</v>
      </c>
      <c r="L92" s="108" t="s">
        <v>1846</v>
      </c>
      <c r="M92" s="108" t="s">
        <v>1847</v>
      </c>
      <c r="N92" s="108" t="s">
        <v>1848</v>
      </c>
      <c r="O92" s="108" t="s">
        <v>1849</v>
      </c>
      <c r="P92" s="108" t="s">
        <v>1850</v>
      </c>
      <c r="Q92" s="108" t="s">
        <v>1851</v>
      </c>
      <c r="R92" s="108" t="s">
        <v>1852</v>
      </c>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c r="BC92" s="109"/>
      <c r="BD92" s="109"/>
      <c r="BE92" s="109"/>
      <c r="BF92" s="109"/>
      <c r="BG92" s="109"/>
      <c r="BH92" s="109"/>
      <c r="BI92" s="109"/>
      <c r="BJ92" s="109"/>
      <c r="BK92" s="109"/>
    </row>
    <row r="93" spans="1:63" ht="30" x14ac:dyDescent="0.25">
      <c r="A93" s="108" t="s">
        <v>2412</v>
      </c>
      <c r="B93" s="108" t="s">
        <v>1853</v>
      </c>
      <c r="C93" s="108" t="s">
        <v>1854</v>
      </c>
      <c r="D93" s="108" t="s">
        <v>1855</v>
      </c>
      <c r="E93" s="108" t="s">
        <v>1856</v>
      </c>
      <c r="F93" s="108" t="s">
        <v>1857</v>
      </c>
      <c r="G93" s="108" t="s">
        <v>1858</v>
      </c>
      <c r="H93" s="108" t="s">
        <v>1859</v>
      </c>
      <c r="I93" s="108" t="s">
        <v>1860</v>
      </c>
      <c r="J93" s="108" t="s">
        <v>1861</v>
      </c>
      <c r="K93" s="108" t="s">
        <v>1862</v>
      </c>
      <c r="L93" s="108" t="s">
        <v>1863</v>
      </c>
      <c r="M93" s="108" t="s">
        <v>1864</v>
      </c>
      <c r="N93" s="108" t="s">
        <v>1865</v>
      </c>
      <c r="O93" s="108" t="s">
        <v>1866</v>
      </c>
      <c r="P93" s="108" t="s">
        <v>1867</v>
      </c>
      <c r="Q93" s="108" t="s">
        <v>1868</v>
      </c>
      <c r="R93" s="108" t="s">
        <v>1869</v>
      </c>
      <c r="S93" s="108" t="s">
        <v>1870</v>
      </c>
      <c r="T93" s="108" t="s">
        <v>1871</v>
      </c>
      <c r="U93" s="108" t="s">
        <v>1872</v>
      </c>
      <c r="V93" s="108" t="s">
        <v>1873</v>
      </c>
      <c r="W93" s="108" t="s">
        <v>1874</v>
      </c>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c r="BA93" s="109"/>
      <c r="BB93" s="109"/>
      <c r="BC93" s="109"/>
      <c r="BD93" s="109"/>
      <c r="BE93" s="109"/>
      <c r="BF93" s="109"/>
      <c r="BG93" s="109"/>
      <c r="BH93" s="109"/>
      <c r="BI93" s="109"/>
      <c r="BJ93" s="109"/>
      <c r="BK93" s="109"/>
    </row>
    <row r="94" spans="1:63" ht="30" x14ac:dyDescent="0.25">
      <c r="A94" s="108" t="s">
        <v>2413</v>
      </c>
      <c r="B94" s="108" t="s">
        <v>1875</v>
      </c>
      <c r="C94" s="108" t="s">
        <v>1876</v>
      </c>
      <c r="D94" s="108" t="s">
        <v>1877</v>
      </c>
      <c r="E94" s="108" t="s">
        <v>1878</v>
      </c>
      <c r="F94" s="109"/>
      <c r="G94" s="109"/>
      <c r="H94" s="109"/>
      <c r="I94" s="109"/>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c r="BA94" s="109"/>
      <c r="BB94" s="109"/>
      <c r="BC94" s="109"/>
      <c r="BD94" s="109"/>
      <c r="BE94" s="109"/>
      <c r="BF94" s="109"/>
      <c r="BG94" s="109"/>
      <c r="BH94" s="109"/>
      <c r="BI94" s="109"/>
      <c r="BJ94" s="109"/>
      <c r="BK94" s="109"/>
    </row>
    <row r="95" spans="1:63" ht="45" x14ac:dyDescent="0.25">
      <c r="A95" s="108" t="s">
        <v>2414</v>
      </c>
      <c r="B95" s="108" t="s">
        <v>1879</v>
      </c>
      <c r="C95" s="108" t="s">
        <v>1880</v>
      </c>
      <c r="D95" s="108" t="s">
        <v>1881</v>
      </c>
      <c r="E95" s="108" t="s">
        <v>1882</v>
      </c>
      <c r="F95" s="108" t="s">
        <v>1883</v>
      </c>
      <c r="G95" s="108" t="s">
        <v>1884</v>
      </c>
      <c r="H95" s="109"/>
      <c r="I95" s="109"/>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c r="BA95" s="109"/>
      <c r="BB95" s="109"/>
      <c r="BC95" s="109"/>
      <c r="BD95" s="109"/>
      <c r="BE95" s="109"/>
      <c r="BF95" s="109"/>
      <c r="BG95" s="109"/>
      <c r="BH95" s="109"/>
      <c r="BI95" s="109"/>
      <c r="BJ95" s="109"/>
      <c r="BK95" s="109"/>
    </row>
    <row r="96" spans="1:63" ht="45" x14ac:dyDescent="0.25">
      <c r="A96" s="108" t="s">
        <v>2415</v>
      </c>
      <c r="B96" s="108" t="s">
        <v>1885</v>
      </c>
      <c r="C96" s="108" t="s">
        <v>1886</v>
      </c>
      <c r="D96" s="108" t="s">
        <v>1887</v>
      </c>
      <c r="E96" s="108" t="s">
        <v>1888</v>
      </c>
      <c r="F96" s="108" t="s">
        <v>1889</v>
      </c>
      <c r="G96" s="108" t="s">
        <v>1890</v>
      </c>
      <c r="H96" s="108" t="s">
        <v>1891</v>
      </c>
      <c r="I96" s="108" t="s">
        <v>1892</v>
      </c>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09"/>
    </row>
    <row r="97" spans="1:63" ht="33" customHeight="1" x14ac:dyDescent="0.25">
      <c r="A97" s="108" t="s">
        <v>2416</v>
      </c>
      <c r="B97" s="108" t="s">
        <v>1893</v>
      </c>
      <c r="C97" s="108" t="s">
        <v>1894</v>
      </c>
      <c r="D97" s="108" t="s">
        <v>1895</v>
      </c>
      <c r="E97" s="108" t="s">
        <v>1896</v>
      </c>
      <c r="F97" s="108" t="s">
        <v>1897</v>
      </c>
      <c r="G97" s="108" t="s">
        <v>1898</v>
      </c>
      <c r="H97" s="108" t="s">
        <v>1899</v>
      </c>
      <c r="I97" s="108" t="s">
        <v>1900</v>
      </c>
      <c r="J97" s="108" t="s">
        <v>1901</v>
      </c>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09"/>
    </row>
    <row r="98" spans="1:63" ht="30" x14ac:dyDescent="0.25">
      <c r="A98" s="108" t="s">
        <v>2417</v>
      </c>
      <c r="B98" s="108" t="s">
        <v>1902</v>
      </c>
      <c r="C98" s="108" t="s">
        <v>1903</v>
      </c>
      <c r="D98" s="108" t="s">
        <v>1904</v>
      </c>
      <c r="E98" s="108" t="s">
        <v>1905</v>
      </c>
      <c r="F98" s="108" t="s">
        <v>1906</v>
      </c>
      <c r="G98" s="108" t="s">
        <v>1907</v>
      </c>
      <c r="H98" s="108" t="s">
        <v>1908</v>
      </c>
      <c r="I98" s="108" t="s">
        <v>1909</v>
      </c>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09"/>
    </row>
    <row r="99" spans="1:63" ht="30" x14ac:dyDescent="0.25">
      <c r="A99" s="108" t="s">
        <v>2418</v>
      </c>
      <c r="B99" s="108" t="s">
        <v>1910</v>
      </c>
      <c r="C99" s="108" t="s">
        <v>1911</v>
      </c>
      <c r="D99" s="108" t="s">
        <v>1912</v>
      </c>
      <c r="E99" s="108" t="s">
        <v>1913</v>
      </c>
      <c r="F99" s="109"/>
      <c r="G99" s="109"/>
      <c r="H99" s="109"/>
      <c r="I99" s="109"/>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c r="BA99" s="109"/>
      <c r="BB99" s="109"/>
      <c r="BC99" s="109"/>
      <c r="BD99" s="109"/>
      <c r="BE99" s="109"/>
      <c r="BF99" s="109"/>
      <c r="BG99" s="109"/>
      <c r="BH99" s="109"/>
      <c r="BI99" s="109"/>
      <c r="BJ99" s="109"/>
      <c r="BK99" s="109"/>
    </row>
    <row r="100" spans="1:63" ht="45" x14ac:dyDescent="0.25">
      <c r="A100" s="108" t="s">
        <v>2419</v>
      </c>
      <c r="B100" s="108" t="s">
        <v>1914</v>
      </c>
      <c r="C100" s="108" t="s">
        <v>1915</v>
      </c>
      <c r="D100" s="108" t="s">
        <v>1916</v>
      </c>
      <c r="E100" s="108" t="s">
        <v>1917</v>
      </c>
      <c r="F100" s="108" t="s">
        <v>1918</v>
      </c>
      <c r="G100" s="108" t="s">
        <v>1919</v>
      </c>
      <c r="H100" s="108" t="s">
        <v>1920</v>
      </c>
      <c r="I100" s="108" t="s">
        <v>1921</v>
      </c>
      <c r="J100" s="108" t="s">
        <v>1922</v>
      </c>
      <c r="K100" s="108" t="s">
        <v>1923</v>
      </c>
      <c r="L100" s="108" t="s">
        <v>1924</v>
      </c>
      <c r="M100" s="108" t="s">
        <v>1925</v>
      </c>
      <c r="N100" s="108" t="s">
        <v>1926</v>
      </c>
      <c r="O100" s="108" t="s">
        <v>1927</v>
      </c>
      <c r="P100" s="108" t="s">
        <v>1928</v>
      </c>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c r="BA100" s="109"/>
      <c r="BB100" s="109"/>
      <c r="BC100" s="109"/>
      <c r="BD100" s="109"/>
      <c r="BE100" s="109"/>
      <c r="BF100" s="109"/>
      <c r="BG100" s="109"/>
      <c r="BH100" s="109"/>
      <c r="BI100" s="109"/>
      <c r="BJ100" s="109"/>
      <c r="BK100" s="109"/>
    </row>
    <row r="101" spans="1:63" ht="15" x14ac:dyDescent="0.25">
      <c r="A101" s="108" t="s">
        <v>1929</v>
      </c>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c r="BA101" s="109"/>
      <c r="BB101" s="109"/>
      <c r="BC101" s="109"/>
      <c r="BD101" s="109"/>
      <c r="BE101" s="109"/>
      <c r="BF101" s="109"/>
      <c r="BG101" s="109"/>
      <c r="BH101" s="109"/>
      <c r="BI101" s="109"/>
      <c r="BJ101" s="109"/>
      <c r="BK101" s="109"/>
    </row>
    <row r="102" spans="1:63" ht="45" x14ac:dyDescent="0.25">
      <c r="A102" s="108" t="s">
        <v>2420</v>
      </c>
      <c r="B102" s="108" t="s">
        <v>1930</v>
      </c>
      <c r="C102" s="108" t="s">
        <v>1931</v>
      </c>
      <c r="D102" s="108" t="s">
        <v>1932</v>
      </c>
      <c r="E102" s="108" t="s">
        <v>1933</v>
      </c>
      <c r="F102" s="108" t="s">
        <v>1934</v>
      </c>
      <c r="G102" s="108" t="s">
        <v>1935</v>
      </c>
      <c r="H102" s="108" t="s">
        <v>1936</v>
      </c>
      <c r="I102" s="108" t="s">
        <v>1937</v>
      </c>
      <c r="J102" s="108" t="s">
        <v>1938</v>
      </c>
      <c r="K102" s="108" t="s">
        <v>1939</v>
      </c>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c r="BA102" s="109"/>
      <c r="BB102" s="109"/>
      <c r="BC102" s="109"/>
      <c r="BD102" s="109"/>
      <c r="BE102" s="109"/>
      <c r="BF102" s="109"/>
      <c r="BG102" s="109"/>
      <c r="BH102" s="109"/>
      <c r="BI102" s="109"/>
      <c r="BJ102" s="109"/>
      <c r="BK102" s="109"/>
    </row>
    <row r="103" spans="1:63" ht="30" x14ac:dyDescent="0.25">
      <c r="A103" s="108" t="s">
        <v>2421</v>
      </c>
      <c r="B103" s="108" t="s">
        <v>1940</v>
      </c>
      <c r="C103" s="108" t="s">
        <v>1941</v>
      </c>
      <c r="D103" s="108" t="s">
        <v>1942</v>
      </c>
      <c r="E103" s="108" t="s">
        <v>1943</v>
      </c>
      <c r="F103" s="108" t="s">
        <v>1944</v>
      </c>
      <c r="G103" s="108" t="s">
        <v>1945</v>
      </c>
      <c r="H103" s="108" t="s">
        <v>1946</v>
      </c>
      <c r="I103" s="108" t="s">
        <v>1947</v>
      </c>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c r="BA103" s="109"/>
      <c r="BB103" s="109"/>
      <c r="BC103" s="109"/>
      <c r="BD103" s="109"/>
      <c r="BE103" s="109"/>
      <c r="BF103" s="109"/>
      <c r="BG103" s="109"/>
      <c r="BH103" s="109"/>
      <c r="BI103" s="109"/>
      <c r="BJ103" s="109"/>
      <c r="BK103" s="109"/>
    </row>
    <row r="104" spans="1:63" ht="30" x14ac:dyDescent="0.25">
      <c r="A104" s="108" t="s">
        <v>2422</v>
      </c>
      <c r="B104" s="108" t="s">
        <v>1948</v>
      </c>
      <c r="C104" s="108" t="s">
        <v>1949</v>
      </c>
      <c r="D104" s="108" t="s">
        <v>1950</v>
      </c>
      <c r="E104" s="108" t="s">
        <v>1943</v>
      </c>
      <c r="F104" s="108" t="s">
        <v>1951</v>
      </c>
      <c r="G104" s="108" t="s">
        <v>1952</v>
      </c>
      <c r="H104" s="108" t="s">
        <v>1946</v>
      </c>
      <c r="I104" s="108" t="s">
        <v>1953</v>
      </c>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c r="BA104" s="109"/>
      <c r="BB104" s="109"/>
      <c r="BC104" s="109"/>
      <c r="BD104" s="109"/>
      <c r="BE104" s="109"/>
      <c r="BF104" s="109"/>
      <c r="BG104" s="109"/>
      <c r="BH104" s="109"/>
      <c r="BI104" s="109"/>
      <c r="BJ104" s="109"/>
      <c r="BK104" s="109"/>
    </row>
    <row r="105" spans="1:63" ht="15" x14ac:dyDescent="0.25">
      <c r="A105" s="108" t="s">
        <v>2423</v>
      </c>
      <c r="B105" s="108" t="s">
        <v>1954</v>
      </c>
      <c r="C105" s="108" t="s">
        <v>1955</v>
      </c>
      <c r="D105" s="108" t="s">
        <v>1956</v>
      </c>
      <c r="E105" s="108" t="s">
        <v>1957</v>
      </c>
      <c r="F105" s="108" t="s">
        <v>1958</v>
      </c>
      <c r="G105" s="108" t="s">
        <v>1959</v>
      </c>
      <c r="H105" s="108" t="s">
        <v>1960</v>
      </c>
      <c r="I105" s="109"/>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c r="BA105" s="109"/>
      <c r="BB105" s="109"/>
      <c r="BC105" s="109"/>
      <c r="BD105" s="109"/>
      <c r="BE105" s="109"/>
      <c r="BF105" s="109"/>
      <c r="BG105" s="109"/>
      <c r="BH105" s="109"/>
      <c r="BI105" s="109"/>
      <c r="BJ105" s="109"/>
      <c r="BK105" s="109"/>
    </row>
    <row r="106" spans="1:63" ht="15" x14ac:dyDescent="0.25">
      <c r="A106" s="108" t="s">
        <v>2424</v>
      </c>
      <c r="B106" s="108" t="s">
        <v>1961</v>
      </c>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09"/>
    </row>
    <row r="107" spans="1:63" ht="15" x14ac:dyDescent="0.25">
      <c r="A107" s="108" t="s">
        <v>2425</v>
      </c>
      <c r="B107" s="108" t="s">
        <v>1962</v>
      </c>
      <c r="C107" s="108" t="s">
        <v>1963</v>
      </c>
      <c r="D107" s="108" t="s">
        <v>1964</v>
      </c>
      <c r="E107" s="108" t="s">
        <v>1965</v>
      </c>
      <c r="F107" s="109"/>
      <c r="G107" s="109"/>
      <c r="H107" s="109"/>
      <c r="I107" s="109"/>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09"/>
    </row>
    <row r="108" spans="1:63" ht="30" x14ac:dyDescent="0.25">
      <c r="A108" s="108" t="s">
        <v>2426</v>
      </c>
      <c r="B108" s="108" t="s">
        <v>1966</v>
      </c>
      <c r="C108" s="108" t="s">
        <v>1967</v>
      </c>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c r="BA108" s="109"/>
      <c r="BB108" s="109"/>
      <c r="BC108" s="109"/>
      <c r="BD108" s="109"/>
      <c r="BE108" s="109"/>
      <c r="BF108" s="109"/>
      <c r="BG108" s="109"/>
      <c r="BH108" s="109"/>
      <c r="BI108" s="109"/>
      <c r="BJ108" s="109"/>
      <c r="BK108" s="109"/>
    </row>
    <row r="109" spans="1:63" ht="30" x14ac:dyDescent="0.25">
      <c r="A109" s="108" t="s">
        <v>2427</v>
      </c>
      <c r="B109" s="108" t="s">
        <v>1968</v>
      </c>
      <c r="C109" s="108" t="s">
        <v>1969</v>
      </c>
      <c r="D109" s="108" t="s">
        <v>1970</v>
      </c>
      <c r="E109" s="108" t="s">
        <v>1971</v>
      </c>
      <c r="F109" s="109"/>
      <c r="G109" s="109"/>
      <c r="H109" s="109"/>
      <c r="I109" s="109"/>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c r="BA109" s="109"/>
      <c r="BB109" s="109"/>
      <c r="BC109" s="109"/>
      <c r="BD109" s="109"/>
      <c r="BE109" s="109"/>
      <c r="BF109" s="109"/>
      <c r="BG109" s="109"/>
      <c r="BH109" s="109"/>
      <c r="BI109" s="109"/>
      <c r="BJ109" s="109"/>
      <c r="BK109" s="109"/>
    </row>
    <row r="110" spans="1:63" ht="30" x14ac:dyDescent="0.25">
      <c r="A110" s="108" t="s">
        <v>2428</v>
      </c>
      <c r="B110" s="108" t="s">
        <v>1972</v>
      </c>
      <c r="C110" s="108" t="s">
        <v>1973</v>
      </c>
      <c r="D110" s="108" t="s">
        <v>1974</v>
      </c>
      <c r="E110" s="108" t="s">
        <v>1975</v>
      </c>
      <c r="F110" s="108" t="s">
        <v>1976</v>
      </c>
      <c r="G110" s="108" t="s">
        <v>1977</v>
      </c>
      <c r="H110" s="108" t="s">
        <v>1978</v>
      </c>
      <c r="I110" s="109"/>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c r="BA110" s="109"/>
      <c r="BB110" s="109"/>
      <c r="BC110" s="109"/>
      <c r="BD110" s="109"/>
      <c r="BE110" s="109"/>
      <c r="BF110" s="109"/>
      <c r="BG110" s="109"/>
      <c r="BH110" s="109"/>
      <c r="BI110" s="109"/>
      <c r="BJ110" s="109"/>
      <c r="BK110" s="109"/>
    </row>
    <row r="111" spans="1:63" ht="15" x14ac:dyDescent="0.25">
      <c r="A111" s="108" t="s">
        <v>2429</v>
      </c>
      <c r="B111" s="108" t="s">
        <v>1979</v>
      </c>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c r="BA111" s="109"/>
      <c r="BB111" s="109"/>
      <c r="BC111" s="109"/>
      <c r="BD111" s="109"/>
      <c r="BE111" s="109"/>
      <c r="BF111" s="109"/>
      <c r="BG111" s="109"/>
      <c r="BH111" s="109"/>
      <c r="BI111" s="109"/>
      <c r="BJ111" s="109"/>
      <c r="BK111" s="109"/>
    </row>
    <row r="112" spans="1:63" ht="15" x14ac:dyDescent="0.25">
      <c r="A112" s="108" t="s">
        <v>2430</v>
      </c>
      <c r="B112" s="108" t="s">
        <v>1980</v>
      </c>
      <c r="C112" s="108" t="s">
        <v>1981</v>
      </c>
      <c r="D112" s="108" t="s">
        <v>1982</v>
      </c>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c r="BA112" s="109"/>
      <c r="BB112" s="109"/>
      <c r="BC112" s="109"/>
      <c r="BD112" s="109"/>
      <c r="BE112" s="109"/>
      <c r="BF112" s="109"/>
      <c r="BG112" s="109"/>
      <c r="BH112" s="109"/>
      <c r="BI112" s="109"/>
      <c r="BJ112" s="109"/>
      <c r="BK112" s="109"/>
    </row>
    <row r="113" spans="1:63" ht="30" x14ac:dyDescent="0.25">
      <c r="A113" s="108" t="s">
        <v>2431</v>
      </c>
      <c r="B113" s="108" t="s">
        <v>1983</v>
      </c>
      <c r="C113" s="108" t="s">
        <v>1984</v>
      </c>
      <c r="D113" s="108" t="s">
        <v>1985</v>
      </c>
      <c r="E113" s="108" t="s">
        <v>1986</v>
      </c>
      <c r="F113" s="108" t="s">
        <v>1987</v>
      </c>
      <c r="G113" s="108" t="s">
        <v>1988</v>
      </c>
      <c r="H113" s="108" t="s">
        <v>1989</v>
      </c>
      <c r="I113" s="108" t="s">
        <v>1990</v>
      </c>
      <c r="J113" s="108" t="s">
        <v>1991</v>
      </c>
      <c r="K113" s="108" t="s">
        <v>1992</v>
      </c>
      <c r="L113" s="108" t="s">
        <v>1993</v>
      </c>
      <c r="M113" s="108" t="s">
        <v>1994</v>
      </c>
      <c r="N113" s="108" t="s">
        <v>1995</v>
      </c>
      <c r="O113" s="108" t="s">
        <v>1996</v>
      </c>
      <c r="P113" s="108" t="s">
        <v>1997</v>
      </c>
      <c r="Q113" s="108" t="s">
        <v>1998</v>
      </c>
      <c r="R113" s="108" t="s">
        <v>1999</v>
      </c>
      <c r="S113" s="108" t="s">
        <v>2000</v>
      </c>
      <c r="T113" s="108" t="s">
        <v>2001</v>
      </c>
      <c r="U113" s="108" t="s">
        <v>2002</v>
      </c>
      <c r="V113" s="108" t="s">
        <v>2003</v>
      </c>
      <c r="W113" s="108" t="s">
        <v>2004</v>
      </c>
      <c r="X113" s="108" t="s">
        <v>2005</v>
      </c>
      <c r="Y113" s="108" t="s">
        <v>2006</v>
      </c>
      <c r="Z113" s="108" t="s">
        <v>2007</v>
      </c>
      <c r="AA113" s="108" t="s">
        <v>2008</v>
      </c>
      <c r="AB113" s="108" t="s">
        <v>2009</v>
      </c>
      <c r="AC113" s="108" t="s">
        <v>2010</v>
      </c>
      <c r="AD113" s="108" t="s">
        <v>2011</v>
      </c>
      <c r="AE113" s="108" t="s">
        <v>2012</v>
      </c>
      <c r="AF113" s="108" t="s">
        <v>2013</v>
      </c>
      <c r="AG113" s="108" t="s">
        <v>2014</v>
      </c>
      <c r="AH113" s="109"/>
      <c r="AI113" s="109"/>
      <c r="AJ113" s="109"/>
      <c r="AK113" s="109"/>
      <c r="AL113" s="109"/>
      <c r="AM113" s="109"/>
      <c r="AN113" s="109"/>
      <c r="AO113" s="109"/>
      <c r="AP113" s="109"/>
      <c r="AQ113" s="109"/>
      <c r="AR113" s="109"/>
      <c r="AS113" s="109"/>
      <c r="AT113" s="109"/>
      <c r="AU113" s="109"/>
      <c r="AV113" s="109"/>
      <c r="AW113" s="109"/>
      <c r="AX113" s="109"/>
      <c r="AY113" s="109"/>
      <c r="AZ113" s="109"/>
      <c r="BA113" s="109"/>
      <c r="BB113" s="109"/>
      <c r="BC113" s="109"/>
      <c r="BD113" s="109"/>
      <c r="BE113" s="109"/>
      <c r="BF113" s="109"/>
      <c r="BG113" s="109"/>
      <c r="BH113" s="109"/>
      <c r="BI113" s="109"/>
      <c r="BJ113" s="109"/>
      <c r="BK113" s="109"/>
    </row>
    <row r="114" spans="1:63" ht="30" x14ac:dyDescent="0.25">
      <c r="A114" s="108" t="s">
        <v>2432</v>
      </c>
      <c r="B114" s="108" t="s">
        <v>2015</v>
      </c>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row>
    <row r="115" spans="1:63" ht="15" x14ac:dyDescent="0.25">
      <c r="A115" s="108" t="s">
        <v>2433</v>
      </c>
      <c r="B115" s="108" t="s">
        <v>2016</v>
      </c>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row>
    <row r="116" spans="1:63" ht="30" x14ac:dyDescent="0.25">
      <c r="A116" s="108" t="s">
        <v>2434</v>
      </c>
      <c r="B116" s="108" t="s">
        <v>2017</v>
      </c>
      <c r="C116" s="108" t="s">
        <v>2018</v>
      </c>
      <c r="D116" s="108" t="s">
        <v>2019</v>
      </c>
      <c r="E116" s="108" t="s">
        <v>2020</v>
      </c>
      <c r="F116" s="108" t="s">
        <v>2021</v>
      </c>
      <c r="G116" s="108" t="s">
        <v>2022</v>
      </c>
      <c r="H116" s="109"/>
      <c r="I116" s="109"/>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09"/>
    </row>
    <row r="117" spans="1:63" ht="30" x14ac:dyDescent="0.25">
      <c r="A117" s="108" t="s">
        <v>2435</v>
      </c>
      <c r="B117" s="108" t="s">
        <v>2023</v>
      </c>
      <c r="C117" s="108" t="s">
        <v>2024</v>
      </c>
      <c r="D117" s="108" t="s">
        <v>2025</v>
      </c>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c r="BA117" s="109"/>
      <c r="BB117" s="109"/>
      <c r="BC117" s="109"/>
      <c r="BD117" s="109"/>
      <c r="BE117" s="109"/>
      <c r="BF117" s="109"/>
      <c r="BG117" s="109"/>
      <c r="BH117" s="109"/>
      <c r="BI117" s="109"/>
      <c r="BJ117" s="109"/>
      <c r="BK117" s="109"/>
    </row>
    <row r="118" spans="1:63" ht="15" x14ac:dyDescent="0.25">
      <c r="A118" s="108" t="s">
        <v>2436</v>
      </c>
      <c r="B118" s="108" t="s">
        <v>2026</v>
      </c>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c r="BA118" s="109"/>
      <c r="BB118" s="109"/>
      <c r="BC118" s="109"/>
      <c r="BD118" s="109"/>
      <c r="BE118" s="109"/>
      <c r="BF118" s="109"/>
      <c r="BG118" s="109"/>
      <c r="BH118" s="109"/>
      <c r="BI118" s="109"/>
      <c r="BJ118" s="109"/>
      <c r="BK118" s="109"/>
    </row>
    <row r="119" spans="1:63" ht="30" x14ac:dyDescent="0.25">
      <c r="A119" s="108" t="s">
        <v>2437</v>
      </c>
      <c r="B119" s="108" t="s">
        <v>2027</v>
      </c>
      <c r="C119" s="108" t="s">
        <v>2028</v>
      </c>
      <c r="D119" s="108" t="s">
        <v>2029</v>
      </c>
      <c r="E119" s="108" t="s">
        <v>5481</v>
      </c>
      <c r="F119" s="108" t="s">
        <v>2030</v>
      </c>
      <c r="G119" s="108" t="s">
        <v>2031</v>
      </c>
      <c r="H119" s="108" t="s">
        <v>2032</v>
      </c>
      <c r="I119" s="108" t="s">
        <v>2033</v>
      </c>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c r="BA119" s="109"/>
      <c r="BB119" s="109"/>
      <c r="BC119" s="109"/>
      <c r="BD119" s="109"/>
      <c r="BE119" s="109"/>
      <c r="BF119" s="109"/>
      <c r="BG119" s="109"/>
      <c r="BH119" s="109"/>
      <c r="BI119" s="109"/>
      <c r="BJ119" s="109"/>
      <c r="BK119" s="109"/>
    </row>
    <row r="120" spans="1:63" ht="15" x14ac:dyDescent="0.25">
      <c r="A120" s="108" t="s">
        <v>2438</v>
      </c>
      <c r="B120" s="108" t="s">
        <v>2034</v>
      </c>
      <c r="C120" s="108" t="s">
        <v>2035</v>
      </c>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c r="BA120" s="109"/>
      <c r="BB120" s="109"/>
      <c r="BC120" s="109"/>
      <c r="BD120" s="109"/>
      <c r="BE120" s="109"/>
      <c r="BF120" s="109"/>
      <c r="BG120" s="109"/>
      <c r="BH120" s="109"/>
      <c r="BI120" s="109"/>
      <c r="BJ120" s="109"/>
      <c r="BK120" s="109"/>
    </row>
    <row r="121" spans="1:63" s="99" customFormat="1" ht="15" x14ac:dyDescent="0.25">
      <c r="A121" s="109" t="s">
        <v>2036</v>
      </c>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15"/>
      <c r="AY121" s="115"/>
      <c r="AZ121" s="115"/>
      <c r="BA121" s="115"/>
      <c r="BB121" s="115"/>
      <c r="BC121" s="115"/>
      <c r="BD121" s="115"/>
      <c r="BE121" s="115"/>
      <c r="BF121" s="115"/>
      <c r="BG121" s="115"/>
      <c r="BH121" s="115"/>
      <c r="BI121" s="115"/>
      <c r="BJ121" s="115"/>
      <c r="BK121" s="115"/>
    </row>
    <row r="122" spans="1:63" s="99" customFormat="1" ht="15" x14ac:dyDescent="0.25">
      <c r="A122" s="109" t="s">
        <v>2037</v>
      </c>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15"/>
      <c r="AY122" s="115"/>
      <c r="AZ122" s="115"/>
      <c r="BA122" s="115"/>
      <c r="BB122" s="115"/>
      <c r="BC122" s="115"/>
      <c r="BD122" s="115"/>
      <c r="BE122" s="115"/>
      <c r="BF122" s="115"/>
      <c r="BG122" s="115"/>
      <c r="BH122" s="115"/>
      <c r="BI122" s="115"/>
      <c r="BJ122" s="115"/>
      <c r="BK122" s="115"/>
    </row>
    <row r="123" spans="1:63" s="99" customFormat="1" ht="15" x14ac:dyDescent="0.25">
      <c r="A123" s="109" t="s">
        <v>2446</v>
      </c>
      <c r="B123" s="109" t="s">
        <v>2038</v>
      </c>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15"/>
      <c r="AY123" s="115"/>
      <c r="AZ123" s="115"/>
      <c r="BA123" s="115"/>
      <c r="BB123" s="115"/>
      <c r="BC123" s="115"/>
      <c r="BD123" s="115"/>
      <c r="BE123" s="115"/>
      <c r="BF123" s="115"/>
      <c r="BG123" s="115"/>
      <c r="BH123" s="115"/>
      <c r="BI123" s="115"/>
      <c r="BJ123" s="115"/>
      <c r="BK123" s="115"/>
    </row>
    <row r="124" spans="1:63" s="99" customFormat="1" ht="15" x14ac:dyDescent="0.25">
      <c r="A124" s="109" t="s">
        <v>2447</v>
      </c>
      <c r="B124" s="109" t="s">
        <v>2039</v>
      </c>
      <c r="C124" s="109" t="s">
        <v>2040</v>
      </c>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15"/>
      <c r="AY124" s="115"/>
      <c r="AZ124" s="115"/>
      <c r="BA124" s="115"/>
      <c r="BB124" s="115"/>
      <c r="BC124" s="115"/>
      <c r="BD124" s="115"/>
      <c r="BE124" s="115"/>
      <c r="BF124" s="115"/>
      <c r="BG124" s="115"/>
      <c r="BH124" s="115"/>
      <c r="BI124" s="115"/>
      <c r="BJ124" s="115"/>
      <c r="BK124" s="115"/>
    </row>
    <row r="125" spans="1:63" s="99" customFormat="1" ht="15" x14ac:dyDescent="0.25">
      <c r="A125" s="109" t="s">
        <v>2439</v>
      </c>
      <c r="B125" s="109" t="s">
        <v>2042</v>
      </c>
      <c r="C125" s="109" t="s">
        <v>2043</v>
      </c>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15"/>
      <c r="AY125" s="115"/>
      <c r="AZ125" s="115"/>
      <c r="BA125" s="115"/>
      <c r="BB125" s="115"/>
      <c r="BC125" s="115"/>
      <c r="BD125" s="115"/>
      <c r="BE125" s="115"/>
      <c r="BF125" s="115"/>
      <c r="BG125" s="115"/>
      <c r="BH125" s="115"/>
      <c r="BI125" s="115"/>
      <c r="BJ125" s="115"/>
      <c r="BK125" s="115"/>
    </row>
    <row r="126" spans="1:63" s="99" customFormat="1" ht="15" x14ac:dyDescent="0.25">
      <c r="A126" s="109" t="s">
        <v>2448</v>
      </c>
      <c r="B126" s="109" t="s">
        <v>2044</v>
      </c>
      <c r="C126" s="109" t="s">
        <v>2045</v>
      </c>
      <c r="D126" s="109" t="s">
        <v>2046</v>
      </c>
      <c r="E126" s="109" t="s">
        <v>2047</v>
      </c>
      <c r="F126" s="109" t="s">
        <v>2048</v>
      </c>
      <c r="G126" s="109" t="s">
        <v>2049</v>
      </c>
      <c r="H126" s="109" t="s">
        <v>2050</v>
      </c>
      <c r="I126" s="109" t="s">
        <v>2051</v>
      </c>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15"/>
      <c r="AY126" s="115"/>
      <c r="AZ126" s="115"/>
      <c r="BA126" s="115"/>
      <c r="BB126" s="115"/>
      <c r="BC126" s="115"/>
      <c r="BD126" s="115"/>
      <c r="BE126" s="115"/>
      <c r="BF126" s="115"/>
      <c r="BG126" s="115"/>
      <c r="BH126" s="115"/>
      <c r="BI126" s="115"/>
      <c r="BJ126" s="115"/>
      <c r="BK126" s="115"/>
    </row>
    <row r="127" spans="1:63" s="99" customFormat="1" ht="15" x14ac:dyDescent="0.25">
      <c r="A127" s="109" t="s">
        <v>2449</v>
      </c>
      <c r="B127" s="109" t="s">
        <v>2052</v>
      </c>
      <c r="C127" s="109" t="s">
        <v>2053</v>
      </c>
      <c r="D127" s="109" t="s">
        <v>2054</v>
      </c>
      <c r="E127" s="109" t="s">
        <v>2055</v>
      </c>
      <c r="F127" s="109" t="s">
        <v>2056</v>
      </c>
      <c r="G127" s="109" t="s">
        <v>2057</v>
      </c>
      <c r="H127" s="109" t="s">
        <v>2058</v>
      </c>
      <c r="I127" s="109" t="s">
        <v>2059</v>
      </c>
      <c r="J127" s="109" t="s">
        <v>2060</v>
      </c>
      <c r="K127" s="109" t="s">
        <v>2061</v>
      </c>
      <c r="L127" s="109" t="s">
        <v>2062</v>
      </c>
      <c r="M127" s="109" t="s">
        <v>2063</v>
      </c>
      <c r="N127" s="109" t="s">
        <v>2064</v>
      </c>
      <c r="O127" s="109" t="s">
        <v>2065</v>
      </c>
      <c r="P127" s="109" t="s">
        <v>2066</v>
      </c>
      <c r="Q127" s="109" t="s">
        <v>2067</v>
      </c>
      <c r="R127" s="109" t="s">
        <v>2068</v>
      </c>
      <c r="S127" s="109" t="s">
        <v>2069</v>
      </c>
      <c r="T127" s="109" t="s">
        <v>2070</v>
      </c>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15"/>
      <c r="AY127" s="115"/>
      <c r="AZ127" s="115"/>
      <c r="BA127" s="115"/>
      <c r="BB127" s="115"/>
      <c r="BC127" s="115"/>
      <c r="BD127" s="115"/>
      <c r="BE127" s="115"/>
      <c r="BF127" s="115"/>
      <c r="BG127" s="115"/>
      <c r="BH127" s="115"/>
      <c r="BI127" s="115"/>
      <c r="BJ127" s="115"/>
      <c r="BK127" s="115"/>
    </row>
    <row r="128" spans="1:63" s="99" customFormat="1" ht="15" x14ac:dyDescent="0.25">
      <c r="A128" s="109" t="s">
        <v>2440</v>
      </c>
      <c r="B128" s="109" t="s">
        <v>2072</v>
      </c>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15"/>
      <c r="AY128" s="115"/>
      <c r="AZ128" s="115"/>
      <c r="BA128" s="115"/>
      <c r="BB128" s="115"/>
      <c r="BC128" s="115"/>
      <c r="BD128" s="115"/>
      <c r="BE128" s="115"/>
      <c r="BF128" s="115"/>
      <c r="BG128" s="115"/>
      <c r="BH128" s="115"/>
      <c r="BI128" s="115"/>
      <c r="BJ128" s="115"/>
      <c r="BK128" s="115"/>
    </row>
    <row r="129" spans="1:63" s="99" customFormat="1" ht="15" x14ac:dyDescent="0.25">
      <c r="A129" s="109" t="s">
        <v>2450</v>
      </c>
      <c r="B129" s="109" t="s">
        <v>2073</v>
      </c>
      <c r="C129" s="109" t="s">
        <v>2074</v>
      </c>
      <c r="D129" s="109" t="s">
        <v>2075</v>
      </c>
      <c r="E129" s="109" t="s">
        <v>2076</v>
      </c>
      <c r="F129" s="109" t="s">
        <v>2077</v>
      </c>
      <c r="G129" s="109" t="s">
        <v>2078</v>
      </c>
      <c r="H129" s="109" t="s">
        <v>2079</v>
      </c>
      <c r="I129" s="109" t="s">
        <v>2080</v>
      </c>
      <c r="J129" s="109" t="s">
        <v>2081</v>
      </c>
      <c r="K129" s="109" t="s">
        <v>2082</v>
      </c>
      <c r="L129" s="109" t="s">
        <v>2083</v>
      </c>
      <c r="M129" s="109" t="s">
        <v>2084</v>
      </c>
      <c r="N129" s="109" t="s">
        <v>2085</v>
      </c>
      <c r="O129" s="109" t="s">
        <v>5482</v>
      </c>
      <c r="P129" s="109" t="s">
        <v>2086</v>
      </c>
      <c r="Q129" s="109" t="s">
        <v>5483</v>
      </c>
      <c r="R129" s="109" t="s">
        <v>5484</v>
      </c>
      <c r="S129" s="109" t="s">
        <v>5485</v>
      </c>
      <c r="T129" s="109" t="s">
        <v>5486</v>
      </c>
      <c r="U129" s="109" t="s">
        <v>2087</v>
      </c>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15"/>
      <c r="AY129" s="115"/>
      <c r="AZ129" s="115"/>
      <c r="BA129" s="115"/>
      <c r="BB129" s="115"/>
      <c r="BC129" s="115"/>
      <c r="BD129" s="115"/>
      <c r="BE129" s="115"/>
      <c r="BF129" s="115"/>
      <c r="BG129" s="115"/>
      <c r="BH129" s="115"/>
      <c r="BI129" s="115"/>
      <c r="BJ129" s="115"/>
      <c r="BK129" s="115"/>
    </row>
    <row r="130" spans="1:63" s="99" customFormat="1" ht="15" x14ac:dyDescent="0.25">
      <c r="A130" s="109" t="s">
        <v>2451</v>
      </c>
      <c r="B130" s="109" t="s">
        <v>5487</v>
      </c>
      <c r="C130" s="109" t="s">
        <v>2088</v>
      </c>
      <c r="D130" s="109" t="s">
        <v>2089</v>
      </c>
      <c r="E130" s="109" t="s">
        <v>2090</v>
      </c>
      <c r="F130" s="109" t="s">
        <v>2091</v>
      </c>
      <c r="G130" s="109" t="s">
        <v>5488</v>
      </c>
      <c r="H130" s="109" t="s">
        <v>2092</v>
      </c>
      <c r="I130" s="109" t="s">
        <v>2093</v>
      </c>
      <c r="J130" s="109" t="s">
        <v>2094</v>
      </c>
      <c r="K130" s="109" t="s">
        <v>2095</v>
      </c>
      <c r="L130" s="109" t="s">
        <v>5489</v>
      </c>
      <c r="M130" s="109" t="s">
        <v>2096</v>
      </c>
      <c r="N130" s="109" t="s">
        <v>2097</v>
      </c>
      <c r="O130" s="109" t="s">
        <v>2098</v>
      </c>
      <c r="P130" s="109" t="s">
        <v>2099</v>
      </c>
      <c r="Q130" s="109" t="s">
        <v>2100</v>
      </c>
      <c r="R130" s="109" t="s">
        <v>2101</v>
      </c>
      <c r="S130" s="109" t="s">
        <v>5490</v>
      </c>
      <c r="T130" s="109" t="s">
        <v>2102</v>
      </c>
      <c r="U130" s="109" t="s">
        <v>5491</v>
      </c>
      <c r="V130" s="109" t="s">
        <v>2103</v>
      </c>
      <c r="W130" s="109" t="s">
        <v>2104</v>
      </c>
      <c r="X130" s="109" t="s">
        <v>5492</v>
      </c>
      <c r="Y130" s="109" t="s">
        <v>2105</v>
      </c>
      <c r="Z130" s="109" t="s">
        <v>5493</v>
      </c>
      <c r="AA130" s="109" t="s">
        <v>2106</v>
      </c>
      <c r="AB130" s="109" t="s">
        <v>2107</v>
      </c>
      <c r="AC130" s="109" t="s">
        <v>2108</v>
      </c>
      <c r="AD130" s="109" t="s">
        <v>2109</v>
      </c>
      <c r="AE130" s="109" t="s">
        <v>2110</v>
      </c>
      <c r="AF130" s="109" t="s">
        <v>2111</v>
      </c>
      <c r="AG130" s="109" t="s">
        <v>2112</v>
      </c>
      <c r="AH130" s="109" t="s">
        <v>2113</v>
      </c>
      <c r="AI130" s="109" t="s">
        <v>2114</v>
      </c>
      <c r="AJ130" s="109" t="s">
        <v>5494</v>
      </c>
      <c r="AK130" s="109" t="s">
        <v>2115</v>
      </c>
      <c r="AL130" s="109" t="s">
        <v>2116</v>
      </c>
      <c r="AM130" s="109" t="s">
        <v>2117</v>
      </c>
      <c r="AN130" s="109" t="s">
        <v>2118</v>
      </c>
      <c r="AO130" s="109" t="s">
        <v>2119</v>
      </c>
      <c r="AP130" s="109" t="s">
        <v>2120</v>
      </c>
      <c r="AQ130" s="109" t="s">
        <v>2121</v>
      </c>
      <c r="AR130" s="109" t="s">
        <v>2122</v>
      </c>
      <c r="AS130" s="109" t="s">
        <v>2123</v>
      </c>
      <c r="AT130" s="109" t="s">
        <v>2124</v>
      </c>
      <c r="AU130" s="109"/>
      <c r="AV130" s="109"/>
      <c r="AW130" s="109"/>
      <c r="AX130" s="115"/>
      <c r="AY130" s="115"/>
      <c r="AZ130" s="115"/>
      <c r="BA130" s="115"/>
      <c r="BB130" s="115"/>
      <c r="BC130" s="115"/>
      <c r="BD130" s="115"/>
      <c r="BE130" s="115"/>
      <c r="BF130" s="115"/>
      <c r="BG130" s="115"/>
      <c r="BH130" s="115"/>
      <c r="BI130" s="115"/>
      <c r="BJ130" s="115"/>
      <c r="BK130" s="115"/>
    </row>
    <row r="131" spans="1:63" s="99" customFormat="1" ht="15" x14ac:dyDescent="0.2">
      <c r="A131" s="109" t="s">
        <v>2452</v>
      </c>
      <c r="B131" s="109" t="s">
        <v>2125</v>
      </c>
      <c r="C131" s="109" t="s">
        <v>2126</v>
      </c>
      <c r="D131" s="109" t="s">
        <v>5495</v>
      </c>
      <c r="E131" s="109" t="s">
        <v>2127</v>
      </c>
      <c r="F131" s="109" t="s">
        <v>2128</v>
      </c>
      <c r="G131" s="109" t="s">
        <v>5496</v>
      </c>
      <c r="H131" s="109" t="s">
        <v>2129</v>
      </c>
      <c r="I131" s="109" t="s">
        <v>2130</v>
      </c>
      <c r="J131" s="109" t="s">
        <v>2131</v>
      </c>
      <c r="K131" s="109" t="s">
        <v>2132</v>
      </c>
      <c r="L131" s="109" t="s">
        <v>2133</v>
      </c>
      <c r="M131" s="109" t="s">
        <v>2134</v>
      </c>
      <c r="N131" s="109" t="s">
        <v>2135</v>
      </c>
      <c r="O131" s="109" t="s">
        <v>2136</v>
      </c>
      <c r="P131" s="109" t="s">
        <v>2137</v>
      </c>
      <c r="Q131" s="109" t="s">
        <v>5497</v>
      </c>
      <c r="R131" s="109" t="s">
        <v>2138</v>
      </c>
      <c r="S131" s="109" t="s">
        <v>2139</v>
      </c>
      <c r="T131" s="109" t="s">
        <v>2140</v>
      </c>
      <c r="U131" s="109" t="s">
        <v>2141</v>
      </c>
      <c r="V131" s="109" t="s">
        <v>2142</v>
      </c>
      <c r="W131" s="109" t="s">
        <v>2143</v>
      </c>
      <c r="X131" s="109" t="s">
        <v>2144</v>
      </c>
      <c r="Y131" s="109" t="s">
        <v>2145</v>
      </c>
      <c r="Z131" s="109" t="s">
        <v>2146</v>
      </c>
      <c r="AA131" s="109" t="s">
        <v>5498</v>
      </c>
      <c r="AB131" s="109" t="s">
        <v>2147</v>
      </c>
      <c r="AC131" s="109" t="s">
        <v>2148</v>
      </c>
      <c r="AD131" s="109" t="s">
        <v>5499</v>
      </c>
      <c r="AE131" s="109" t="s">
        <v>2149</v>
      </c>
      <c r="AF131" s="109" t="s">
        <v>2150</v>
      </c>
      <c r="AG131" s="109" t="s">
        <v>2151</v>
      </c>
      <c r="AH131" s="109" t="s">
        <v>2152</v>
      </c>
      <c r="AI131" s="109" t="s">
        <v>2153</v>
      </c>
      <c r="AJ131" s="109" t="s">
        <v>2154</v>
      </c>
      <c r="AK131" s="109" t="s">
        <v>2155</v>
      </c>
      <c r="AL131" s="109" t="s">
        <v>2156</v>
      </c>
      <c r="AM131" s="109" t="s">
        <v>2157</v>
      </c>
      <c r="AN131" s="109" t="s">
        <v>2158</v>
      </c>
      <c r="AO131" s="109" t="s">
        <v>2159</v>
      </c>
      <c r="AP131" s="109" t="s">
        <v>2160</v>
      </c>
      <c r="AQ131" s="109" t="s">
        <v>2161</v>
      </c>
      <c r="AR131" s="109" t="s">
        <v>2162</v>
      </c>
      <c r="AS131" s="109" t="s">
        <v>2163</v>
      </c>
      <c r="AT131" s="109" t="s">
        <v>5500</v>
      </c>
      <c r="AU131" s="109" t="s">
        <v>2164</v>
      </c>
      <c r="AV131" s="109" t="s">
        <v>2165</v>
      </c>
      <c r="AW131" s="109" t="s">
        <v>2166</v>
      </c>
      <c r="AX131" s="109" t="s">
        <v>2167</v>
      </c>
      <c r="AY131" s="109" t="s">
        <v>5501</v>
      </c>
      <c r="AZ131" s="109" t="s">
        <v>2168</v>
      </c>
      <c r="BA131" s="109" t="s">
        <v>2169</v>
      </c>
      <c r="BB131" s="109" t="s">
        <v>2170</v>
      </c>
      <c r="BC131" s="109" t="s">
        <v>2171</v>
      </c>
      <c r="BD131" s="109" t="s">
        <v>2172</v>
      </c>
      <c r="BE131" s="109" t="s">
        <v>2173</v>
      </c>
      <c r="BF131" s="109" t="s">
        <v>5502</v>
      </c>
      <c r="BG131" s="109" t="s">
        <v>2174</v>
      </c>
      <c r="BH131" s="109" t="s">
        <v>5503</v>
      </c>
      <c r="BI131" s="109" t="s">
        <v>5504</v>
      </c>
      <c r="BJ131" s="109" t="s">
        <v>2175</v>
      </c>
      <c r="BK131" s="109" t="s">
        <v>5505</v>
      </c>
    </row>
    <row r="132" spans="1:63" s="99" customFormat="1" ht="15" x14ac:dyDescent="0.25">
      <c r="A132" s="109" t="s">
        <v>2453</v>
      </c>
      <c r="B132" s="109" t="s">
        <v>2176</v>
      </c>
      <c r="C132" s="109" t="s">
        <v>2177</v>
      </c>
      <c r="D132" s="109" t="s">
        <v>2178</v>
      </c>
      <c r="E132" s="109" t="s">
        <v>2179</v>
      </c>
      <c r="F132" s="109" t="s">
        <v>2180</v>
      </c>
      <c r="G132" s="109" t="s">
        <v>2181</v>
      </c>
      <c r="H132" s="109" t="s">
        <v>5506</v>
      </c>
      <c r="I132" s="109" t="s">
        <v>2182</v>
      </c>
      <c r="J132" s="109" t="s">
        <v>2183</v>
      </c>
      <c r="K132" s="109" t="s">
        <v>2184</v>
      </c>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15"/>
      <c r="AY132" s="115"/>
      <c r="AZ132" s="115"/>
      <c r="BA132" s="115"/>
      <c r="BB132" s="115"/>
      <c r="BC132" s="115"/>
      <c r="BD132" s="115"/>
      <c r="BE132" s="115"/>
      <c r="BF132" s="115"/>
      <c r="BG132" s="115"/>
      <c r="BH132" s="115"/>
      <c r="BI132" s="115"/>
      <c r="BJ132" s="115"/>
      <c r="BK132" s="115"/>
    </row>
    <row r="133" spans="1:63" s="99" customFormat="1" ht="15" x14ac:dyDescent="0.25">
      <c r="A133" s="109" t="s">
        <v>2454</v>
      </c>
      <c r="B133" s="109" t="s">
        <v>2185</v>
      </c>
      <c r="C133" s="109" t="s">
        <v>2186</v>
      </c>
      <c r="D133" s="109" t="s">
        <v>2187</v>
      </c>
      <c r="E133" s="109" t="s">
        <v>2188</v>
      </c>
      <c r="F133" s="109" t="s">
        <v>5507</v>
      </c>
      <c r="G133" s="109" t="s">
        <v>2189</v>
      </c>
      <c r="H133" s="109" t="s">
        <v>2190</v>
      </c>
      <c r="I133" s="109" t="s">
        <v>2191</v>
      </c>
      <c r="J133" s="109" t="s">
        <v>2192</v>
      </c>
      <c r="K133" s="109" t="s">
        <v>2193</v>
      </c>
      <c r="L133" s="109" t="s">
        <v>2194</v>
      </c>
      <c r="M133" s="109" t="s">
        <v>2195</v>
      </c>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15"/>
      <c r="AY133" s="115"/>
      <c r="AZ133" s="115"/>
      <c r="BA133" s="115"/>
      <c r="BB133" s="115"/>
      <c r="BC133" s="115"/>
      <c r="BD133" s="115"/>
      <c r="BE133" s="115"/>
      <c r="BF133" s="115"/>
      <c r="BG133" s="115"/>
      <c r="BH133" s="115"/>
      <c r="BI133" s="115"/>
      <c r="BJ133" s="115"/>
      <c r="BK133" s="115"/>
    </row>
    <row r="134" spans="1:63" s="99" customFormat="1" ht="15" x14ac:dyDescent="0.25">
      <c r="A134" s="109" t="s">
        <v>2441</v>
      </c>
      <c r="B134" s="109" t="s">
        <v>2196</v>
      </c>
      <c r="C134" s="109" t="s">
        <v>2197</v>
      </c>
      <c r="D134" s="109" t="s">
        <v>2198</v>
      </c>
      <c r="E134" s="109" t="s">
        <v>2199</v>
      </c>
      <c r="F134" s="109" t="s">
        <v>2200</v>
      </c>
      <c r="G134" s="109" t="s">
        <v>2201</v>
      </c>
      <c r="H134" s="109"/>
      <c r="I134" s="109"/>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15"/>
      <c r="AY134" s="115"/>
      <c r="AZ134" s="115"/>
      <c r="BA134" s="115"/>
      <c r="BB134" s="115"/>
      <c r="BC134" s="115"/>
      <c r="BD134" s="115"/>
      <c r="BE134" s="115"/>
      <c r="BF134" s="115"/>
      <c r="BG134" s="115"/>
      <c r="BH134" s="115"/>
      <c r="BI134" s="115"/>
      <c r="BJ134" s="115"/>
      <c r="BK134" s="115"/>
    </row>
    <row r="135" spans="1:63" s="99" customFormat="1" ht="15" x14ac:dyDescent="0.25">
      <c r="A135" s="109" t="s">
        <v>2442</v>
      </c>
      <c r="B135" s="109" t="s">
        <v>2202</v>
      </c>
      <c r="C135" s="109" t="s">
        <v>5508</v>
      </c>
      <c r="D135" s="109" t="s">
        <v>2203</v>
      </c>
      <c r="E135" s="109" t="s">
        <v>2204</v>
      </c>
      <c r="F135" s="109"/>
      <c r="G135" s="109"/>
      <c r="H135" s="109"/>
      <c r="I135" s="109"/>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15"/>
      <c r="AY135" s="115"/>
      <c r="AZ135" s="115"/>
      <c r="BA135" s="115"/>
      <c r="BB135" s="115"/>
      <c r="BC135" s="115"/>
      <c r="BD135" s="115"/>
      <c r="BE135" s="115"/>
      <c r="BF135" s="115"/>
      <c r="BG135" s="115"/>
      <c r="BH135" s="115"/>
      <c r="BI135" s="115"/>
      <c r="BJ135" s="115"/>
      <c r="BK135" s="115"/>
    </row>
    <row r="136" spans="1:63" s="99" customFormat="1" ht="15" x14ac:dyDescent="0.25">
      <c r="A136" s="109" t="s">
        <v>2443</v>
      </c>
      <c r="B136" s="109" t="s">
        <v>2205</v>
      </c>
      <c r="C136" s="109" t="s">
        <v>2206</v>
      </c>
      <c r="D136" s="109" t="s">
        <v>2207</v>
      </c>
      <c r="E136" s="109" t="s">
        <v>2208</v>
      </c>
      <c r="F136" s="109" t="s">
        <v>2209</v>
      </c>
      <c r="G136" s="109" t="s">
        <v>2210</v>
      </c>
      <c r="H136" s="109" t="s">
        <v>2211</v>
      </c>
      <c r="I136" s="109" t="s">
        <v>2212</v>
      </c>
      <c r="J136" s="109" t="s">
        <v>2213</v>
      </c>
      <c r="K136" s="109" t="s">
        <v>5509</v>
      </c>
      <c r="L136" s="109" t="s">
        <v>2214</v>
      </c>
      <c r="M136" s="109" t="s">
        <v>2215</v>
      </c>
      <c r="N136" s="109" t="s">
        <v>2216</v>
      </c>
      <c r="O136" s="109" t="s">
        <v>2217</v>
      </c>
      <c r="P136" s="109" t="s">
        <v>2218</v>
      </c>
      <c r="Q136" s="109" t="s">
        <v>2219</v>
      </c>
      <c r="R136" s="109" t="s">
        <v>2220</v>
      </c>
      <c r="S136" s="109" t="s">
        <v>2221</v>
      </c>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15"/>
      <c r="AY136" s="115"/>
      <c r="AZ136" s="115"/>
      <c r="BA136" s="115"/>
      <c r="BB136" s="115"/>
      <c r="BC136" s="115"/>
      <c r="BD136" s="115"/>
      <c r="BE136" s="115"/>
      <c r="BF136" s="115"/>
      <c r="BG136" s="115"/>
      <c r="BH136" s="115"/>
      <c r="BI136" s="115"/>
      <c r="BJ136" s="115"/>
      <c r="BK136" s="115"/>
    </row>
    <row r="137" spans="1:63" s="99" customFormat="1" ht="15" x14ac:dyDescent="0.25">
      <c r="A137" s="109" t="s">
        <v>2455</v>
      </c>
      <c r="B137" s="109" t="s">
        <v>2222</v>
      </c>
      <c r="C137" s="109" t="s">
        <v>2223</v>
      </c>
      <c r="D137" s="109" t="s">
        <v>2224</v>
      </c>
      <c r="E137" s="109" t="s">
        <v>5510</v>
      </c>
      <c r="F137" s="109" t="s">
        <v>5511</v>
      </c>
      <c r="G137" s="109" t="s">
        <v>5512</v>
      </c>
      <c r="H137" s="109" t="s">
        <v>5513</v>
      </c>
      <c r="I137" s="109" t="s">
        <v>5514</v>
      </c>
      <c r="J137" s="109" t="s">
        <v>5515</v>
      </c>
      <c r="K137" s="109" t="s">
        <v>5516</v>
      </c>
      <c r="L137" s="109" t="s">
        <v>5517</v>
      </c>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15"/>
      <c r="AY137" s="115"/>
      <c r="AZ137" s="115"/>
      <c r="BA137" s="115"/>
      <c r="BB137" s="115"/>
      <c r="BC137" s="115"/>
      <c r="BD137" s="115"/>
      <c r="BE137" s="115"/>
      <c r="BF137" s="115"/>
      <c r="BG137" s="115"/>
      <c r="BH137" s="115"/>
      <c r="BI137" s="115"/>
      <c r="BJ137" s="115"/>
      <c r="BK137" s="115"/>
    </row>
    <row r="138" spans="1:63" s="99" customFormat="1" ht="15" x14ac:dyDescent="0.25">
      <c r="A138" s="109" t="s">
        <v>2456</v>
      </c>
      <c r="B138" s="109" t="s">
        <v>2225</v>
      </c>
      <c r="C138" s="109" t="s">
        <v>2226</v>
      </c>
      <c r="D138" s="109" t="s">
        <v>2227</v>
      </c>
      <c r="E138" s="109" t="s">
        <v>5518</v>
      </c>
      <c r="F138" s="109" t="s">
        <v>2228</v>
      </c>
      <c r="G138" s="109" t="s">
        <v>2229</v>
      </c>
      <c r="H138" s="109" t="s">
        <v>2230</v>
      </c>
      <c r="I138" s="109" t="s">
        <v>5519</v>
      </c>
      <c r="J138" s="109" t="s">
        <v>2231</v>
      </c>
      <c r="K138" s="109" t="s">
        <v>2232</v>
      </c>
      <c r="L138" s="109" t="s">
        <v>2233</v>
      </c>
      <c r="M138" s="109" t="s">
        <v>2234</v>
      </c>
      <c r="N138" s="109" t="s">
        <v>5520</v>
      </c>
      <c r="O138" s="109" t="s">
        <v>2235</v>
      </c>
      <c r="P138" s="109" t="s">
        <v>2236</v>
      </c>
      <c r="Q138" s="109" t="s">
        <v>2237</v>
      </c>
      <c r="R138" s="109" t="s">
        <v>2238</v>
      </c>
      <c r="S138" s="109" t="s">
        <v>2239</v>
      </c>
      <c r="T138" s="109" t="s">
        <v>2240</v>
      </c>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15"/>
      <c r="AY138" s="115"/>
      <c r="AZ138" s="115"/>
      <c r="BA138" s="115"/>
      <c r="BB138" s="115"/>
      <c r="BC138" s="115"/>
      <c r="BD138" s="115"/>
      <c r="BE138" s="115"/>
      <c r="BF138" s="115"/>
      <c r="BG138" s="115"/>
      <c r="BH138" s="115"/>
      <c r="BI138" s="115"/>
      <c r="BJ138" s="115"/>
      <c r="BK138" s="115"/>
    </row>
    <row r="139" spans="1:63" s="99" customFormat="1" ht="15" x14ac:dyDescent="0.25">
      <c r="A139" s="109" t="s">
        <v>2457</v>
      </c>
      <c r="B139" s="109" t="s">
        <v>2241</v>
      </c>
      <c r="C139" s="109" t="s">
        <v>2242</v>
      </c>
      <c r="D139" s="109" t="s">
        <v>2243</v>
      </c>
      <c r="E139" s="109" t="s">
        <v>2244</v>
      </c>
      <c r="F139" s="109" t="s">
        <v>2245</v>
      </c>
      <c r="G139" s="109" t="s">
        <v>2246</v>
      </c>
      <c r="H139" s="109" t="s">
        <v>2247</v>
      </c>
      <c r="I139" s="109"/>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15"/>
      <c r="AY139" s="115"/>
      <c r="AZ139" s="115"/>
      <c r="BA139" s="115"/>
      <c r="BB139" s="115"/>
      <c r="BC139" s="115"/>
      <c r="BD139" s="115"/>
      <c r="BE139" s="115"/>
      <c r="BF139" s="115"/>
      <c r="BG139" s="115"/>
      <c r="BH139" s="115"/>
      <c r="BI139" s="115"/>
      <c r="BJ139" s="115"/>
      <c r="BK139" s="115"/>
    </row>
    <row r="140" spans="1:63" s="99" customFormat="1" ht="15" x14ac:dyDescent="0.25">
      <c r="A140" s="109" t="s">
        <v>2458</v>
      </c>
      <c r="B140" s="109" t="s">
        <v>2248</v>
      </c>
      <c r="C140" s="109" t="s">
        <v>2249</v>
      </c>
      <c r="D140" s="109" t="s">
        <v>2250</v>
      </c>
      <c r="E140" s="109" t="s">
        <v>2251</v>
      </c>
      <c r="F140" s="109"/>
      <c r="G140" s="109"/>
      <c r="H140" s="109"/>
      <c r="I140" s="109"/>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15"/>
      <c r="AY140" s="115"/>
      <c r="AZ140" s="115"/>
      <c r="BA140" s="115"/>
      <c r="BB140" s="115"/>
      <c r="BC140" s="115"/>
      <c r="BD140" s="115"/>
      <c r="BE140" s="115"/>
      <c r="BF140" s="115"/>
      <c r="BG140" s="115"/>
      <c r="BH140" s="115"/>
      <c r="BI140" s="115"/>
      <c r="BJ140" s="115"/>
      <c r="BK140" s="115"/>
    </row>
    <row r="141" spans="1:63" s="99" customFormat="1" ht="15" x14ac:dyDescent="0.25">
      <c r="A141" s="109" t="s">
        <v>2444</v>
      </c>
      <c r="B141" s="109" t="s">
        <v>2253</v>
      </c>
      <c r="C141" s="109" t="s">
        <v>2254</v>
      </c>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15"/>
      <c r="AY141" s="115"/>
      <c r="AZ141" s="115"/>
      <c r="BA141" s="115"/>
      <c r="BB141" s="115"/>
      <c r="BC141" s="115"/>
      <c r="BD141" s="115"/>
      <c r="BE141" s="115"/>
      <c r="BF141" s="115"/>
      <c r="BG141" s="115"/>
      <c r="BH141" s="115"/>
      <c r="BI141" s="115"/>
      <c r="BJ141" s="115"/>
      <c r="BK141" s="115"/>
    </row>
    <row r="142" spans="1:63" s="99" customFormat="1" ht="15" x14ac:dyDescent="0.25">
      <c r="A142" s="109" t="s">
        <v>2459</v>
      </c>
      <c r="B142" s="109" t="s">
        <v>2255</v>
      </c>
      <c r="C142" s="109" t="s">
        <v>2256</v>
      </c>
      <c r="D142" s="109" t="s">
        <v>2257</v>
      </c>
      <c r="E142" s="109" t="s">
        <v>2258</v>
      </c>
      <c r="F142" s="109" t="s">
        <v>2259</v>
      </c>
      <c r="G142" s="109" t="s">
        <v>2260</v>
      </c>
      <c r="H142" s="109" t="s">
        <v>2261</v>
      </c>
      <c r="I142" s="109" t="s">
        <v>2262</v>
      </c>
      <c r="J142" s="109" t="s">
        <v>2263</v>
      </c>
      <c r="K142" s="109" t="s">
        <v>2264</v>
      </c>
      <c r="L142" s="109" t="s">
        <v>2265</v>
      </c>
      <c r="M142" s="109" t="s">
        <v>2266</v>
      </c>
      <c r="N142" s="109" t="s">
        <v>2267</v>
      </c>
      <c r="O142" s="109" t="s">
        <v>2268</v>
      </c>
      <c r="P142" s="109" t="s">
        <v>2269</v>
      </c>
      <c r="Q142" s="109" t="s">
        <v>2270</v>
      </c>
      <c r="R142" s="109" t="s">
        <v>2271</v>
      </c>
      <c r="S142" s="109" t="s">
        <v>2272</v>
      </c>
      <c r="T142" s="109" t="s">
        <v>2273</v>
      </c>
      <c r="U142" s="109" t="s">
        <v>2274</v>
      </c>
      <c r="V142" s="109" t="s">
        <v>2275</v>
      </c>
      <c r="W142" s="109" t="s">
        <v>2276</v>
      </c>
      <c r="X142" s="109" t="s">
        <v>2277</v>
      </c>
      <c r="Y142" s="109" t="s">
        <v>2278</v>
      </c>
      <c r="Z142" s="109" t="s">
        <v>2279</v>
      </c>
      <c r="AA142" s="109" t="s">
        <v>2280</v>
      </c>
      <c r="AB142" s="109" t="s">
        <v>2281</v>
      </c>
      <c r="AC142" s="109" t="s">
        <v>2282</v>
      </c>
      <c r="AD142" s="109" t="s">
        <v>2283</v>
      </c>
      <c r="AE142" s="109" t="s">
        <v>2284</v>
      </c>
      <c r="AF142" s="109" t="s">
        <v>2285</v>
      </c>
      <c r="AG142" s="109"/>
      <c r="AH142" s="109"/>
      <c r="AI142" s="109"/>
      <c r="AJ142" s="109"/>
      <c r="AK142" s="109"/>
      <c r="AL142" s="109"/>
      <c r="AM142" s="109"/>
      <c r="AN142" s="109"/>
      <c r="AO142" s="109"/>
      <c r="AP142" s="109"/>
      <c r="AQ142" s="109"/>
      <c r="AR142" s="109"/>
      <c r="AS142" s="109"/>
      <c r="AT142" s="109"/>
      <c r="AU142" s="109"/>
      <c r="AV142" s="109"/>
      <c r="AW142" s="109"/>
      <c r="AX142" s="115"/>
      <c r="AY142" s="115"/>
      <c r="AZ142" s="115"/>
      <c r="BA142" s="115"/>
      <c r="BB142" s="115"/>
      <c r="BC142" s="115"/>
      <c r="BD142" s="115"/>
      <c r="BE142" s="115"/>
      <c r="BF142" s="115"/>
      <c r="BG142" s="115"/>
      <c r="BH142" s="115"/>
      <c r="BI142" s="115"/>
      <c r="BJ142" s="115"/>
      <c r="BK142" s="115"/>
    </row>
    <row r="143" spans="1:63" s="99" customFormat="1" ht="15" x14ac:dyDescent="0.25">
      <c r="A143" s="109" t="s">
        <v>2460</v>
      </c>
      <c r="B143" s="109" t="s">
        <v>2286</v>
      </c>
      <c r="C143" s="109" t="s">
        <v>2287</v>
      </c>
      <c r="D143" s="109" t="s">
        <v>2288</v>
      </c>
      <c r="E143" s="109" t="s">
        <v>5521</v>
      </c>
      <c r="F143" s="109" t="s">
        <v>5522</v>
      </c>
      <c r="G143" s="109" t="s">
        <v>5523</v>
      </c>
      <c r="H143" s="109" t="s">
        <v>5524</v>
      </c>
      <c r="I143" s="109" t="s">
        <v>2289</v>
      </c>
      <c r="J143" s="109" t="s">
        <v>5525</v>
      </c>
      <c r="K143" s="109" t="s">
        <v>2290</v>
      </c>
      <c r="L143" s="109" t="s">
        <v>2291</v>
      </c>
      <c r="M143" s="109" t="s">
        <v>5526</v>
      </c>
      <c r="N143" s="109" t="s">
        <v>5527</v>
      </c>
      <c r="O143" s="109" t="s">
        <v>5528</v>
      </c>
      <c r="P143" s="109" t="s">
        <v>2292</v>
      </c>
      <c r="Q143" s="109" t="s">
        <v>5529</v>
      </c>
      <c r="R143" s="109" t="s">
        <v>5530</v>
      </c>
      <c r="S143" s="109" t="s">
        <v>5531</v>
      </c>
      <c r="T143" s="109" t="s">
        <v>5532</v>
      </c>
      <c r="U143" s="109" t="s">
        <v>5533</v>
      </c>
      <c r="V143" s="109" t="s">
        <v>5534</v>
      </c>
      <c r="W143" s="109" t="s">
        <v>5535</v>
      </c>
      <c r="X143" s="109" t="s">
        <v>5536</v>
      </c>
      <c r="Y143" s="109" t="s">
        <v>5537</v>
      </c>
      <c r="Z143" s="109" t="s">
        <v>5538</v>
      </c>
      <c r="AA143" s="109" t="s">
        <v>5539</v>
      </c>
      <c r="AB143" s="109" t="s">
        <v>2293</v>
      </c>
      <c r="AC143" s="109" t="s">
        <v>5540</v>
      </c>
      <c r="AD143" s="109" t="s">
        <v>2294</v>
      </c>
      <c r="AE143" s="109" t="s">
        <v>5541</v>
      </c>
      <c r="AF143" s="109" t="s">
        <v>2295</v>
      </c>
      <c r="AG143" s="109" t="s">
        <v>5542</v>
      </c>
      <c r="AH143" s="109" t="s">
        <v>5543</v>
      </c>
      <c r="AI143" s="109" t="s">
        <v>5544</v>
      </c>
      <c r="AJ143" s="109" t="s">
        <v>5545</v>
      </c>
      <c r="AK143" s="109" t="s">
        <v>5546</v>
      </c>
      <c r="AL143" s="109" t="s">
        <v>2296</v>
      </c>
      <c r="AM143" s="109" t="s">
        <v>5547</v>
      </c>
      <c r="AN143" s="109" t="s">
        <v>5548</v>
      </c>
      <c r="AO143" s="109" t="s">
        <v>5549</v>
      </c>
      <c r="AP143" s="109" t="s">
        <v>5550</v>
      </c>
      <c r="AQ143" s="109" t="s">
        <v>5551</v>
      </c>
      <c r="AR143" s="109" t="s">
        <v>2297</v>
      </c>
      <c r="AS143" s="109"/>
      <c r="AT143" s="109"/>
      <c r="AU143" s="109"/>
      <c r="AV143" s="109"/>
      <c r="AW143" s="109"/>
      <c r="AX143" s="115"/>
      <c r="AY143" s="115"/>
      <c r="AZ143" s="115"/>
      <c r="BA143" s="115"/>
      <c r="BB143" s="115"/>
      <c r="BC143" s="115"/>
      <c r="BD143" s="115"/>
      <c r="BE143" s="115"/>
      <c r="BF143" s="115"/>
      <c r="BG143" s="115"/>
      <c r="BH143" s="115"/>
      <c r="BI143" s="115"/>
      <c r="BJ143" s="115"/>
      <c r="BK143" s="115"/>
    </row>
    <row r="144" spans="1:63" s="99" customFormat="1" ht="15" x14ac:dyDescent="0.25">
      <c r="A144" s="109" t="s">
        <v>2461</v>
      </c>
      <c r="B144" s="109" t="s">
        <v>2298</v>
      </c>
      <c r="C144" s="109" t="s">
        <v>2299</v>
      </c>
      <c r="D144" s="109" t="s">
        <v>2300</v>
      </c>
      <c r="E144" s="109" t="s">
        <v>2301</v>
      </c>
      <c r="F144" s="109" t="s">
        <v>2302</v>
      </c>
      <c r="G144" s="109"/>
      <c r="H144" s="109"/>
      <c r="I144" s="109"/>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15"/>
      <c r="AY144" s="115"/>
      <c r="AZ144" s="115"/>
      <c r="BA144" s="115"/>
      <c r="BB144" s="115"/>
      <c r="BC144" s="115"/>
      <c r="BD144" s="115"/>
      <c r="BE144" s="115"/>
      <c r="BF144" s="115"/>
      <c r="BG144" s="115"/>
      <c r="BH144" s="115"/>
      <c r="BI144" s="115"/>
      <c r="BJ144" s="115"/>
      <c r="BK144" s="115"/>
    </row>
    <row r="145" spans="1:63" s="99" customFormat="1" ht="15" x14ac:dyDescent="0.25">
      <c r="A145" s="109" t="s">
        <v>2462</v>
      </c>
      <c r="B145" s="109" t="s">
        <v>2303</v>
      </c>
      <c r="C145" s="109" t="s">
        <v>2304</v>
      </c>
      <c r="D145" s="109" t="s">
        <v>2305</v>
      </c>
      <c r="E145" s="109" t="s">
        <v>2306</v>
      </c>
      <c r="F145" s="109" t="s">
        <v>2307</v>
      </c>
      <c r="G145" s="109" t="s">
        <v>2308</v>
      </c>
      <c r="H145" s="109" t="s">
        <v>2309</v>
      </c>
      <c r="I145" s="109"/>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15"/>
      <c r="AY145" s="115"/>
      <c r="AZ145" s="115"/>
      <c r="BA145" s="115"/>
      <c r="BB145" s="115"/>
      <c r="BC145" s="115"/>
      <c r="BD145" s="115"/>
      <c r="BE145" s="115"/>
      <c r="BF145" s="115"/>
      <c r="BG145" s="115"/>
      <c r="BH145" s="115"/>
      <c r="BI145" s="115"/>
      <c r="BJ145" s="115"/>
      <c r="BK145" s="115"/>
    </row>
    <row r="146" spans="1:63" s="99" customFormat="1" ht="15" x14ac:dyDescent="0.25">
      <c r="A146" s="109" t="s">
        <v>2463</v>
      </c>
      <c r="B146" s="109" t="s">
        <v>2310</v>
      </c>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15"/>
      <c r="AY146" s="115"/>
      <c r="AZ146" s="115"/>
      <c r="BA146" s="115"/>
      <c r="BB146" s="115"/>
      <c r="BC146" s="115"/>
      <c r="BD146" s="115"/>
      <c r="BE146" s="115"/>
      <c r="BF146" s="115"/>
      <c r="BG146" s="115"/>
      <c r="BH146" s="115"/>
      <c r="BI146" s="115"/>
      <c r="BJ146" s="115"/>
      <c r="BK146" s="115"/>
    </row>
    <row r="147" spans="1:63" s="99" customFormat="1" ht="15" x14ac:dyDescent="0.25">
      <c r="A147" s="109" t="s">
        <v>2464</v>
      </c>
      <c r="B147" s="109" t="s">
        <v>2311</v>
      </c>
      <c r="C147" s="109" t="s">
        <v>2312</v>
      </c>
      <c r="D147" s="109" t="s">
        <v>2313</v>
      </c>
      <c r="E147" s="109" t="s">
        <v>2314</v>
      </c>
      <c r="F147" s="109"/>
      <c r="G147" s="109"/>
      <c r="H147" s="109"/>
      <c r="I147" s="109"/>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15"/>
      <c r="AY147" s="115"/>
      <c r="AZ147" s="115"/>
      <c r="BA147" s="115"/>
      <c r="BB147" s="115"/>
      <c r="BC147" s="115"/>
      <c r="BD147" s="115"/>
      <c r="BE147" s="115"/>
      <c r="BF147" s="115"/>
      <c r="BG147" s="115"/>
      <c r="BH147" s="115"/>
      <c r="BI147" s="115"/>
      <c r="BJ147" s="115"/>
      <c r="BK147" s="115"/>
    </row>
    <row r="148" spans="1:63" s="99" customFormat="1" ht="15" x14ac:dyDescent="0.25">
      <c r="A148" s="109" t="s">
        <v>2465</v>
      </c>
      <c r="B148" s="109" t="s">
        <v>2315</v>
      </c>
      <c r="C148" s="109" t="s">
        <v>2316</v>
      </c>
      <c r="D148" s="109" t="s">
        <v>2317</v>
      </c>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15"/>
      <c r="AY148" s="115"/>
      <c r="AZ148" s="115"/>
      <c r="BA148" s="115"/>
      <c r="BB148" s="115"/>
      <c r="BC148" s="115"/>
      <c r="BD148" s="115"/>
      <c r="BE148" s="115"/>
      <c r="BF148" s="115"/>
      <c r="BG148" s="115"/>
      <c r="BH148" s="115"/>
      <c r="BI148" s="115"/>
      <c r="BJ148" s="115"/>
      <c r="BK148" s="115"/>
    </row>
    <row r="149" spans="1:63" s="99" customFormat="1" ht="15" x14ac:dyDescent="0.25">
      <c r="A149" s="109" t="s">
        <v>2445</v>
      </c>
      <c r="B149" s="109" t="s">
        <v>2016</v>
      </c>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15"/>
      <c r="AY149" s="115"/>
      <c r="AZ149" s="115"/>
      <c r="BA149" s="115"/>
      <c r="BB149" s="115"/>
      <c r="BC149" s="115"/>
      <c r="BD149" s="115"/>
      <c r="BE149" s="115"/>
      <c r="BF149" s="115"/>
      <c r="BG149" s="115"/>
      <c r="BH149" s="115"/>
      <c r="BI149" s="115"/>
      <c r="BJ149" s="115"/>
      <c r="BK149" s="115"/>
    </row>
    <row r="150" spans="1:63" s="99" customFormat="1" ht="15" x14ac:dyDescent="0.25">
      <c r="A150" s="109" t="s">
        <v>2466</v>
      </c>
      <c r="B150" s="109" t="s">
        <v>2318</v>
      </c>
      <c r="C150" s="109" t="s">
        <v>2319</v>
      </c>
      <c r="D150" s="109" t="s">
        <v>2320</v>
      </c>
      <c r="E150" s="109" t="s">
        <v>2321</v>
      </c>
      <c r="F150" s="109" t="s">
        <v>2322</v>
      </c>
      <c r="G150" s="109"/>
      <c r="H150" s="109"/>
      <c r="I150" s="109"/>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15"/>
      <c r="AY150" s="115"/>
      <c r="AZ150" s="115"/>
      <c r="BA150" s="115"/>
      <c r="BB150" s="115"/>
      <c r="BC150" s="115"/>
      <c r="BD150" s="115"/>
      <c r="BE150" s="115"/>
      <c r="BF150" s="115"/>
      <c r="BG150" s="115"/>
      <c r="BH150" s="115"/>
      <c r="BI150" s="115"/>
      <c r="BJ150" s="115"/>
      <c r="BK150" s="115"/>
    </row>
    <row r="151" spans="1:63" s="99" customFormat="1" ht="15" x14ac:dyDescent="0.25">
      <c r="A151" s="109" t="s">
        <v>2467</v>
      </c>
      <c r="B151" s="109" t="s">
        <v>2323</v>
      </c>
      <c r="C151" s="109" t="s">
        <v>2324</v>
      </c>
      <c r="D151" s="109" t="s">
        <v>2325</v>
      </c>
      <c r="E151" s="109" t="s">
        <v>2326</v>
      </c>
      <c r="F151" s="109"/>
      <c r="G151" s="109"/>
      <c r="H151" s="109"/>
      <c r="I151" s="109"/>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15"/>
      <c r="AY151" s="115"/>
      <c r="AZ151" s="115"/>
      <c r="BA151" s="115"/>
      <c r="BB151" s="115"/>
      <c r="BC151" s="115"/>
      <c r="BD151" s="115"/>
      <c r="BE151" s="115"/>
      <c r="BF151" s="115"/>
      <c r="BG151" s="115"/>
      <c r="BH151" s="115"/>
      <c r="BI151" s="115"/>
      <c r="BJ151" s="115"/>
      <c r="BK151" s="115"/>
    </row>
    <row r="152" spans="1:63" s="99" customFormat="1" ht="15" x14ac:dyDescent="0.25">
      <c r="A152" s="109" t="s">
        <v>4458</v>
      </c>
      <c r="B152" s="109" t="s">
        <v>2468</v>
      </c>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15"/>
      <c r="AY152" s="115"/>
      <c r="AZ152" s="115"/>
      <c r="BA152" s="115"/>
      <c r="BB152" s="115"/>
      <c r="BC152" s="115"/>
      <c r="BD152" s="115"/>
      <c r="BE152" s="115"/>
      <c r="BF152" s="115"/>
      <c r="BG152" s="115"/>
      <c r="BH152" s="115"/>
      <c r="BI152" s="115"/>
      <c r="BJ152" s="115"/>
      <c r="BK152" s="115"/>
    </row>
    <row r="153" spans="1:63" s="99" customFormat="1" ht="15" x14ac:dyDescent="0.25">
      <c r="A153" s="109" t="s">
        <v>4459</v>
      </c>
      <c r="B153" s="109" t="s">
        <v>2469</v>
      </c>
      <c r="C153" s="109" t="s">
        <v>2470</v>
      </c>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15"/>
      <c r="AY153" s="115"/>
      <c r="AZ153" s="115"/>
      <c r="BA153" s="115"/>
      <c r="BB153" s="115"/>
      <c r="BC153" s="115"/>
      <c r="BD153" s="115"/>
      <c r="BE153" s="115"/>
      <c r="BF153" s="115"/>
      <c r="BG153" s="115"/>
      <c r="BH153" s="115"/>
      <c r="BI153" s="115"/>
      <c r="BJ153" s="115"/>
      <c r="BK153" s="115"/>
    </row>
    <row r="154" spans="1:63" s="99" customFormat="1" ht="15" x14ac:dyDescent="0.25">
      <c r="A154" s="109" t="s">
        <v>4460</v>
      </c>
      <c r="B154" s="109" t="s">
        <v>2471</v>
      </c>
      <c r="C154" s="109" t="s">
        <v>2472</v>
      </c>
      <c r="D154" s="109" t="s">
        <v>5552</v>
      </c>
      <c r="E154" s="109" t="s">
        <v>5553</v>
      </c>
      <c r="F154" s="109" t="s">
        <v>2473</v>
      </c>
      <c r="G154" s="109" t="s">
        <v>2474</v>
      </c>
      <c r="H154" s="109" t="s">
        <v>5554</v>
      </c>
      <c r="I154" s="109" t="s">
        <v>5555</v>
      </c>
      <c r="J154" s="109" t="s">
        <v>5556</v>
      </c>
      <c r="K154" s="109" t="s">
        <v>2475</v>
      </c>
      <c r="L154" s="109" t="s">
        <v>5557</v>
      </c>
      <c r="M154" s="109" t="s">
        <v>5558</v>
      </c>
      <c r="N154" s="109" t="s">
        <v>2476</v>
      </c>
      <c r="O154" s="109" t="s">
        <v>2477</v>
      </c>
      <c r="P154" s="109" t="s">
        <v>5559</v>
      </c>
      <c r="Q154" s="109" t="s">
        <v>5560</v>
      </c>
      <c r="R154" s="109" t="s">
        <v>2478</v>
      </c>
      <c r="S154" s="109" t="s">
        <v>2474</v>
      </c>
      <c r="T154" s="109" t="s">
        <v>5561</v>
      </c>
      <c r="U154" s="109" t="s">
        <v>5562</v>
      </c>
      <c r="V154" s="109" t="s">
        <v>5563</v>
      </c>
      <c r="W154" s="109" t="s">
        <v>2475</v>
      </c>
      <c r="X154" s="109" t="s">
        <v>5564</v>
      </c>
      <c r="Y154" s="109" t="s">
        <v>2479</v>
      </c>
      <c r="Z154" s="109" t="s">
        <v>5565</v>
      </c>
      <c r="AA154" s="109" t="s">
        <v>2480</v>
      </c>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15"/>
      <c r="AY154" s="115"/>
      <c r="AZ154" s="115"/>
      <c r="BA154" s="115"/>
      <c r="BB154" s="115"/>
      <c r="BC154" s="115"/>
      <c r="BD154" s="115"/>
      <c r="BE154" s="115"/>
      <c r="BF154" s="115"/>
      <c r="BG154" s="115"/>
      <c r="BH154" s="115"/>
      <c r="BI154" s="115"/>
      <c r="BJ154" s="115"/>
      <c r="BK154" s="115"/>
    </row>
    <row r="155" spans="1:63" s="99" customFormat="1" ht="15" x14ac:dyDescent="0.25">
      <c r="A155" s="109" t="s">
        <v>4461</v>
      </c>
      <c r="B155" s="109" t="s">
        <v>2481</v>
      </c>
      <c r="C155" s="109" t="s">
        <v>2477</v>
      </c>
      <c r="D155" s="109" t="s">
        <v>2482</v>
      </c>
      <c r="E155" s="109" t="s">
        <v>2483</v>
      </c>
      <c r="F155" s="109" t="s">
        <v>2478</v>
      </c>
      <c r="G155" s="109" t="s">
        <v>2484</v>
      </c>
      <c r="H155" s="109" t="s">
        <v>2485</v>
      </c>
      <c r="I155" s="109" t="s">
        <v>2486</v>
      </c>
      <c r="J155" s="109" t="s">
        <v>2477</v>
      </c>
      <c r="K155" s="109" t="s">
        <v>2487</v>
      </c>
      <c r="L155" s="109" t="s">
        <v>2488</v>
      </c>
      <c r="M155" s="109" t="s">
        <v>2478</v>
      </c>
      <c r="N155" s="109" t="s">
        <v>2489</v>
      </c>
      <c r="O155" s="109" t="s">
        <v>2490</v>
      </c>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15"/>
      <c r="AY155" s="115"/>
      <c r="AZ155" s="115"/>
      <c r="BA155" s="115"/>
      <c r="BB155" s="115"/>
      <c r="BC155" s="115"/>
      <c r="BD155" s="115"/>
      <c r="BE155" s="115"/>
      <c r="BF155" s="115"/>
      <c r="BG155" s="115"/>
      <c r="BH155" s="115"/>
      <c r="BI155" s="115"/>
      <c r="BJ155" s="115"/>
      <c r="BK155" s="115"/>
    </row>
    <row r="156" spans="1:63" s="99" customFormat="1" ht="15" x14ac:dyDescent="0.25">
      <c r="A156" s="109" t="s">
        <v>4462</v>
      </c>
      <c r="B156" s="109" t="s">
        <v>2491</v>
      </c>
      <c r="C156" s="109" t="s">
        <v>2492</v>
      </c>
      <c r="D156" s="109" t="s">
        <v>2493</v>
      </c>
      <c r="E156" s="109" t="s">
        <v>5566</v>
      </c>
      <c r="F156" s="109" t="s">
        <v>5567</v>
      </c>
      <c r="G156" s="109" t="s">
        <v>2494</v>
      </c>
      <c r="H156" s="109" t="s">
        <v>5568</v>
      </c>
      <c r="I156" s="109" t="s">
        <v>2495</v>
      </c>
      <c r="J156" s="109" t="s">
        <v>2496</v>
      </c>
      <c r="K156" s="109" t="s">
        <v>2497</v>
      </c>
      <c r="L156" s="109" t="s">
        <v>2498</v>
      </c>
      <c r="M156" s="109" t="s">
        <v>2499</v>
      </c>
      <c r="N156" s="109" t="s">
        <v>2500</v>
      </c>
      <c r="O156" s="109" t="s">
        <v>2501</v>
      </c>
      <c r="P156" s="109" t="s">
        <v>2502</v>
      </c>
      <c r="Q156" s="109" t="s">
        <v>2503</v>
      </c>
      <c r="R156" s="109" t="s">
        <v>2504</v>
      </c>
      <c r="S156" s="109" t="s">
        <v>2505</v>
      </c>
      <c r="T156" s="109" t="s">
        <v>2506</v>
      </c>
      <c r="U156" s="109" t="s">
        <v>2507</v>
      </c>
      <c r="V156" s="109" t="s">
        <v>2508</v>
      </c>
      <c r="W156" s="109" t="s">
        <v>2509</v>
      </c>
      <c r="X156" s="109" t="s">
        <v>2510</v>
      </c>
      <c r="Y156" s="109" t="s">
        <v>2511</v>
      </c>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15"/>
      <c r="AY156" s="115"/>
      <c r="AZ156" s="115"/>
      <c r="BA156" s="115"/>
      <c r="BB156" s="115"/>
      <c r="BC156" s="115"/>
      <c r="BD156" s="115"/>
      <c r="BE156" s="115"/>
      <c r="BF156" s="115"/>
      <c r="BG156" s="115"/>
      <c r="BH156" s="115"/>
      <c r="BI156" s="115"/>
      <c r="BJ156" s="115"/>
      <c r="BK156" s="115"/>
    </row>
    <row r="157" spans="1:63" s="99" customFormat="1" ht="15" x14ac:dyDescent="0.25">
      <c r="A157" s="109" t="s">
        <v>4463</v>
      </c>
      <c r="B157" s="109" t="s">
        <v>2512</v>
      </c>
      <c r="C157" s="109" t="s">
        <v>2513</v>
      </c>
      <c r="D157" s="109" t="s">
        <v>2514</v>
      </c>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15"/>
      <c r="AY157" s="115"/>
      <c r="AZ157" s="115"/>
      <c r="BA157" s="115"/>
      <c r="BB157" s="115"/>
      <c r="BC157" s="115"/>
      <c r="BD157" s="115"/>
      <c r="BE157" s="115"/>
      <c r="BF157" s="115"/>
      <c r="BG157" s="115"/>
      <c r="BH157" s="115"/>
      <c r="BI157" s="115"/>
      <c r="BJ157" s="115"/>
      <c r="BK157" s="115"/>
    </row>
    <row r="158" spans="1:63" ht="15" x14ac:dyDescent="0.25">
      <c r="A158" s="109" t="s">
        <v>4464</v>
      </c>
      <c r="B158" s="109" t="s">
        <v>2515</v>
      </c>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c r="BA158" s="109"/>
      <c r="BB158" s="109"/>
      <c r="BC158" s="109"/>
      <c r="BD158" s="109"/>
      <c r="BE158" s="109"/>
      <c r="BF158" s="109"/>
      <c r="BG158" s="109"/>
      <c r="BH158" s="109"/>
      <c r="BI158" s="109"/>
      <c r="BJ158" s="109"/>
      <c r="BK158" s="109"/>
    </row>
    <row r="159" spans="1:63" ht="15" x14ac:dyDescent="0.25">
      <c r="A159" s="109" t="s">
        <v>4465</v>
      </c>
      <c r="B159" s="109" t="s">
        <v>2516</v>
      </c>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c r="BA159" s="109"/>
      <c r="BB159" s="109"/>
      <c r="BC159" s="109"/>
      <c r="BD159" s="109"/>
      <c r="BE159" s="109"/>
      <c r="BF159" s="109"/>
      <c r="BG159" s="109"/>
      <c r="BH159" s="109"/>
      <c r="BI159" s="109"/>
      <c r="BJ159" s="109"/>
      <c r="BK159" s="109"/>
    </row>
    <row r="160" spans="1:63" ht="15" x14ac:dyDescent="0.25">
      <c r="A160" s="109" t="s">
        <v>4466</v>
      </c>
      <c r="B160" s="109" t="s">
        <v>2517</v>
      </c>
      <c r="C160" s="109" t="s">
        <v>5569</v>
      </c>
      <c r="D160" s="109" t="s">
        <v>5570</v>
      </c>
      <c r="E160" s="109" t="s">
        <v>5571</v>
      </c>
      <c r="F160" s="109" t="s">
        <v>5572</v>
      </c>
      <c r="G160" s="109" t="s">
        <v>5573</v>
      </c>
      <c r="H160" s="109" t="s">
        <v>5574</v>
      </c>
      <c r="I160" s="109" t="s">
        <v>5575</v>
      </c>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c r="BA160" s="109"/>
      <c r="BB160" s="109"/>
      <c r="BC160" s="109"/>
      <c r="BD160" s="109"/>
      <c r="BE160" s="109"/>
      <c r="BF160" s="109"/>
      <c r="BG160" s="109"/>
      <c r="BH160" s="109"/>
      <c r="BI160" s="109"/>
      <c r="BJ160" s="109"/>
      <c r="BK160" s="109"/>
    </row>
    <row r="161" spans="1:63" ht="15" x14ac:dyDescent="0.25">
      <c r="A161" s="109" t="s">
        <v>4467</v>
      </c>
      <c r="B161" s="109" t="s">
        <v>2518</v>
      </c>
      <c r="C161" s="109" t="s">
        <v>2519</v>
      </c>
      <c r="D161" s="109" t="s">
        <v>2520</v>
      </c>
      <c r="E161" s="109" t="s">
        <v>2521</v>
      </c>
      <c r="F161" s="109" t="s">
        <v>2522</v>
      </c>
      <c r="G161" s="109" t="s">
        <v>2523</v>
      </c>
      <c r="H161" s="109" t="s">
        <v>2524</v>
      </c>
      <c r="I161" s="109" t="s">
        <v>2525</v>
      </c>
      <c r="J161" s="109" t="s">
        <v>2526</v>
      </c>
      <c r="K161" s="109" t="s">
        <v>2527</v>
      </c>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c r="BA161" s="109"/>
      <c r="BB161" s="109"/>
      <c r="BC161" s="109"/>
      <c r="BD161" s="109"/>
      <c r="BE161" s="109"/>
      <c r="BF161" s="109"/>
      <c r="BG161" s="109"/>
      <c r="BH161" s="109"/>
      <c r="BI161" s="109"/>
      <c r="BJ161" s="109"/>
      <c r="BK161" s="109"/>
    </row>
    <row r="162" spans="1:63" ht="15" x14ac:dyDescent="0.25">
      <c r="A162" s="109" t="s">
        <v>2041</v>
      </c>
      <c r="B162" s="109" t="s">
        <v>2528</v>
      </c>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c r="BA162" s="109"/>
      <c r="BB162" s="109"/>
      <c r="BC162" s="109"/>
      <c r="BD162" s="109"/>
      <c r="BE162" s="109"/>
      <c r="BF162" s="109"/>
      <c r="BG162" s="109"/>
      <c r="BH162" s="109"/>
      <c r="BI162" s="109"/>
      <c r="BJ162" s="109"/>
      <c r="BK162" s="109"/>
    </row>
    <row r="163" spans="1:63" ht="15" x14ac:dyDescent="0.25">
      <c r="A163" s="109" t="s">
        <v>4468</v>
      </c>
      <c r="B163" s="109" t="s">
        <v>2529</v>
      </c>
      <c r="C163" s="109" t="s">
        <v>2530</v>
      </c>
      <c r="D163" s="109" t="s">
        <v>2531</v>
      </c>
      <c r="E163" s="109" t="s">
        <v>2532</v>
      </c>
      <c r="F163" s="109" t="s">
        <v>2533</v>
      </c>
      <c r="G163" s="109" t="s">
        <v>2534</v>
      </c>
      <c r="H163" s="109" t="s">
        <v>2535</v>
      </c>
      <c r="I163" s="109" t="s">
        <v>2536</v>
      </c>
      <c r="J163" s="109" t="s">
        <v>2537</v>
      </c>
      <c r="K163" s="109" t="s">
        <v>2538</v>
      </c>
      <c r="L163" s="109" t="s">
        <v>2539</v>
      </c>
      <c r="M163" s="109" t="s">
        <v>2540</v>
      </c>
      <c r="N163" s="109" t="s">
        <v>2541</v>
      </c>
      <c r="O163" s="109" t="s">
        <v>2542</v>
      </c>
      <c r="P163" s="109" t="s">
        <v>2543</v>
      </c>
      <c r="Q163" s="109" t="s">
        <v>2544</v>
      </c>
      <c r="R163" s="109" t="s">
        <v>2545</v>
      </c>
      <c r="S163" s="109" t="s">
        <v>2546</v>
      </c>
      <c r="T163" s="109" t="s">
        <v>2547</v>
      </c>
      <c r="U163" s="109" t="s">
        <v>2548</v>
      </c>
      <c r="V163" s="109" t="s">
        <v>2549</v>
      </c>
      <c r="W163" s="109" t="s">
        <v>2550</v>
      </c>
      <c r="X163" s="109" t="s">
        <v>2551</v>
      </c>
      <c r="Y163" s="109" t="s">
        <v>2552</v>
      </c>
      <c r="Z163" s="109" t="s">
        <v>2553</v>
      </c>
      <c r="AA163" s="109" t="s">
        <v>2554</v>
      </c>
      <c r="AB163" s="109" t="s">
        <v>2555</v>
      </c>
      <c r="AC163" s="109" t="s">
        <v>2556</v>
      </c>
      <c r="AD163" s="109" t="s">
        <v>2557</v>
      </c>
      <c r="AE163" s="109" t="s">
        <v>2558</v>
      </c>
      <c r="AF163" s="109" t="s">
        <v>2559</v>
      </c>
      <c r="AG163" s="109" t="s">
        <v>2560</v>
      </c>
      <c r="AH163" s="109" t="s">
        <v>2561</v>
      </c>
      <c r="AI163" s="109" t="s">
        <v>2562</v>
      </c>
      <c r="AJ163" s="109" t="s">
        <v>2563</v>
      </c>
      <c r="AK163" s="109" t="s">
        <v>2564</v>
      </c>
      <c r="AL163" s="109" t="s">
        <v>2565</v>
      </c>
      <c r="AM163" s="109" t="s">
        <v>2566</v>
      </c>
      <c r="AN163" s="109" t="s">
        <v>2567</v>
      </c>
      <c r="AO163" s="109" t="s">
        <v>2568</v>
      </c>
      <c r="AP163" s="109" t="s">
        <v>2569</v>
      </c>
      <c r="AQ163" s="109" t="s">
        <v>2570</v>
      </c>
      <c r="AR163" s="109" t="s">
        <v>2571</v>
      </c>
      <c r="AS163" s="109" t="s">
        <v>2572</v>
      </c>
      <c r="AT163" s="109" t="s">
        <v>2573</v>
      </c>
      <c r="AU163" s="109" t="s">
        <v>2574</v>
      </c>
      <c r="AV163" s="109" t="s">
        <v>2575</v>
      </c>
      <c r="AW163" s="109" t="s">
        <v>2576</v>
      </c>
      <c r="AX163" s="109"/>
      <c r="AY163" s="109"/>
      <c r="AZ163" s="109"/>
      <c r="BA163" s="109"/>
      <c r="BB163" s="109"/>
      <c r="BC163" s="109"/>
      <c r="BD163" s="109"/>
      <c r="BE163" s="109"/>
      <c r="BF163" s="109"/>
      <c r="BG163" s="109"/>
      <c r="BH163" s="109"/>
      <c r="BI163" s="109"/>
      <c r="BJ163" s="109"/>
      <c r="BK163" s="109"/>
    </row>
    <row r="164" spans="1:63" ht="15" x14ac:dyDescent="0.25">
      <c r="A164" s="109" t="s">
        <v>4469</v>
      </c>
      <c r="B164" s="109" t="s">
        <v>5576</v>
      </c>
      <c r="C164" s="109" t="s">
        <v>5577</v>
      </c>
      <c r="D164" s="109" t="s">
        <v>2577</v>
      </c>
      <c r="E164" s="109" t="s">
        <v>2578</v>
      </c>
      <c r="F164" s="109" t="s">
        <v>5578</v>
      </c>
      <c r="G164" s="109" t="s">
        <v>5579</v>
      </c>
      <c r="H164" s="109" t="s">
        <v>5580</v>
      </c>
      <c r="I164" s="109" t="s">
        <v>2579</v>
      </c>
      <c r="J164" s="109" t="s">
        <v>5581</v>
      </c>
      <c r="K164" s="109" t="s">
        <v>5582</v>
      </c>
      <c r="L164" s="109" t="s">
        <v>2580</v>
      </c>
      <c r="M164" s="109" t="s">
        <v>5583</v>
      </c>
      <c r="N164" s="109" t="s">
        <v>5584</v>
      </c>
      <c r="O164" s="109" t="s">
        <v>2581</v>
      </c>
      <c r="P164" s="109" t="s">
        <v>5585</v>
      </c>
      <c r="Q164" s="109" t="s">
        <v>2582</v>
      </c>
      <c r="R164" s="109" t="s">
        <v>2583</v>
      </c>
      <c r="S164" s="109" t="s">
        <v>2584</v>
      </c>
      <c r="T164" s="109" t="s">
        <v>2585</v>
      </c>
      <c r="U164" s="109" t="s">
        <v>2586</v>
      </c>
      <c r="V164" s="109" t="s">
        <v>2587</v>
      </c>
      <c r="W164" s="109" t="s">
        <v>2588</v>
      </c>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c r="BA164" s="109"/>
      <c r="BB164" s="109"/>
      <c r="BC164" s="109"/>
      <c r="BD164" s="109"/>
      <c r="BE164" s="109"/>
      <c r="BF164" s="109"/>
      <c r="BG164" s="109"/>
      <c r="BH164" s="109"/>
      <c r="BI164" s="109"/>
      <c r="BJ164" s="109"/>
      <c r="BK164" s="109"/>
    </row>
    <row r="165" spans="1:63" ht="15" x14ac:dyDescent="0.25">
      <c r="A165" s="109" t="s">
        <v>4470</v>
      </c>
      <c r="B165" s="109" t="s">
        <v>2589</v>
      </c>
      <c r="C165" s="109" t="s">
        <v>2590</v>
      </c>
      <c r="D165" s="109" t="s">
        <v>2591</v>
      </c>
      <c r="E165" s="109" t="s">
        <v>2592</v>
      </c>
      <c r="F165" s="109" t="s">
        <v>2593</v>
      </c>
      <c r="G165" s="109" t="s">
        <v>2594</v>
      </c>
      <c r="H165" s="109" t="s">
        <v>2595</v>
      </c>
      <c r="I165" s="109" t="s">
        <v>2596</v>
      </c>
      <c r="J165" s="109" t="s">
        <v>2597</v>
      </c>
      <c r="K165" s="109" t="s">
        <v>2598</v>
      </c>
      <c r="L165" s="109" t="s">
        <v>2599</v>
      </c>
      <c r="M165" s="109" t="s">
        <v>2600</v>
      </c>
      <c r="N165" s="109" t="s">
        <v>2601</v>
      </c>
      <c r="O165" s="109" t="s">
        <v>2602</v>
      </c>
      <c r="P165" s="109" t="s">
        <v>2603</v>
      </c>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c r="BA165" s="109"/>
      <c r="BB165" s="109"/>
      <c r="BC165" s="109"/>
      <c r="BD165" s="109"/>
      <c r="BE165" s="109"/>
      <c r="BF165" s="109"/>
      <c r="BG165" s="109"/>
      <c r="BH165" s="109"/>
      <c r="BI165" s="109"/>
      <c r="BJ165" s="109"/>
      <c r="BK165" s="109"/>
    </row>
    <row r="166" spans="1:63" ht="15" x14ac:dyDescent="0.25">
      <c r="A166" s="109" t="s">
        <v>4471</v>
      </c>
      <c r="B166" s="109" t="s">
        <v>2604</v>
      </c>
      <c r="C166" s="109" t="s">
        <v>2605</v>
      </c>
      <c r="D166" s="109" t="s">
        <v>2606</v>
      </c>
      <c r="E166" s="109" t="s">
        <v>2607</v>
      </c>
      <c r="F166" s="109" t="s">
        <v>2608</v>
      </c>
      <c r="G166" s="109" t="s">
        <v>2609</v>
      </c>
      <c r="H166" s="109" t="s">
        <v>2610</v>
      </c>
      <c r="I166" s="109" t="s">
        <v>2611</v>
      </c>
      <c r="J166" s="109" t="s">
        <v>2612</v>
      </c>
      <c r="K166" s="109" t="s">
        <v>2613</v>
      </c>
      <c r="L166" s="109" t="s">
        <v>2614</v>
      </c>
      <c r="M166" s="109" t="s">
        <v>2615</v>
      </c>
      <c r="N166" s="109" t="s">
        <v>2616</v>
      </c>
      <c r="O166" s="109" t="s">
        <v>2617</v>
      </c>
      <c r="P166" s="109" t="s">
        <v>2618</v>
      </c>
      <c r="Q166" s="109" t="s">
        <v>2619</v>
      </c>
      <c r="R166" s="109" t="s">
        <v>2620</v>
      </c>
      <c r="S166" s="109" t="s">
        <v>2621</v>
      </c>
      <c r="T166" s="109" t="s">
        <v>2622</v>
      </c>
      <c r="U166" s="109" t="s">
        <v>2623</v>
      </c>
      <c r="V166" s="109" t="s">
        <v>2624</v>
      </c>
      <c r="W166" s="109" t="s">
        <v>2625</v>
      </c>
      <c r="X166" s="109" t="s">
        <v>2626</v>
      </c>
      <c r="Y166" s="109" t="s">
        <v>2627</v>
      </c>
      <c r="Z166" s="109" t="s">
        <v>2628</v>
      </c>
      <c r="AA166" s="109" t="s">
        <v>2629</v>
      </c>
      <c r="AB166" s="109" t="s">
        <v>2630</v>
      </c>
      <c r="AC166" s="109" t="s">
        <v>2631</v>
      </c>
      <c r="AD166" s="109" t="s">
        <v>2632</v>
      </c>
      <c r="AE166" s="109" t="s">
        <v>2633</v>
      </c>
      <c r="AF166" s="109" t="s">
        <v>2634</v>
      </c>
      <c r="AG166" s="109" t="s">
        <v>2635</v>
      </c>
      <c r="AH166" s="109" t="s">
        <v>2636</v>
      </c>
      <c r="AI166" s="109" t="s">
        <v>2931</v>
      </c>
      <c r="AJ166" s="109" t="s">
        <v>2637</v>
      </c>
      <c r="AK166" s="109" t="s">
        <v>2638</v>
      </c>
      <c r="AL166" s="109" t="s">
        <v>2639</v>
      </c>
      <c r="AM166" s="109" t="s">
        <v>2640</v>
      </c>
      <c r="AN166" s="109" t="s">
        <v>2641</v>
      </c>
      <c r="AO166" s="109"/>
      <c r="AP166" s="109"/>
      <c r="AQ166" s="109"/>
      <c r="AR166" s="109"/>
      <c r="AS166" s="109"/>
      <c r="AT166" s="109"/>
      <c r="AU166" s="109"/>
      <c r="AV166" s="109"/>
      <c r="AW166" s="109"/>
      <c r="AX166" s="109"/>
      <c r="AY166" s="109"/>
      <c r="AZ166" s="109"/>
      <c r="BA166" s="109"/>
      <c r="BB166" s="109"/>
      <c r="BC166" s="109"/>
      <c r="BD166" s="109"/>
      <c r="BE166" s="109"/>
      <c r="BF166" s="109"/>
      <c r="BG166" s="109"/>
      <c r="BH166" s="109"/>
      <c r="BI166" s="109"/>
      <c r="BJ166" s="109"/>
      <c r="BK166" s="109"/>
    </row>
    <row r="167" spans="1:63" ht="15" x14ac:dyDescent="0.25">
      <c r="A167" s="109" t="s">
        <v>4472</v>
      </c>
      <c r="B167" s="109" t="s">
        <v>2642</v>
      </c>
      <c r="C167" s="109" t="s">
        <v>2643</v>
      </c>
      <c r="D167" s="109" t="s">
        <v>2644</v>
      </c>
      <c r="E167" s="109" t="s">
        <v>2645</v>
      </c>
      <c r="F167" s="109" t="s">
        <v>2646</v>
      </c>
      <c r="G167" s="109" t="s">
        <v>2647</v>
      </c>
      <c r="H167" s="109" t="s">
        <v>2648</v>
      </c>
      <c r="I167" s="109" t="s">
        <v>2649</v>
      </c>
      <c r="J167" s="109" t="s">
        <v>2650</v>
      </c>
      <c r="K167" s="109" t="s">
        <v>2651</v>
      </c>
      <c r="L167" s="109" t="s">
        <v>2652</v>
      </c>
      <c r="M167" s="109" t="s">
        <v>2653</v>
      </c>
      <c r="N167" s="109" t="s">
        <v>2654</v>
      </c>
      <c r="O167" s="109" t="s">
        <v>2655</v>
      </c>
      <c r="P167" s="109" t="s">
        <v>2656</v>
      </c>
      <c r="Q167" s="109" t="s">
        <v>2657</v>
      </c>
      <c r="R167" s="109" t="s">
        <v>2658</v>
      </c>
      <c r="S167" s="109" t="s">
        <v>2659</v>
      </c>
      <c r="T167" s="109" t="s">
        <v>2660</v>
      </c>
      <c r="U167" s="109" t="s">
        <v>2661</v>
      </c>
      <c r="V167" s="109" t="s">
        <v>2662</v>
      </c>
      <c r="W167" s="109" t="s">
        <v>2663</v>
      </c>
      <c r="X167" s="109" t="s">
        <v>2664</v>
      </c>
      <c r="Y167" s="109" t="s">
        <v>2665</v>
      </c>
      <c r="Z167" s="109" t="s">
        <v>2666</v>
      </c>
      <c r="AA167" s="109" t="s">
        <v>2667</v>
      </c>
      <c r="AB167" s="109" t="s">
        <v>2668</v>
      </c>
      <c r="AC167" s="109" t="s">
        <v>2669</v>
      </c>
      <c r="AD167" s="109" t="s">
        <v>2670</v>
      </c>
      <c r="AE167" s="109" t="s">
        <v>2671</v>
      </c>
      <c r="AF167" s="109" t="s">
        <v>2672</v>
      </c>
      <c r="AG167" s="109" t="s">
        <v>2673</v>
      </c>
      <c r="AH167" s="109" t="s">
        <v>2674</v>
      </c>
      <c r="AI167" s="109" t="s">
        <v>2675</v>
      </c>
      <c r="AJ167" s="109" t="s">
        <v>2676</v>
      </c>
      <c r="AK167" s="109" t="s">
        <v>2677</v>
      </c>
      <c r="AL167" s="109" t="s">
        <v>2678</v>
      </c>
      <c r="AM167" s="109" t="s">
        <v>2679</v>
      </c>
      <c r="AN167" s="109" t="s">
        <v>2680</v>
      </c>
      <c r="AO167" s="109" t="s">
        <v>2681</v>
      </c>
      <c r="AP167" s="109" t="s">
        <v>2682</v>
      </c>
      <c r="AQ167" s="109" t="s">
        <v>2683</v>
      </c>
      <c r="AR167" s="109" t="s">
        <v>2684</v>
      </c>
      <c r="AS167" s="109" t="s">
        <v>2685</v>
      </c>
      <c r="AT167" s="109" t="s">
        <v>2686</v>
      </c>
      <c r="AU167" s="109" t="s">
        <v>2687</v>
      </c>
      <c r="AV167" s="109" t="s">
        <v>5586</v>
      </c>
      <c r="AW167" s="109" t="s">
        <v>2688</v>
      </c>
      <c r="AX167" s="109" t="s">
        <v>2689</v>
      </c>
      <c r="AY167" s="109" t="s">
        <v>2690</v>
      </c>
      <c r="AZ167" s="109"/>
      <c r="BA167" s="109" t="s">
        <v>2691</v>
      </c>
      <c r="BB167" s="109" t="s">
        <v>2692</v>
      </c>
      <c r="BC167" s="109" t="s">
        <v>2693</v>
      </c>
      <c r="BD167" s="109" t="s">
        <v>2694</v>
      </c>
      <c r="BE167" s="109" t="s">
        <v>2695</v>
      </c>
      <c r="BF167" s="109" t="s">
        <v>2696</v>
      </c>
      <c r="BG167" s="109" t="s">
        <v>2697</v>
      </c>
      <c r="BH167" s="109" t="s">
        <v>2684</v>
      </c>
      <c r="BI167" s="109"/>
      <c r="BJ167" s="109"/>
      <c r="BK167" s="109"/>
    </row>
    <row r="168" spans="1:63" ht="15" x14ac:dyDescent="0.25">
      <c r="A168" s="109" t="s">
        <v>4473</v>
      </c>
      <c r="B168" s="109" t="s">
        <v>2698</v>
      </c>
      <c r="C168" s="109" t="s">
        <v>2699</v>
      </c>
      <c r="D168" s="109" t="s">
        <v>2700</v>
      </c>
      <c r="E168" s="109" t="s">
        <v>2701</v>
      </c>
      <c r="F168" s="109" t="s">
        <v>2702</v>
      </c>
      <c r="G168" s="109" t="s">
        <v>2703</v>
      </c>
      <c r="H168" s="109" t="s">
        <v>2704</v>
      </c>
      <c r="I168" s="109" t="s">
        <v>2705</v>
      </c>
      <c r="J168" s="109" t="s">
        <v>2706</v>
      </c>
      <c r="K168" s="109" t="s">
        <v>2707</v>
      </c>
      <c r="L168" s="109" t="s">
        <v>2708</v>
      </c>
      <c r="M168" s="109" t="s">
        <v>2709</v>
      </c>
      <c r="N168" s="109" t="s">
        <v>2710</v>
      </c>
      <c r="O168" s="109" t="s">
        <v>2711</v>
      </c>
      <c r="P168" s="109" t="s">
        <v>2712</v>
      </c>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c r="BA168" s="109"/>
      <c r="BB168" s="109"/>
      <c r="BC168" s="109"/>
      <c r="BD168" s="109"/>
      <c r="BE168" s="109"/>
      <c r="BF168" s="109"/>
      <c r="BG168" s="109"/>
      <c r="BH168" s="109"/>
      <c r="BI168" s="109"/>
      <c r="BJ168" s="109"/>
      <c r="BK168" s="109"/>
    </row>
    <row r="169" spans="1:63" ht="15" x14ac:dyDescent="0.25">
      <c r="A169" s="109" t="s">
        <v>4474</v>
      </c>
      <c r="B169" s="109" t="s">
        <v>2713</v>
      </c>
      <c r="C169" s="109" t="s">
        <v>2714</v>
      </c>
      <c r="D169" s="109" t="s">
        <v>2715</v>
      </c>
      <c r="E169" s="109" t="s">
        <v>2716</v>
      </c>
      <c r="F169" s="109" t="s">
        <v>2717</v>
      </c>
      <c r="G169" s="109" t="s">
        <v>2718</v>
      </c>
      <c r="H169" s="109" t="s">
        <v>2719</v>
      </c>
      <c r="I169" s="109" t="s">
        <v>2720</v>
      </c>
      <c r="J169" s="109" t="s">
        <v>2721</v>
      </c>
      <c r="K169" s="109" t="s">
        <v>2722</v>
      </c>
      <c r="L169" s="109" t="s">
        <v>2723</v>
      </c>
      <c r="M169" s="109" t="s">
        <v>2724</v>
      </c>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c r="BA169" s="109"/>
      <c r="BB169" s="109"/>
      <c r="BC169" s="109"/>
      <c r="BD169" s="109"/>
      <c r="BE169" s="109"/>
      <c r="BF169" s="109"/>
      <c r="BG169" s="109"/>
      <c r="BH169" s="109"/>
      <c r="BI169" s="109"/>
      <c r="BJ169" s="109"/>
      <c r="BK169" s="109"/>
    </row>
    <row r="170" spans="1:63" ht="15" x14ac:dyDescent="0.25">
      <c r="A170" s="109" t="s">
        <v>4475</v>
      </c>
      <c r="B170" s="109" t="s">
        <v>2725</v>
      </c>
      <c r="C170" s="109" t="s">
        <v>2726</v>
      </c>
      <c r="D170" s="109" t="s">
        <v>2727</v>
      </c>
      <c r="E170" s="109" t="s">
        <v>2728</v>
      </c>
      <c r="F170" s="109" t="s">
        <v>2729</v>
      </c>
      <c r="G170" s="109" t="s">
        <v>2730</v>
      </c>
      <c r="H170" s="109" t="s">
        <v>2731</v>
      </c>
      <c r="I170" s="109" t="s">
        <v>2732</v>
      </c>
      <c r="J170" s="109" t="s">
        <v>2733</v>
      </c>
      <c r="K170" s="109" t="s">
        <v>2734</v>
      </c>
      <c r="L170" s="109" t="s">
        <v>2735</v>
      </c>
      <c r="M170" s="109" t="s">
        <v>2736</v>
      </c>
      <c r="N170" s="109" t="s">
        <v>2737</v>
      </c>
      <c r="O170" s="109" t="s">
        <v>2738</v>
      </c>
      <c r="P170" s="109" t="s">
        <v>2739</v>
      </c>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c r="BA170" s="109"/>
      <c r="BB170" s="109"/>
      <c r="BC170" s="109"/>
      <c r="BD170" s="109"/>
      <c r="BE170" s="109"/>
      <c r="BF170" s="109"/>
      <c r="BG170" s="109"/>
      <c r="BH170" s="109"/>
      <c r="BI170" s="109"/>
      <c r="BJ170" s="109"/>
      <c r="BK170" s="109"/>
    </row>
    <row r="171" spans="1:63" ht="15" x14ac:dyDescent="0.25">
      <c r="A171" s="109" t="s">
        <v>4476</v>
      </c>
      <c r="B171" s="109" t="s">
        <v>2740</v>
      </c>
      <c r="C171" s="109" t="s">
        <v>2741</v>
      </c>
      <c r="D171" s="109" t="s">
        <v>2742</v>
      </c>
      <c r="E171" s="109" t="s">
        <v>2743</v>
      </c>
      <c r="F171" s="109" t="s">
        <v>2744</v>
      </c>
      <c r="G171" s="109" t="s">
        <v>2745</v>
      </c>
      <c r="H171" s="109" t="s">
        <v>2746</v>
      </c>
      <c r="I171" s="109" t="s">
        <v>2747</v>
      </c>
      <c r="J171" s="109" t="s">
        <v>2748</v>
      </c>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c r="BA171" s="109"/>
      <c r="BB171" s="109"/>
      <c r="BC171" s="109"/>
      <c r="BD171" s="109"/>
      <c r="BE171" s="109"/>
      <c r="BF171" s="109"/>
      <c r="BG171" s="109"/>
      <c r="BH171" s="109"/>
      <c r="BI171" s="109"/>
      <c r="BJ171" s="109"/>
      <c r="BK171" s="109"/>
    </row>
    <row r="172" spans="1:63" ht="15" x14ac:dyDescent="0.25">
      <c r="A172" s="109" t="s">
        <v>4477</v>
      </c>
      <c r="B172" s="109" t="s">
        <v>2749</v>
      </c>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c r="BA172" s="109"/>
      <c r="BB172" s="109"/>
      <c r="BC172" s="109"/>
      <c r="BD172" s="109"/>
      <c r="BE172" s="109"/>
      <c r="BF172" s="109"/>
      <c r="BG172" s="109"/>
      <c r="BH172" s="109"/>
      <c r="BI172" s="109"/>
      <c r="BJ172" s="109"/>
      <c r="BK172" s="109"/>
    </row>
    <row r="173" spans="1:63" ht="15" x14ac:dyDescent="0.25">
      <c r="A173" s="109" t="s">
        <v>4478</v>
      </c>
      <c r="B173" s="109" t="s">
        <v>2750</v>
      </c>
      <c r="C173" s="109"/>
      <c r="D173" s="109" t="s">
        <v>5587</v>
      </c>
      <c r="E173" s="109" t="s">
        <v>2934</v>
      </c>
      <c r="F173" s="109" t="s">
        <v>2935</v>
      </c>
      <c r="G173" s="109" t="s">
        <v>2936</v>
      </c>
      <c r="H173" s="109"/>
      <c r="I173" s="109"/>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c r="BA173" s="109"/>
      <c r="BB173" s="109"/>
      <c r="BC173" s="109"/>
      <c r="BD173" s="109"/>
      <c r="BE173" s="109"/>
      <c r="BF173" s="109"/>
      <c r="BG173" s="109"/>
      <c r="BH173" s="109"/>
      <c r="BI173" s="109"/>
      <c r="BJ173" s="109"/>
      <c r="BK173" s="109"/>
    </row>
    <row r="174" spans="1:63" ht="15" x14ac:dyDescent="0.25">
      <c r="A174" s="109" t="s">
        <v>4479</v>
      </c>
      <c r="B174" s="109" t="s">
        <v>2751</v>
      </c>
      <c r="C174" s="109" t="s">
        <v>2752</v>
      </c>
      <c r="D174" s="109" t="s">
        <v>2753</v>
      </c>
      <c r="E174" s="109" t="s">
        <v>2754</v>
      </c>
      <c r="F174" s="109" t="s">
        <v>2755</v>
      </c>
      <c r="G174" s="109" t="s">
        <v>2756</v>
      </c>
      <c r="H174" s="109" t="s">
        <v>2757</v>
      </c>
      <c r="I174" s="109" t="s">
        <v>2758</v>
      </c>
      <c r="J174" s="109" t="s">
        <v>2759</v>
      </c>
      <c r="K174" s="109" t="s">
        <v>2760</v>
      </c>
      <c r="L174" s="109" t="s">
        <v>2761</v>
      </c>
      <c r="M174" s="109" t="s">
        <v>2762</v>
      </c>
      <c r="N174" s="109" t="s">
        <v>2763</v>
      </c>
      <c r="O174" s="109" t="s">
        <v>2764</v>
      </c>
      <c r="P174" s="109" t="s">
        <v>2765</v>
      </c>
      <c r="Q174" s="109" t="s">
        <v>2766</v>
      </c>
      <c r="R174" s="109" t="s">
        <v>2767</v>
      </c>
      <c r="S174" s="109" t="s">
        <v>2768</v>
      </c>
      <c r="T174" s="109" t="s">
        <v>2769</v>
      </c>
      <c r="U174" s="109" t="s">
        <v>2770</v>
      </c>
      <c r="V174" s="109" t="s">
        <v>2771</v>
      </c>
      <c r="W174" s="109" t="s">
        <v>2772</v>
      </c>
      <c r="X174" s="109" t="s">
        <v>2773</v>
      </c>
      <c r="Y174" s="109" t="s">
        <v>2774</v>
      </c>
      <c r="Z174" s="109" t="s">
        <v>2775</v>
      </c>
      <c r="AA174" s="109" t="s">
        <v>2776</v>
      </c>
      <c r="AB174" s="109" t="s">
        <v>2777</v>
      </c>
      <c r="AC174" s="109" t="s">
        <v>2778</v>
      </c>
      <c r="AD174" s="109" t="s">
        <v>2779</v>
      </c>
      <c r="AE174" s="109" t="s">
        <v>2780</v>
      </c>
      <c r="AF174" s="109" t="s">
        <v>5588</v>
      </c>
      <c r="AG174" s="109" t="s">
        <v>2781</v>
      </c>
      <c r="AH174" s="109" t="s">
        <v>2782</v>
      </c>
      <c r="AI174" s="109" t="s">
        <v>2783</v>
      </c>
      <c r="AJ174" s="109" t="s">
        <v>2784</v>
      </c>
      <c r="AK174" s="109" t="s">
        <v>2785</v>
      </c>
      <c r="AL174" s="109" t="s">
        <v>2786</v>
      </c>
      <c r="AM174" s="109" t="s">
        <v>2787</v>
      </c>
      <c r="AN174" s="109"/>
      <c r="AO174" s="109"/>
      <c r="AP174" s="109"/>
      <c r="AQ174" s="109"/>
      <c r="AR174" s="109"/>
      <c r="AS174" s="109"/>
      <c r="AT174" s="109"/>
      <c r="AU174" s="109"/>
      <c r="AV174" s="109"/>
      <c r="AW174" s="109"/>
      <c r="AX174" s="109"/>
      <c r="AY174" s="109"/>
      <c r="AZ174" s="109"/>
      <c r="BA174" s="109"/>
      <c r="BB174" s="109"/>
      <c r="BC174" s="109"/>
      <c r="BD174" s="109"/>
      <c r="BE174" s="109"/>
      <c r="BF174" s="109"/>
      <c r="BG174" s="109"/>
      <c r="BH174" s="109"/>
      <c r="BI174" s="109"/>
      <c r="BJ174" s="109"/>
      <c r="BK174" s="109"/>
    </row>
    <row r="175" spans="1:63" ht="15" x14ac:dyDescent="0.25">
      <c r="A175" s="109" t="s">
        <v>4480</v>
      </c>
      <c r="B175" s="109" t="s">
        <v>2788</v>
      </c>
      <c r="C175" s="109" t="s">
        <v>2789</v>
      </c>
      <c r="D175" s="109" t="s">
        <v>2790</v>
      </c>
      <c r="E175" s="109" t="s">
        <v>2791</v>
      </c>
      <c r="F175" s="109" t="s">
        <v>2792</v>
      </c>
      <c r="G175" s="109" t="s">
        <v>2793</v>
      </c>
      <c r="H175" s="109" t="s">
        <v>2794</v>
      </c>
      <c r="I175" s="109" t="s">
        <v>2795</v>
      </c>
      <c r="J175" s="109" t="s">
        <v>2796</v>
      </c>
      <c r="K175" s="109" t="s">
        <v>2797</v>
      </c>
      <c r="L175" s="109" t="s">
        <v>2798</v>
      </c>
      <c r="M175" s="109" t="s">
        <v>2799</v>
      </c>
      <c r="N175" s="109" t="s">
        <v>2800</v>
      </c>
      <c r="O175" s="109" t="s">
        <v>2801</v>
      </c>
      <c r="P175" s="109" t="s">
        <v>2802</v>
      </c>
      <c r="Q175" s="109" t="s">
        <v>2803</v>
      </c>
      <c r="R175" s="109" t="s">
        <v>2804</v>
      </c>
      <c r="S175" s="109" t="s">
        <v>2805</v>
      </c>
      <c r="T175" s="109" t="s">
        <v>2806</v>
      </c>
      <c r="U175" s="109" t="s">
        <v>2807</v>
      </c>
      <c r="V175" s="109" t="s">
        <v>2808</v>
      </c>
      <c r="W175" s="109" t="s">
        <v>2809</v>
      </c>
      <c r="X175" s="109" t="s">
        <v>2810</v>
      </c>
      <c r="Y175" s="109" t="s">
        <v>2811</v>
      </c>
      <c r="Z175" s="109" t="s">
        <v>2812</v>
      </c>
      <c r="AA175" s="109" t="s">
        <v>2813</v>
      </c>
      <c r="AB175" s="109" t="s">
        <v>2814</v>
      </c>
      <c r="AC175" s="109" t="s">
        <v>2815</v>
      </c>
      <c r="AD175" s="109" t="s">
        <v>2816</v>
      </c>
      <c r="AE175" s="109" t="s">
        <v>2817</v>
      </c>
      <c r="AF175" s="109" t="s">
        <v>2818</v>
      </c>
      <c r="AG175" s="109" t="s">
        <v>2819</v>
      </c>
      <c r="AH175" s="109" t="s">
        <v>2820</v>
      </c>
      <c r="AI175" s="109" t="s">
        <v>2821</v>
      </c>
      <c r="AJ175" s="109"/>
      <c r="AK175" s="109"/>
      <c r="AL175" s="109"/>
      <c r="AM175" s="109"/>
      <c r="AN175" s="109"/>
      <c r="AO175" s="109"/>
      <c r="AP175" s="109"/>
      <c r="AQ175" s="109"/>
      <c r="AR175" s="109"/>
      <c r="AS175" s="109"/>
      <c r="AT175" s="109"/>
      <c r="AU175" s="109"/>
      <c r="AV175" s="109"/>
      <c r="AW175" s="109"/>
      <c r="AX175" s="109"/>
      <c r="AY175" s="109"/>
      <c r="AZ175" s="109"/>
      <c r="BA175" s="109"/>
      <c r="BB175" s="109"/>
      <c r="BC175" s="109"/>
      <c r="BD175" s="109"/>
      <c r="BE175" s="109"/>
      <c r="BF175" s="109"/>
      <c r="BG175" s="109"/>
      <c r="BH175" s="109"/>
      <c r="BI175" s="109"/>
      <c r="BJ175" s="109"/>
      <c r="BK175" s="109"/>
    </row>
    <row r="176" spans="1:63" ht="15" x14ac:dyDescent="0.25">
      <c r="A176" s="109" t="s">
        <v>4481</v>
      </c>
      <c r="B176" s="109" t="s">
        <v>2822</v>
      </c>
      <c r="C176" s="109" t="s">
        <v>2823</v>
      </c>
      <c r="D176" s="109" t="s">
        <v>2824</v>
      </c>
      <c r="E176" s="109" t="s">
        <v>2825</v>
      </c>
      <c r="F176" s="109" t="s">
        <v>2826</v>
      </c>
      <c r="G176" s="109" t="s">
        <v>2827</v>
      </c>
      <c r="H176" s="109" t="s">
        <v>2828</v>
      </c>
      <c r="I176" s="109" t="s">
        <v>5589</v>
      </c>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c r="BA176" s="109"/>
      <c r="BB176" s="109"/>
      <c r="BC176" s="109"/>
      <c r="BD176" s="109"/>
      <c r="BE176" s="109"/>
      <c r="BF176" s="109"/>
      <c r="BG176" s="109"/>
      <c r="BH176" s="109"/>
      <c r="BI176" s="109"/>
      <c r="BJ176" s="109"/>
      <c r="BK176" s="109"/>
    </row>
    <row r="177" spans="1:63" ht="15" x14ac:dyDescent="0.25">
      <c r="A177" s="109" t="s">
        <v>4482</v>
      </c>
      <c r="B177" s="109" t="s">
        <v>2829</v>
      </c>
      <c r="C177" s="109" t="s">
        <v>2830</v>
      </c>
      <c r="D177" s="109" t="s">
        <v>2831</v>
      </c>
      <c r="E177" s="109" t="s">
        <v>2832</v>
      </c>
      <c r="F177" s="109" t="s">
        <v>2833</v>
      </c>
      <c r="G177" s="109" t="s">
        <v>2834</v>
      </c>
      <c r="H177" s="109" t="s">
        <v>2835</v>
      </c>
      <c r="I177" s="109" t="s">
        <v>2836</v>
      </c>
      <c r="J177" s="109" t="s">
        <v>2837</v>
      </c>
      <c r="K177" s="109" t="s">
        <v>2838</v>
      </c>
      <c r="L177" s="109" t="s">
        <v>2839</v>
      </c>
      <c r="M177" s="109" t="s">
        <v>2840</v>
      </c>
      <c r="N177" s="109" t="s">
        <v>2841</v>
      </c>
      <c r="O177" s="109" t="s">
        <v>2842</v>
      </c>
      <c r="P177" s="109" t="s">
        <v>2843</v>
      </c>
      <c r="Q177" s="109" t="s">
        <v>2844</v>
      </c>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c r="BA177" s="109"/>
      <c r="BB177" s="109"/>
      <c r="BC177" s="109"/>
      <c r="BD177" s="109"/>
      <c r="BE177" s="109"/>
      <c r="BF177" s="109"/>
      <c r="BG177" s="109"/>
      <c r="BH177" s="109"/>
      <c r="BI177" s="109"/>
      <c r="BJ177" s="109"/>
      <c r="BK177" s="109"/>
    </row>
    <row r="178" spans="1:63" ht="15" x14ac:dyDescent="0.25">
      <c r="A178" s="109" t="s">
        <v>4483</v>
      </c>
      <c r="B178" s="109" t="s">
        <v>2845</v>
      </c>
      <c r="C178" s="109" t="s">
        <v>2846</v>
      </c>
      <c r="D178" s="109" t="s">
        <v>2847</v>
      </c>
      <c r="E178" s="109" t="s">
        <v>2848</v>
      </c>
      <c r="F178" s="109" t="s">
        <v>2849</v>
      </c>
      <c r="G178" s="109"/>
      <c r="H178" s="109"/>
      <c r="I178" s="109"/>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c r="BA178" s="109"/>
      <c r="BB178" s="109"/>
      <c r="BC178" s="109"/>
      <c r="BD178" s="109"/>
      <c r="BE178" s="109"/>
      <c r="BF178" s="109"/>
      <c r="BG178" s="109"/>
      <c r="BH178" s="109"/>
      <c r="BI178" s="109"/>
      <c r="BJ178" s="109"/>
      <c r="BK178" s="109"/>
    </row>
    <row r="179" spans="1:63" ht="15" x14ac:dyDescent="0.25">
      <c r="A179" s="109" t="s">
        <v>2071</v>
      </c>
      <c r="B179" s="109" t="s">
        <v>2850</v>
      </c>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c r="BA179" s="109"/>
      <c r="BB179" s="109"/>
      <c r="BC179" s="109"/>
      <c r="BD179" s="109"/>
      <c r="BE179" s="109"/>
      <c r="BF179" s="109"/>
      <c r="BG179" s="109"/>
      <c r="BH179" s="109"/>
      <c r="BI179" s="109"/>
      <c r="BJ179" s="109"/>
      <c r="BK179" s="109"/>
    </row>
    <row r="180" spans="1:63" ht="15" x14ac:dyDescent="0.25">
      <c r="A180" s="109" t="s">
        <v>4484</v>
      </c>
      <c r="B180" s="109" t="s">
        <v>2851</v>
      </c>
      <c r="C180" s="109" t="s">
        <v>2852</v>
      </c>
      <c r="D180" s="109" t="s">
        <v>2853</v>
      </c>
      <c r="E180" s="109" t="s">
        <v>2854</v>
      </c>
      <c r="F180" s="109" t="s">
        <v>2855</v>
      </c>
      <c r="G180" s="109" t="s">
        <v>2856</v>
      </c>
      <c r="H180" s="109" t="s">
        <v>2857</v>
      </c>
      <c r="I180" s="109" t="s">
        <v>2858</v>
      </c>
      <c r="J180" s="109" t="s">
        <v>2859</v>
      </c>
      <c r="K180" s="109" t="s">
        <v>2860</v>
      </c>
      <c r="L180" s="109" t="s">
        <v>2861</v>
      </c>
      <c r="M180" s="109" t="s">
        <v>2862</v>
      </c>
      <c r="N180" s="109" t="s">
        <v>2863</v>
      </c>
      <c r="O180" s="109" t="s">
        <v>2864</v>
      </c>
      <c r="P180" s="109" t="s">
        <v>2865</v>
      </c>
      <c r="Q180" s="109" t="s">
        <v>2866</v>
      </c>
      <c r="R180" s="109" t="s">
        <v>2867</v>
      </c>
      <c r="S180" s="109" t="s">
        <v>2868</v>
      </c>
      <c r="T180" s="109" t="s">
        <v>2869</v>
      </c>
      <c r="U180" s="109" t="s">
        <v>2870</v>
      </c>
      <c r="V180" s="109" t="s">
        <v>2871</v>
      </c>
      <c r="W180" s="109" t="s">
        <v>2872</v>
      </c>
      <c r="X180" s="109" t="s">
        <v>2873</v>
      </c>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c r="BA180" s="109"/>
      <c r="BB180" s="109"/>
      <c r="BC180" s="109"/>
      <c r="BD180" s="109"/>
      <c r="BE180" s="109"/>
      <c r="BF180" s="109"/>
      <c r="BG180" s="109"/>
      <c r="BH180" s="109"/>
      <c r="BI180" s="109"/>
      <c r="BJ180" s="109"/>
      <c r="BK180" s="109"/>
    </row>
    <row r="181" spans="1:63" ht="15" x14ac:dyDescent="0.25">
      <c r="A181" s="109" t="s">
        <v>4485</v>
      </c>
      <c r="B181" s="109" t="s">
        <v>2874</v>
      </c>
      <c r="C181" s="109" t="s">
        <v>2875</v>
      </c>
      <c r="D181" s="109" t="s">
        <v>2876</v>
      </c>
      <c r="E181" s="109" t="s">
        <v>2877</v>
      </c>
      <c r="F181" s="109" t="s">
        <v>2878</v>
      </c>
      <c r="G181" s="109" t="s">
        <v>2879</v>
      </c>
      <c r="H181" s="109" t="s">
        <v>2880</v>
      </c>
      <c r="I181" s="109" t="s">
        <v>2881</v>
      </c>
      <c r="J181" s="109" t="s">
        <v>2882</v>
      </c>
      <c r="K181" s="109" t="s">
        <v>2883</v>
      </c>
      <c r="L181" s="109" t="s">
        <v>2884</v>
      </c>
      <c r="M181" s="109" t="s">
        <v>2885</v>
      </c>
      <c r="N181" s="109" t="s">
        <v>2886</v>
      </c>
      <c r="O181" s="109" t="s">
        <v>2887</v>
      </c>
      <c r="P181" s="109" t="s">
        <v>2888</v>
      </c>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c r="BA181" s="109"/>
      <c r="BB181" s="109"/>
      <c r="BC181" s="109"/>
      <c r="BD181" s="109"/>
      <c r="BE181" s="109"/>
      <c r="BF181" s="109"/>
      <c r="BG181" s="109"/>
      <c r="BH181" s="109"/>
      <c r="BI181" s="109"/>
      <c r="BJ181" s="109"/>
      <c r="BK181" s="109"/>
    </row>
    <row r="182" spans="1:63" ht="15" x14ac:dyDescent="0.25">
      <c r="A182" s="109" t="s">
        <v>4486</v>
      </c>
      <c r="B182" s="109" t="s">
        <v>2889</v>
      </c>
      <c r="C182" s="109" t="s">
        <v>2890</v>
      </c>
      <c r="D182" s="109" t="s">
        <v>2891</v>
      </c>
      <c r="E182" s="109" t="s">
        <v>2892</v>
      </c>
      <c r="F182" s="109" t="s">
        <v>2893</v>
      </c>
      <c r="G182" s="109" t="s">
        <v>2894</v>
      </c>
      <c r="H182" s="109" t="s">
        <v>2895</v>
      </c>
      <c r="I182" s="109" t="s">
        <v>2896</v>
      </c>
      <c r="J182" s="109" t="s">
        <v>2897</v>
      </c>
      <c r="K182" s="109" t="s">
        <v>2898</v>
      </c>
      <c r="L182" s="109" t="s">
        <v>2899</v>
      </c>
      <c r="M182" s="109" t="s">
        <v>2900</v>
      </c>
      <c r="N182" s="109" t="s">
        <v>2901</v>
      </c>
      <c r="O182" s="109" t="s">
        <v>2902</v>
      </c>
      <c r="P182" s="109" t="s">
        <v>2895</v>
      </c>
      <c r="Q182" s="109" t="s">
        <v>2896</v>
      </c>
      <c r="R182" s="109" t="s">
        <v>2897</v>
      </c>
      <c r="S182" s="109" t="s">
        <v>2898</v>
      </c>
      <c r="T182" s="109" t="s">
        <v>2903</v>
      </c>
      <c r="U182" s="109" t="s">
        <v>2900</v>
      </c>
      <c r="V182" s="109" t="s">
        <v>2904</v>
      </c>
      <c r="W182" s="109" t="s">
        <v>2905</v>
      </c>
      <c r="X182" s="109" t="s">
        <v>2894</v>
      </c>
      <c r="Y182" s="109" t="s">
        <v>2906</v>
      </c>
      <c r="Z182" s="109" t="s">
        <v>2907</v>
      </c>
      <c r="AA182" s="109" t="s">
        <v>2908</v>
      </c>
      <c r="AB182" s="109" t="s">
        <v>2909</v>
      </c>
      <c r="AC182" s="109" t="s">
        <v>2895</v>
      </c>
      <c r="AD182" s="109" t="s">
        <v>2896</v>
      </c>
      <c r="AE182" s="109" t="s">
        <v>2897</v>
      </c>
      <c r="AF182" s="109" t="s">
        <v>2898</v>
      </c>
      <c r="AG182" s="109" t="s">
        <v>2903</v>
      </c>
      <c r="AH182" s="109" t="s">
        <v>2910</v>
      </c>
      <c r="AI182" s="109" t="s">
        <v>2911</v>
      </c>
      <c r="AJ182" s="109" t="s">
        <v>2912</v>
      </c>
      <c r="AK182" s="109" t="s">
        <v>2913</v>
      </c>
      <c r="AL182" s="109" t="s">
        <v>2914</v>
      </c>
      <c r="AM182" s="109" t="s">
        <v>2915</v>
      </c>
      <c r="AN182" s="109" t="s">
        <v>2916</v>
      </c>
      <c r="AO182" s="109" t="s">
        <v>2917</v>
      </c>
      <c r="AP182" s="109" t="s">
        <v>2918</v>
      </c>
      <c r="AQ182" s="109" t="s">
        <v>2919</v>
      </c>
      <c r="AR182" s="109" t="s">
        <v>2920</v>
      </c>
      <c r="AS182" s="109" t="s">
        <v>2921</v>
      </c>
      <c r="AT182" s="109" t="s">
        <v>2922</v>
      </c>
      <c r="AU182" s="109"/>
      <c r="AV182" s="109"/>
      <c r="AW182" s="109"/>
      <c r="AX182" s="109"/>
      <c r="AY182" s="109"/>
      <c r="AZ182" s="109"/>
      <c r="BA182" s="109"/>
      <c r="BB182" s="109"/>
      <c r="BC182" s="109"/>
      <c r="BD182" s="109"/>
      <c r="BE182" s="109"/>
      <c r="BF182" s="109"/>
      <c r="BG182" s="109"/>
      <c r="BH182" s="109"/>
      <c r="BI182" s="109"/>
      <c r="BJ182" s="109"/>
      <c r="BK182" s="109"/>
    </row>
    <row r="183" spans="1:63" ht="15" x14ac:dyDescent="0.25">
      <c r="A183" s="109" t="s">
        <v>2252</v>
      </c>
      <c r="B183" s="109" t="s">
        <v>2016</v>
      </c>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c r="BA183" s="109"/>
      <c r="BB183" s="109"/>
      <c r="BC183" s="109"/>
      <c r="BD183" s="109"/>
      <c r="BE183" s="109"/>
      <c r="BF183" s="109"/>
      <c r="BG183" s="109"/>
      <c r="BH183" s="109"/>
      <c r="BI183" s="109"/>
      <c r="BJ183" s="109"/>
      <c r="BK183" s="109"/>
    </row>
    <row r="184" spans="1:63" ht="15" x14ac:dyDescent="0.25">
      <c r="A184" s="109" t="s">
        <v>4487</v>
      </c>
      <c r="B184" s="109" t="s">
        <v>2923</v>
      </c>
      <c r="C184" s="109" t="s">
        <v>2924</v>
      </c>
      <c r="D184" s="109" t="s">
        <v>2925</v>
      </c>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c r="BA184" s="109"/>
      <c r="BB184" s="109"/>
      <c r="BC184" s="109"/>
      <c r="BD184" s="109"/>
      <c r="BE184" s="109"/>
      <c r="BF184" s="109"/>
      <c r="BG184" s="109"/>
      <c r="BH184" s="109"/>
      <c r="BI184" s="109"/>
      <c r="BJ184" s="109"/>
      <c r="BK184" s="109"/>
    </row>
    <row r="185" spans="1:63" ht="15" x14ac:dyDescent="0.25">
      <c r="A185" s="109" t="s">
        <v>4488</v>
      </c>
      <c r="B185" s="109" t="s">
        <v>2318</v>
      </c>
      <c r="C185" s="109" t="s">
        <v>2926</v>
      </c>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c r="BA185" s="109"/>
      <c r="BB185" s="109"/>
      <c r="BC185" s="109"/>
      <c r="BD185" s="109"/>
      <c r="BE185" s="109"/>
      <c r="BF185" s="109"/>
      <c r="BG185" s="109"/>
      <c r="BH185" s="109"/>
      <c r="BI185" s="109"/>
      <c r="BJ185" s="109"/>
      <c r="BK185" s="109"/>
    </row>
    <row r="186" spans="1:63" ht="15" x14ac:dyDescent="0.25">
      <c r="A186" s="109" t="s">
        <v>4489</v>
      </c>
      <c r="B186" s="109" t="s">
        <v>2927</v>
      </c>
      <c r="C186" s="109" t="s">
        <v>2928</v>
      </c>
      <c r="D186" s="109" t="s">
        <v>2929</v>
      </c>
      <c r="E186" s="109" t="s">
        <v>2930</v>
      </c>
      <c r="F186" s="109"/>
      <c r="G186" s="109"/>
      <c r="H186" s="109"/>
      <c r="I186" s="109"/>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c r="BA186" s="109"/>
      <c r="BB186" s="109"/>
      <c r="BC186" s="109"/>
      <c r="BD186" s="109"/>
      <c r="BE186" s="109"/>
      <c r="BF186" s="109"/>
      <c r="BG186" s="109"/>
      <c r="BH186" s="109"/>
      <c r="BI186" s="109"/>
      <c r="BJ186" s="109"/>
      <c r="BK186" s="109"/>
    </row>
    <row r="188" spans="1:63" x14ac:dyDescent="0.25">
      <c r="A188" s="100" t="s">
        <v>2036</v>
      </c>
      <c r="B188" s="100" t="s">
        <v>2037</v>
      </c>
    </row>
    <row r="189" spans="1:63" x14ac:dyDescent="0.25">
      <c r="A189" s="100" t="s">
        <v>2932</v>
      </c>
      <c r="B189" s="101" t="s">
        <v>2937</v>
      </c>
    </row>
    <row r="190" spans="1:63" x14ac:dyDescent="0.25">
      <c r="A190" s="100" t="s">
        <v>2933</v>
      </c>
      <c r="B190" s="101" t="s">
        <v>1113</v>
      </c>
      <c r="C190" s="101" t="s">
        <v>2938</v>
      </c>
      <c r="D190" s="101" t="s">
        <v>1115</v>
      </c>
    </row>
    <row r="191" spans="1:63" ht="22.5" x14ac:dyDescent="0.25">
      <c r="A191" s="100" t="s">
        <v>4490</v>
      </c>
      <c r="B191" s="101" t="s">
        <v>2939</v>
      </c>
      <c r="C191" s="101" t="s">
        <v>4427</v>
      </c>
      <c r="D191" s="101" t="s">
        <v>4428</v>
      </c>
      <c r="E191" s="101" t="s">
        <v>4429</v>
      </c>
      <c r="F191" s="101" t="s">
        <v>4430</v>
      </c>
      <c r="G191" s="101" t="s">
        <v>4431</v>
      </c>
      <c r="H191" s="101" t="s">
        <v>4432</v>
      </c>
      <c r="I191" s="101" t="s">
        <v>4433</v>
      </c>
      <c r="J191" s="101" t="s">
        <v>4434</v>
      </c>
      <c r="K191" s="101" t="s">
        <v>4435</v>
      </c>
      <c r="L191" s="101" t="s">
        <v>4436</v>
      </c>
      <c r="M191" s="101" t="s">
        <v>4437</v>
      </c>
      <c r="N191" s="101" t="s">
        <v>4438</v>
      </c>
      <c r="O191" s="101" t="s">
        <v>4439</v>
      </c>
      <c r="P191" s="101" t="s">
        <v>4440</v>
      </c>
      <c r="Q191" s="101" t="s">
        <v>4441</v>
      </c>
      <c r="R191" s="101" t="s">
        <v>4442</v>
      </c>
      <c r="S191" s="101" t="s">
        <v>4443</v>
      </c>
      <c r="T191" s="101" t="s">
        <v>4444</v>
      </c>
      <c r="U191" s="101" t="s">
        <v>4445</v>
      </c>
      <c r="V191" s="101" t="s">
        <v>4446</v>
      </c>
      <c r="W191" s="101" t="s">
        <v>4447</v>
      </c>
      <c r="X191" s="101" t="s">
        <v>4448</v>
      </c>
      <c r="Y191" s="101" t="s">
        <v>2940</v>
      </c>
      <c r="Z191" s="101" t="s">
        <v>4449</v>
      </c>
      <c r="AA191" s="101" t="s">
        <v>4450</v>
      </c>
      <c r="AB191" s="101" t="s">
        <v>4451</v>
      </c>
      <c r="AC191" s="101" t="s">
        <v>4452</v>
      </c>
      <c r="AD191" s="101" t="s">
        <v>4453</v>
      </c>
      <c r="AE191" s="101" t="s">
        <v>4454</v>
      </c>
      <c r="AF191" s="101" t="s">
        <v>4455</v>
      </c>
    </row>
    <row r="192" spans="1:63" x14ac:dyDescent="0.25">
      <c r="A192" s="100" t="s">
        <v>4491</v>
      </c>
      <c r="B192" s="101" t="s">
        <v>2941</v>
      </c>
    </row>
    <row r="193" spans="1:23" x14ac:dyDescent="0.25">
      <c r="A193" s="100" t="s">
        <v>4492</v>
      </c>
      <c r="B193" s="101" t="s">
        <v>2942</v>
      </c>
      <c r="C193" s="101" t="s">
        <v>2943</v>
      </c>
      <c r="D193" s="101" t="s">
        <v>2944</v>
      </c>
      <c r="E193" s="101" t="s">
        <v>2945</v>
      </c>
      <c r="F193" s="101" t="s">
        <v>2946</v>
      </c>
      <c r="G193" s="101" t="s">
        <v>2947</v>
      </c>
      <c r="H193" s="101" t="s">
        <v>2948</v>
      </c>
      <c r="I193" s="101" t="s">
        <v>2949</v>
      </c>
    </row>
    <row r="194" spans="1:23" x14ac:dyDescent="0.25">
      <c r="A194" s="100" t="s">
        <v>4493</v>
      </c>
      <c r="B194" s="101" t="s">
        <v>2950</v>
      </c>
      <c r="C194" s="101" t="s">
        <v>2951</v>
      </c>
      <c r="D194" s="101" t="s">
        <v>2952</v>
      </c>
    </row>
    <row r="195" spans="1:23" ht="22.5" x14ac:dyDescent="0.25">
      <c r="A195" s="100" t="s">
        <v>4494</v>
      </c>
      <c r="B195" s="101" t="s">
        <v>2953</v>
      </c>
      <c r="C195" s="101" t="s">
        <v>2954</v>
      </c>
      <c r="D195" s="101" t="s">
        <v>2955</v>
      </c>
      <c r="E195" s="101" t="s">
        <v>2956</v>
      </c>
      <c r="F195" s="101" t="s">
        <v>2957</v>
      </c>
      <c r="G195" s="101" t="s">
        <v>2958</v>
      </c>
      <c r="H195" s="101" t="s">
        <v>2959</v>
      </c>
    </row>
    <row r="196" spans="1:23" x14ac:dyDescent="0.25">
      <c r="A196" s="100" t="s">
        <v>4495</v>
      </c>
      <c r="B196" s="101" t="s">
        <v>2960</v>
      </c>
      <c r="C196" s="101" t="s">
        <v>2961</v>
      </c>
      <c r="D196" s="101" t="s">
        <v>2962</v>
      </c>
      <c r="E196" s="101" t="s">
        <v>2963</v>
      </c>
      <c r="F196" s="101" t="s">
        <v>2964</v>
      </c>
      <c r="G196" s="101" t="s">
        <v>2965</v>
      </c>
      <c r="H196" s="101" t="s">
        <v>2966</v>
      </c>
      <c r="I196" s="101" t="s">
        <v>2967</v>
      </c>
    </row>
    <row r="197" spans="1:23" x14ac:dyDescent="0.25">
      <c r="A197" s="100" t="s">
        <v>4496</v>
      </c>
      <c r="B197" s="101" t="s">
        <v>2968</v>
      </c>
      <c r="C197" s="101" t="s">
        <v>2969</v>
      </c>
      <c r="D197" s="101" t="s">
        <v>2970</v>
      </c>
      <c r="E197" s="101" t="s">
        <v>2971</v>
      </c>
    </row>
    <row r="198" spans="1:23" ht="22.5" x14ac:dyDescent="0.25">
      <c r="A198" s="100" t="s">
        <v>4497</v>
      </c>
      <c r="B198" s="101" t="s">
        <v>2972</v>
      </c>
      <c r="C198" s="101" t="s">
        <v>2973</v>
      </c>
      <c r="D198" s="101" t="s">
        <v>2974</v>
      </c>
      <c r="E198" s="101" t="s">
        <v>2975</v>
      </c>
      <c r="F198" s="101" t="s">
        <v>2976</v>
      </c>
      <c r="G198" s="101" t="s">
        <v>2977</v>
      </c>
      <c r="H198" s="101" t="s">
        <v>2978</v>
      </c>
      <c r="I198" s="101" t="s">
        <v>2979</v>
      </c>
      <c r="J198" s="101" t="s">
        <v>2980</v>
      </c>
      <c r="K198" s="101" t="s">
        <v>2981</v>
      </c>
      <c r="L198" s="101" t="s">
        <v>2982</v>
      </c>
      <c r="M198" s="101" t="s">
        <v>2983</v>
      </c>
      <c r="N198" s="101" t="s">
        <v>2984</v>
      </c>
      <c r="O198" s="101" t="s">
        <v>2985</v>
      </c>
      <c r="P198" s="101" t="s">
        <v>2986</v>
      </c>
      <c r="Q198" s="101" t="s">
        <v>2987</v>
      </c>
      <c r="R198" s="101" t="s">
        <v>2988</v>
      </c>
      <c r="S198" s="101" t="s">
        <v>2989</v>
      </c>
      <c r="T198" s="101" t="s">
        <v>2990</v>
      </c>
      <c r="U198" s="101" t="s">
        <v>2991</v>
      </c>
      <c r="V198" s="101" t="s">
        <v>2992</v>
      </c>
      <c r="W198" s="101" t="s">
        <v>2993</v>
      </c>
    </row>
    <row r="199" spans="1:23" x14ac:dyDescent="0.25">
      <c r="A199" s="100" t="s">
        <v>4498</v>
      </c>
      <c r="B199" s="101" t="s">
        <v>2994</v>
      </c>
      <c r="C199" s="101" t="s">
        <v>2995</v>
      </c>
      <c r="D199" s="101" t="s">
        <v>2996</v>
      </c>
      <c r="E199" s="101" t="s">
        <v>2997</v>
      </c>
      <c r="F199" s="101" t="s">
        <v>2998</v>
      </c>
    </row>
    <row r="200" spans="1:23" x14ac:dyDescent="0.25">
      <c r="A200" s="100" t="s">
        <v>4499</v>
      </c>
      <c r="B200" s="101" t="s">
        <v>2999</v>
      </c>
      <c r="C200" s="101" t="s">
        <v>3000</v>
      </c>
      <c r="D200" s="101" t="s">
        <v>3001</v>
      </c>
      <c r="E200" s="101" t="s">
        <v>3002</v>
      </c>
      <c r="F200" s="101" t="s">
        <v>3003</v>
      </c>
      <c r="G200" s="101" t="s">
        <v>3004</v>
      </c>
      <c r="H200" s="101" t="s">
        <v>3005</v>
      </c>
      <c r="I200" s="101" t="s">
        <v>3006</v>
      </c>
      <c r="J200" s="101" t="s">
        <v>3007</v>
      </c>
      <c r="K200" s="101" t="s">
        <v>3008</v>
      </c>
    </row>
    <row r="201" spans="1:23" x14ac:dyDescent="0.25">
      <c r="A201" s="100" t="s">
        <v>2041</v>
      </c>
      <c r="B201" s="100" t="s">
        <v>3009</v>
      </c>
    </row>
    <row r="202" spans="1:23" x14ac:dyDescent="0.25">
      <c r="A202" s="100" t="s">
        <v>3010</v>
      </c>
      <c r="B202" s="102" t="s">
        <v>3011</v>
      </c>
    </row>
    <row r="203" spans="1:23" x14ac:dyDescent="0.25">
      <c r="A203" s="100" t="s">
        <v>4500</v>
      </c>
      <c r="B203" s="101" t="s">
        <v>3012</v>
      </c>
      <c r="C203" s="101" t="s">
        <v>3013</v>
      </c>
      <c r="D203" s="101" t="s">
        <v>3014</v>
      </c>
      <c r="E203" s="101" t="s">
        <v>3015</v>
      </c>
      <c r="F203" s="101" t="s">
        <v>3016</v>
      </c>
      <c r="G203" s="101" t="s">
        <v>3017</v>
      </c>
      <c r="H203" s="101" t="s">
        <v>3018</v>
      </c>
      <c r="I203" s="101" t="s">
        <v>3019</v>
      </c>
    </row>
    <row r="204" spans="1:23" x14ac:dyDescent="0.25">
      <c r="A204" s="100" t="s">
        <v>4501</v>
      </c>
      <c r="B204" s="101" t="s">
        <v>3020</v>
      </c>
    </row>
    <row r="205" spans="1:23" x14ac:dyDescent="0.25">
      <c r="A205" s="100" t="s">
        <v>4502</v>
      </c>
      <c r="B205" s="101" t="s">
        <v>3021</v>
      </c>
      <c r="C205" s="101" t="s">
        <v>3022</v>
      </c>
      <c r="D205" s="101" t="s">
        <v>3023</v>
      </c>
      <c r="E205" s="101" t="s">
        <v>3024</v>
      </c>
    </row>
    <row r="206" spans="1:23" x14ac:dyDescent="0.25">
      <c r="A206" s="100" t="s">
        <v>4503</v>
      </c>
      <c r="B206" s="101" t="s">
        <v>3025</v>
      </c>
      <c r="C206" s="101" t="s">
        <v>3026</v>
      </c>
      <c r="D206" s="101" t="s">
        <v>3027</v>
      </c>
      <c r="E206" s="101" t="s">
        <v>3028</v>
      </c>
      <c r="F206" s="101" t="s">
        <v>3029</v>
      </c>
    </row>
    <row r="207" spans="1:23" x14ac:dyDescent="0.25">
      <c r="A207" s="100" t="s">
        <v>4504</v>
      </c>
      <c r="B207" s="101" t="s">
        <v>3030</v>
      </c>
      <c r="C207" s="101" t="s">
        <v>3031</v>
      </c>
      <c r="D207" s="101" t="s">
        <v>3032</v>
      </c>
      <c r="E207" s="101" t="s">
        <v>3033</v>
      </c>
    </row>
    <row r="208" spans="1:23" x14ac:dyDescent="0.25">
      <c r="A208" s="100" t="s">
        <v>4505</v>
      </c>
      <c r="B208" s="101" t="s">
        <v>3034</v>
      </c>
      <c r="C208" s="101" t="s">
        <v>3035</v>
      </c>
    </row>
    <row r="209" spans="1:16" x14ac:dyDescent="0.25">
      <c r="A209" s="100" t="s">
        <v>4506</v>
      </c>
      <c r="B209" s="101" t="s">
        <v>3036</v>
      </c>
      <c r="C209" s="101" t="s">
        <v>3037</v>
      </c>
    </row>
    <row r="210" spans="1:16" x14ac:dyDescent="0.25">
      <c r="A210" s="100" t="s">
        <v>4507</v>
      </c>
      <c r="B210" s="101" t="s">
        <v>3038</v>
      </c>
    </row>
    <row r="211" spans="1:16" ht="22.5" x14ac:dyDescent="0.25">
      <c r="A211" s="100" t="s">
        <v>4508</v>
      </c>
      <c r="B211" s="101" t="s">
        <v>3039</v>
      </c>
      <c r="C211" s="101" t="s">
        <v>3040</v>
      </c>
      <c r="D211" s="101" t="s">
        <v>3041</v>
      </c>
    </row>
    <row r="212" spans="1:16" x14ac:dyDescent="0.25">
      <c r="A212" s="100" t="s">
        <v>3042</v>
      </c>
      <c r="B212" s="102" t="s">
        <v>3043</v>
      </c>
    </row>
    <row r="213" spans="1:16" x14ac:dyDescent="0.25">
      <c r="A213" s="100" t="s">
        <v>4509</v>
      </c>
      <c r="B213" s="101" t="s">
        <v>3044</v>
      </c>
      <c r="C213" s="101" t="s">
        <v>3045</v>
      </c>
      <c r="D213" s="101" t="s">
        <v>3046</v>
      </c>
      <c r="E213" s="101" t="s">
        <v>3047</v>
      </c>
      <c r="F213" s="101" t="s">
        <v>3048</v>
      </c>
      <c r="G213" s="101" t="s">
        <v>3049</v>
      </c>
      <c r="H213" s="101" t="s">
        <v>3050</v>
      </c>
      <c r="I213" s="101" t="s">
        <v>3051</v>
      </c>
      <c r="J213" s="101" t="s">
        <v>3052</v>
      </c>
      <c r="K213" s="101" t="s">
        <v>3053</v>
      </c>
      <c r="L213" s="101" t="s">
        <v>3054</v>
      </c>
      <c r="M213" s="101" t="s">
        <v>3055</v>
      </c>
      <c r="N213" s="101" t="s">
        <v>3056</v>
      </c>
      <c r="O213" s="101" t="s">
        <v>3057</v>
      </c>
      <c r="P213" s="101" t="s">
        <v>3058</v>
      </c>
    </row>
    <row r="214" spans="1:16" x14ac:dyDescent="0.25">
      <c r="A214" s="100" t="s">
        <v>4510</v>
      </c>
      <c r="B214" s="101" t="s">
        <v>3059</v>
      </c>
      <c r="C214" s="101" t="s">
        <v>3060</v>
      </c>
      <c r="D214" s="101" t="s">
        <v>3061</v>
      </c>
      <c r="E214" s="101" t="s">
        <v>3062</v>
      </c>
    </row>
    <row r="215" spans="1:16" x14ac:dyDescent="0.25">
      <c r="A215" s="100" t="s">
        <v>4511</v>
      </c>
      <c r="B215" s="101" t="s">
        <v>3063</v>
      </c>
      <c r="C215" s="101" t="s">
        <v>3064</v>
      </c>
      <c r="D215" s="101" t="s">
        <v>3065</v>
      </c>
    </row>
    <row r="216" spans="1:16" x14ac:dyDescent="0.25">
      <c r="A216" s="100" t="s">
        <v>4512</v>
      </c>
      <c r="B216" s="101" t="s">
        <v>3066</v>
      </c>
      <c r="C216" s="101" t="s">
        <v>3067</v>
      </c>
    </row>
    <row r="217" spans="1:16" x14ac:dyDescent="0.25">
      <c r="A217" s="100" t="s">
        <v>4513</v>
      </c>
      <c r="B217" s="101" t="s">
        <v>3068</v>
      </c>
      <c r="C217" s="101" t="s">
        <v>3069</v>
      </c>
      <c r="D217" s="101" t="s">
        <v>3070</v>
      </c>
      <c r="E217" s="101" t="s">
        <v>3071</v>
      </c>
      <c r="F217" s="101" t="s">
        <v>3072</v>
      </c>
    </row>
    <row r="218" spans="1:16" x14ac:dyDescent="0.25">
      <c r="A218" s="100" t="s">
        <v>4514</v>
      </c>
      <c r="B218" s="101" t="s">
        <v>3073</v>
      </c>
      <c r="C218" s="101" t="s">
        <v>3074</v>
      </c>
    </row>
    <row r="219" spans="1:16" x14ac:dyDescent="0.25">
      <c r="A219" s="100" t="s">
        <v>4515</v>
      </c>
      <c r="B219" s="101" t="s">
        <v>3075</v>
      </c>
      <c r="C219" s="101" t="s">
        <v>3076</v>
      </c>
      <c r="D219" s="101" t="s">
        <v>3077</v>
      </c>
      <c r="E219" s="101" t="s">
        <v>3078</v>
      </c>
    </row>
    <row r="220" spans="1:16" x14ac:dyDescent="0.25">
      <c r="A220" s="100" t="s">
        <v>2071</v>
      </c>
      <c r="B220" s="100" t="s">
        <v>3079</v>
      </c>
    </row>
    <row r="221" spans="1:16" x14ac:dyDescent="0.25">
      <c r="A221" s="100" t="s">
        <v>3010</v>
      </c>
      <c r="B221" s="102" t="s">
        <v>3080</v>
      </c>
    </row>
    <row r="222" spans="1:16" x14ac:dyDescent="0.25">
      <c r="A222" s="100" t="s">
        <v>4516</v>
      </c>
      <c r="B222" s="101" t="s">
        <v>3081</v>
      </c>
      <c r="C222" s="101" t="s">
        <v>3082</v>
      </c>
      <c r="D222" s="101" t="s">
        <v>3083</v>
      </c>
      <c r="E222" s="101" t="s">
        <v>3084</v>
      </c>
      <c r="F222" s="101" t="s">
        <v>3085</v>
      </c>
      <c r="G222" s="101" t="s">
        <v>3086</v>
      </c>
      <c r="H222" s="101" t="s">
        <v>3087</v>
      </c>
      <c r="I222" s="101" t="s">
        <v>3088</v>
      </c>
      <c r="J222" s="101" t="s">
        <v>3089</v>
      </c>
      <c r="K222" s="101" t="s">
        <v>3090</v>
      </c>
      <c r="L222" s="101" t="s">
        <v>3091</v>
      </c>
      <c r="M222" s="101" t="s">
        <v>3092</v>
      </c>
    </row>
    <row r="223" spans="1:16" x14ac:dyDescent="0.25">
      <c r="A223" s="100" t="s">
        <v>4517</v>
      </c>
      <c r="B223" s="101" t="s">
        <v>3093</v>
      </c>
      <c r="C223" s="101" t="s">
        <v>3094</v>
      </c>
      <c r="D223" s="101" t="s">
        <v>3095</v>
      </c>
      <c r="E223" s="101" t="s">
        <v>3096</v>
      </c>
    </row>
    <row r="224" spans="1:16" x14ac:dyDescent="0.25">
      <c r="A224" s="100" t="s">
        <v>3042</v>
      </c>
      <c r="B224" s="102" t="s">
        <v>3097</v>
      </c>
    </row>
    <row r="225" spans="1:30" x14ac:dyDescent="0.25">
      <c r="A225" s="100" t="s">
        <v>4518</v>
      </c>
      <c r="B225" s="101" t="s">
        <v>3098</v>
      </c>
      <c r="C225" s="101" t="s">
        <v>3099</v>
      </c>
      <c r="D225" s="101" t="s">
        <v>3100</v>
      </c>
      <c r="E225" s="101" t="s">
        <v>3101</v>
      </c>
    </row>
    <row r="226" spans="1:30" x14ac:dyDescent="0.25">
      <c r="A226" s="100" t="s">
        <v>4519</v>
      </c>
      <c r="B226" s="101" t="s">
        <v>3102</v>
      </c>
      <c r="C226" s="101" t="s">
        <v>3103</v>
      </c>
      <c r="D226" s="101" t="s">
        <v>3104</v>
      </c>
      <c r="E226" s="101" t="s">
        <v>3105</v>
      </c>
      <c r="F226" s="101" t="s">
        <v>3106</v>
      </c>
      <c r="G226" s="101" t="s">
        <v>3107</v>
      </c>
      <c r="H226" s="101" t="s">
        <v>3108</v>
      </c>
      <c r="I226" s="101" t="s">
        <v>3109</v>
      </c>
      <c r="J226" s="101" t="s">
        <v>3110</v>
      </c>
      <c r="K226" s="101" t="s">
        <v>3111</v>
      </c>
      <c r="L226" s="101" t="s">
        <v>3112</v>
      </c>
      <c r="M226" s="101" t="s">
        <v>3113</v>
      </c>
    </row>
    <row r="227" spans="1:30" x14ac:dyDescent="0.25">
      <c r="A227" s="102" t="s">
        <v>4520</v>
      </c>
      <c r="B227" s="101" t="s">
        <v>3114</v>
      </c>
      <c r="C227" s="101" t="s">
        <v>3115</v>
      </c>
      <c r="D227" s="101" t="s">
        <v>3116</v>
      </c>
      <c r="E227" s="101" t="s">
        <v>3117</v>
      </c>
      <c r="F227" s="101" t="s">
        <v>3118</v>
      </c>
      <c r="G227" s="101" t="s">
        <v>3119</v>
      </c>
    </row>
    <row r="228" spans="1:30" x14ac:dyDescent="0.25">
      <c r="A228" s="102" t="s">
        <v>4521</v>
      </c>
      <c r="B228" s="101" t="s">
        <v>3120</v>
      </c>
      <c r="C228" s="101" t="s">
        <v>3121</v>
      </c>
      <c r="D228" s="101" t="s">
        <v>3122</v>
      </c>
      <c r="E228" s="101" t="s">
        <v>3123</v>
      </c>
      <c r="F228" s="101" t="s">
        <v>3124</v>
      </c>
      <c r="G228" s="101" t="s">
        <v>3125</v>
      </c>
      <c r="H228" s="101" t="s">
        <v>3126</v>
      </c>
      <c r="I228" s="101" t="s">
        <v>3127</v>
      </c>
      <c r="J228" s="101" t="s">
        <v>3128</v>
      </c>
      <c r="K228" s="101" t="s">
        <v>3129</v>
      </c>
      <c r="L228" s="101" t="s">
        <v>3130</v>
      </c>
      <c r="M228" s="101" t="s">
        <v>3131</v>
      </c>
      <c r="N228" s="101" t="s">
        <v>3132</v>
      </c>
    </row>
    <row r="229" spans="1:30" x14ac:dyDescent="0.25">
      <c r="A229" s="102" t="s">
        <v>2252</v>
      </c>
      <c r="B229" s="102" t="s">
        <v>1155</v>
      </c>
    </row>
    <row r="230" spans="1:30" ht="22.5" x14ac:dyDescent="0.25">
      <c r="A230" s="102" t="s">
        <v>4522</v>
      </c>
      <c r="B230" s="101" t="s">
        <v>3133</v>
      </c>
      <c r="C230" s="101" t="s">
        <v>3134</v>
      </c>
      <c r="D230" s="101" t="s">
        <v>3135</v>
      </c>
      <c r="E230" s="101" t="s">
        <v>3136</v>
      </c>
      <c r="F230" s="101" t="s">
        <v>3137</v>
      </c>
      <c r="G230" s="101" t="s">
        <v>3138</v>
      </c>
      <c r="H230" s="101" t="s">
        <v>3139</v>
      </c>
      <c r="I230" s="101" t="s">
        <v>3140</v>
      </c>
    </row>
    <row r="231" spans="1:30" x14ac:dyDescent="0.25">
      <c r="A231" s="102" t="s">
        <v>4523</v>
      </c>
      <c r="B231" s="101" t="s">
        <v>3141</v>
      </c>
      <c r="C231" s="101" t="s">
        <v>3142</v>
      </c>
      <c r="D231" s="101" t="s">
        <v>3143</v>
      </c>
      <c r="E231" s="101" t="s">
        <v>3144</v>
      </c>
      <c r="F231" s="101" t="s">
        <v>3145</v>
      </c>
    </row>
    <row r="232" spans="1:30" x14ac:dyDescent="0.25">
      <c r="A232" s="102" t="s">
        <v>4524</v>
      </c>
      <c r="B232" s="101" t="s">
        <v>3146</v>
      </c>
      <c r="C232" s="101" t="s">
        <v>3147</v>
      </c>
    </row>
    <row r="233" spans="1:30" ht="22.5" x14ac:dyDescent="0.25">
      <c r="A233" s="102" t="s">
        <v>4525</v>
      </c>
      <c r="B233" s="101" t="s">
        <v>3148</v>
      </c>
      <c r="C233" s="101" t="s">
        <v>3149</v>
      </c>
      <c r="D233" s="101" t="s">
        <v>3150</v>
      </c>
      <c r="E233" s="101" t="s">
        <v>3151</v>
      </c>
      <c r="F233" s="101" t="s">
        <v>3152</v>
      </c>
      <c r="G233" s="101" t="s">
        <v>3153</v>
      </c>
      <c r="H233" s="101" t="s">
        <v>3154</v>
      </c>
      <c r="I233" s="101" t="s">
        <v>3155</v>
      </c>
      <c r="J233" s="101" t="s">
        <v>3156</v>
      </c>
      <c r="K233" s="101" t="s">
        <v>3157</v>
      </c>
      <c r="L233" s="101" t="s">
        <v>3158</v>
      </c>
      <c r="M233" s="101" t="s">
        <v>3159</v>
      </c>
      <c r="N233" s="101" t="s">
        <v>3160</v>
      </c>
      <c r="O233" s="101" t="s">
        <v>3161</v>
      </c>
      <c r="P233" s="101" t="s">
        <v>3162</v>
      </c>
      <c r="Q233" s="101" t="s">
        <v>3163</v>
      </c>
      <c r="R233" s="101" t="s">
        <v>3164</v>
      </c>
      <c r="S233" s="101" t="s">
        <v>3165</v>
      </c>
      <c r="T233" s="101" t="s">
        <v>3166</v>
      </c>
      <c r="U233" s="101" t="s">
        <v>3167</v>
      </c>
      <c r="V233" s="101" t="s">
        <v>3168</v>
      </c>
      <c r="W233" s="101" t="s">
        <v>3169</v>
      </c>
      <c r="X233" s="101" t="s">
        <v>3170</v>
      </c>
    </row>
    <row r="234" spans="1:30" x14ac:dyDescent="0.25">
      <c r="A234" s="102" t="s">
        <v>4526</v>
      </c>
      <c r="B234" s="101" t="s">
        <v>3171</v>
      </c>
      <c r="C234" s="101" t="s">
        <v>3161</v>
      </c>
      <c r="D234" s="101" t="s">
        <v>3172</v>
      </c>
      <c r="E234" s="101" t="s">
        <v>3173</v>
      </c>
      <c r="F234" s="101" t="s">
        <v>3174</v>
      </c>
      <c r="G234" s="101" t="s">
        <v>3175</v>
      </c>
      <c r="H234" s="101" t="s">
        <v>3176</v>
      </c>
      <c r="I234" s="101" t="s">
        <v>3177</v>
      </c>
      <c r="J234" s="101" t="s">
        <v>3178</v>
      </c>
      <c r="K234" s="101" t="s">
        <v>3155</v>
      </c>
      <c r="L234" s="101" t="s">
        <v>3179</v>
      </c>
      <c r="M234" s="101" t="s">
        <v>3180</v>
      </c>
      <c r="N234" s="101" t="s">
        <v>3181</v>
      </c>
      <c r="O234" s="101" t="s">
        <v>3182</v>
      </c>
      <c r="P234" s="101" t="s">
        <v>3183</v>
      </c>
      <c r="Q234" s="101" t="s">
        <v>3184</v>
      </c>
      <c r="R234" s="101" t="s">
        <v>3185</v>
      </c>
      <c r="S234" s="101" t="s">
        <v>3186</v>
      </c>
      <c r="T234" s="101" t="s">
        <v>3187</v>
      </c>
      <c r="U234" s="101" t="s">
        <v>3188</v>
      </c>
      <c r="V234" s="101" t="s">
        <v>3165</v>
      </c>
      <c r="W234" s="101" t="s">
        <v>3189</v>
      </c>
      <c r="X234" s="101" t="s">
        <v>3190</v>
      </c>
      <c r="Y234" s="101" t="s">
        <v>3191</v>
      </c>
      <c r="Z234" s="101" t="s">
        <v>3192</v>
      </c>
      <c r="AA234" s="101" t="s">
        <v>3193</v>
      </c>
      <c r="AB234" s="101" t="s">
        <v>3194</v>
      </c>
      <c r="AC234" s="101" t="s">
        <v>3195</v>
      </c>
      <c r="AD234" s="101" t="s">
        <v>3196</v>
      </c>
    </row>
    <row r="235" spans="1:30" ht="22.5" x14ac:dyDescent="0.25">
      <c r="A235" s="102" t="s">
        <v>4527</v>
      </c>
      <c r="B235" s="101" t="s">
        <v>3197</v>
      </c>
      <c r="C235" s="101" t="s">
        <v>3198</v>
      </c>
      <c r="D235" s="101" t="s">
        <v>3199</v>
      </c>
      <c r="E235" s="101" t="s">
        <v>3200</v>
      </c>
      <c r="F235" s="101" t="s">
        <v>3201</v>
      </c>
      <c r="G235" s="101" t="s">
        <v>3202</v>
      </c>
      <c r="H235" s="101" t="s">
        <v>3176</v>
      </c>
      <c r="I235" s="101" t="s">
        <v>3177</v>
      </c>
      <c r="J235" s="101" t="s">
        <v>3203</v>
      </c>
      <c r="K235" s="101" t="s">
        <v>3155</v>
      </c>
      <c r="L235" s="101" t="s">
        <v>3204</v>
      </c>
      <c r="M235" s="101" t="s">
        <v>3205</v>
      </c>
      <c r="N235" s="101" t="s">
        <v>3206</v>
      </c>
      <c r="O235" s="101" t="s">
        <v>3207</v>
      </c>
      <c r="P235" s="101" t="s">
        <v>3183</v>
      </c>
      <c r="Q235" s="101" t="s">
        <v>3208</v>
      </c>
      <c r="R235" s="101" t="s">
        <v>3209</v>
      </c>
      <c r="S235" s="101" t="s">
        <v>3210</v>
      </c>
      <c r="T235" s="101" t="s">
        <v>3211</v>
      </c>
      <c r="U235" s="101" t="s">
        <v>3212</v>
      </c>
      <c r="V235" s="101" t="s">
        <v>3213</v>
      </c>
      <c r="W235" s="101" t="s">
        <v>3214</v>
      </c>
      <c r="X235" s="101" t="s">
        <v>3215</v>
      </c>
      <c r="Y235" s="101" t="s">
        <v>3216</v>
      </c>
      <c r="Z235" s="101" t="s">
        <v>3217</v>
      </c>
      <c r="AA235" s="101" t="s">
        <v>3218</v>
      </c>
      <c r="AB235" s="101" t="s">
        <v>3219</v>
      </c>
      <c r="AC235" s="101" t="s">
        <v>3220</v>
      </c>
      <c r="AD235" s="101" t="s">
        <v>3221</v>
      </c>
    </row>
    <row r="236" spans="1:30" x14ac:dyDescent="0.25">
      <c r="A236" s="102" t="s">
        <v>4528</v>
      </c>
      <c r="B236" s="101" t="s">
        <v>3222</v>
      </c>
      <c r="C236" s="101" t="s">
        <v>3161</v>
      </c>
      <c r="D236" s="101" t="s">
        <v>3223</v>
      </c>
      <c r="E236" s="101" t="s">
        <v>3224</v>
      </c>
      <c r="F236" s="101" t="s">
        <v>3225</v>
      </c>
      <c r="G236" s="101" t="s">
        <v>3226</v>
      </c>
      <c r="H236" s="101" t="s">
        <v>3176</v>
      </c>
      <c r="I236" s="101" t="s">
        <v>3177</v>
      </c>
      <c r="J236" s="101" t="s">
        <v>3227</v>
      </c>
      <c r="K236" s="101" t="s">
        <v>3228</v>
      </c>
      <c r="L236" s="101" t="s">
        <v>3229</v>
      </c>
      <c r="M236" s="101" t="s">
        <v>3230</v>
      </c>
      <c r="N236" s="101" t="s">
        <v>3231</v>
      </c>
      <c r="O236" s="101" t="s">
        <v>3232</v>
      </c>
      <c r="P236" s="101" t="s">
        <v>3233</v>
      </c>
      <c r="Q236" s="101" t="s">
        <v>3234</v>
      </c>
      <c r="R236" s="101" t="s">
        <v>3235</v>
      </c>
      <c r="S236" s="101" t="s">
        <v>3236</v>
      </c>
      <c r="T236" s="101" t="s">
        <v>3237</v>
      </c>
      <c r="U236" s="101" t="s">
        <v>3238</v>
      </c>
      <c r="V236" s="101" t="s">
        <v>3239</v>
      </c>
      <c r="W236" s="101" t="s">
        <v>3240</v>
      </c>
      <c r="X236" s="101" t="s">
        <v>3241</v>
      </c>
    </row>
    <row r="237" spans="1:30" x14ac:dyDescent="0.25">
      <c r="A237" s="102" t="s">
        <v>4529</v>
      </c>
      <c r="B237" s="101" t="s">
        <v>3242</v>
      </c>
      <c r="C237" s="101" t="s">
        <v>3243</v>
      </c>
      <c r="D237" s="101" t="s">
        <v>3244</v>
      </c>
      <c r="E237" s="101" t="s">
        <v>3245</v>
      </c>
      <c r="F237" s="101" t="s">
        <v>3246</v>
      </c>
    </row>
    <row r="238" spans="1:30" ht="22.5" x14ac:dyDescent="0.25">
      <c r="A238" s="102" t="s">
        <v>4530</v>
      </c>
      <c r="B238" s="101" t="s">
        <v>3247</v>
      </c>
      <c r="C238" s="101" t="s">
        <v>3248</v>
      </c>
      <c r="D238" s="101" t="s">
        <v>3249</v>
      </c>
      <c r="E238" s="101" t="s">
        <v>3250</v>
      </c>
      <c r="F238" s="101" t="s">
        <v>3251</v>
      </c>
      <c r="G238" s="101" t="s">
        <v>3252</v>
      </c>
      <c r="H238" s="101" t="s">
        <v>3253</v>
      </c>
      <c r="I238" s="101" t="s">
        <v>3254</v>
      </c>
    </row>
    <row r="239" spans="1:30" ht="22.5" x14ac:dyDescent="0.25">
      <c r="A239" s="102" t="s">
        <v>4531</v>
      </c>
      <c r="B239" s="101" t="s">
        <v>3255</v>
      </c>
      <c r="C239" s="101" t="s">
        <v>3256</v>
      </c>
      <c r="D239" s="101" t="s">
        <v>3257</v>
      </c>
      <c r="E239" s="101" t="s">
        <v>3258</v>
      </c>
      <c r="F239" s="101" t="s">
        <v>3259</v>
      </c>
      <c r="G239" s="101" t="s">
        <v>3260</v>
      </c>
      <c r="H239" s="101" t="s">
        <v>3261</v>
      </c>
      <c r="I239" s="101" t="s">
        <v>3262</v>
      </c>
      <c r="J239" s="101" t="s">
        <v>3263</v>
      </c>
      <c r="K239" s="101" t="s">
        <v>3264</v>
      </c>
      <c r="L239" s="101" t="s">
        <v>3265</v>
      </c>
      <c r="M239" s="101" t="s">
        <v>3266</v>
      </c>
      <c r="N239" s="101" t="s">
        <v>3267</v>
      </c>
      <c r="O239" s="101" t="s">
        <v>3268</v>
      </c>
      <c r="P239" s="101" t="s">
        <v>3269</v>
      </c>
      <c r="Q239" s="101" t="s">
        <v>3270</v>
      </c>
      <c r="R239" s="101" t="s">
        <v>3271</v>
      </c>
      <c r="S239" s="101" t="s">
        <v>3272</v>
      </c>
      <c r="T239" s="101" t="s">
        <v>3273</v>
      </c>
    </row>
    <row r="240" spans="1:30" x14ac:dyDescent="0.25">
      <c r="A240" s="102" t="s">
        <v>4532</v>
      </c>
      <c r="B240" s="101" t="s">
        <v>3274</v>
      </c>
      <c r="C240" s="101" t="s">
        <v>3275</v>
      </c>
      <c r="D240" s="101" t="s">
        <v>3276</v>
      </c>
      <c r="E240" s="101" t="s">
        <v>3277</v>
      </c>
      <c r="F240" s="101" t="s">
        <v>3278</v>
      </c>
      <c r="G240" s="101" t="s">
        <v>3279</v>
      </c>
    </row>
    <row r="241" spans="1:12" x14ac:dyDescent="0.25">
      <c r="A241" s="102" t="s">
        <v>4533</v>
      </c>
      <c r="B241" s="101" t="s">
        <v>3280</v>
      </c>
      <c r="C241" s="101" t="s">
        <v>3281</v>
      </c>
      <c r="D241" s="101" t="s">
        <v>3282</v>
      </c>
      <c r="E241" s="101" t="s">
        <v>3283</v>
      </c>
      <c r="F241" s="101" t="s">
        <v>3284</v>
      </c>
      <c r="G241" s="101" t="s">
        <v>3285</v>
      </c>
      <c r="H241" s="101" t="s">
        <v>3286</v>
      </c>
      <c r="I241" s="101" t="s">
        <v>3287</v>
      </c>
      <c r="J241" s="101" t="s">
        <v>3288</v>
      </c>
    </row>
    <row r="242" spans="1:12" x14ac:dyDescent="0.25">
      <c r="A242" s="102" t="s">
        <v>4534</v>
      </c>
      <c r="B242" s="101" t="s">
        <v>3289</v>
      </c>
      <c r="C242" s="101" t="s">
        <v>3290</v>
      </c>
    </row>
    <row r="243" spans="1:12" x14ac:dyDescent="0.25">
      <c r="A243" s="102" t="s">
        <v>4535</v>
      </c>
      <c r="B243" s="101" t="s">
        <v>3291</v>
      </c>
      <c r="C243" s="101" t="s">
        <v>3292</v>
      </c>
      <c r="D243" s="101" t="s">
        <v>3293</v>
      </c>
      <c r="E243" s="101" t="s">
        <v>3294</v>
      </c>
      <c r="F243" s="101" t="s">
        <v>3295</v>
      </c>
      <c r="G243" s="101" t="s">
        <v>3296</v>
      </c>
      <c r="H243" s="101" t="s">
        <v>3297</v>
      </c>
      <c r="I243" s="101" t="s">
        <v>3298</v>
      </c>
    </row>
    <row r="244" spans="1:12" ht="22.5" x14ac:dyDescent="0.25">
      <c r="A244" s="102" t="s">
        <v>4536</v>
      </c>
      <c r="B244" s="101" t="s">
        <v>3299</v>
      </c>
      <c r="C244" s="101" t="s">
        <v>3300</v>
      </c>
      <c r="D244" s="101" t="s">
        <v>3301</v>
      </c>
      <c r="E244" s="101" t="s">
        <v>3302</v>
      </c>
      <c r="F244" s="101" t="s">
        <v>3303</v>
      </c>
      <c r="G244" s="101" t="s">
        <v>3304</v>
      </c>
      <c r="H244" s="101" t="s">
        <v>3305</v>
      </c>
      <c r="I244" s="101" t="s">
        <v>3306</v>
      </c>
      <c r="J244" s="101" t="s">
        <v>3307</v>
      </c>
      <c r="K244" s="101" t="s">
        <v>3308</v>
      </c>
      <c r="L244" s="101" t="s">
        <v>3309</v>
      </c>
    </row>
    <row r="245" spans="1:12" x14ac:dyDescent="0.25">
      <c r="A245" s="102" t="s">
        <v>4537</v>
      </c>
      <c r="B245" s="101" t="s">
        <v>3310</v>
      </c>
      <c r="C245" s="101" t="s">
        <v>3311</v>
      </c>
      <c r="D245" s="101" t="s">
        <v>3312</v>
      </c>
      <c r="E245" s="101" t="s">
        <v>3313</v>
      </c>
      <c r="F245" s="101" t="s">
        <v>3314</v>
      </c>
      <c r="G245" s="101" t="s">
        <v>3315</v>
      </c>
    </row>
    <row r="246" spans="1:12" ht="22.5" x14ac:dyDescent="0.25">
      <c r="A246" s="102" t="s">
        <v>4538</v>
      </c>
      <c r="B246" s="101" t="s">
        <v>3316</v>
      </c>
      <c r="C246" s="101" t="s">
        <v>3317</v>
      </c>
      <c r="D246" s="101" t="s">
        <v>3318</v>
      </c>
    </row>
    <row r="247" spans="1:12" x14ac:dyDescent="0.25">
      <c r="A247" s="102" t="s">
        <v>3319</v>
      </c>
      <c r="B247" s="102" t="s">
        <v>3320</v>
      </c>
    </row>
    <row r="248" spans="1:12" x14ac:dyDescent="0.25">
      <c r="A248" s="102" t="s">
        <v>4539</v>
      </c>
      <c r="B248" s="101" t="s">
        <v>3321</v>
      </c>
      <c r="C248" s="101" t="s">
        <v>3322</v>
      </c>
    </row>
    <row r="249" spans="1:12" x14ac:dyDescent="0.25">
      <c r="A249" s="102" t="s">
        <v>4540</v>
      </c>
      <c r="B249" s="101" t="s">
        <v>3323</v>
      </c>
    </row>
    <row r="250" spans="1:12" x14ac:dyDescent="0.25">
      <c r="A250" s="102" t="s">
        <v>4541</v>
      </c>
      <c r="B250" s="101" t="s">
        <v>3324</v>
      </c>
      <c r="C250" s="101" t="s">
        <v>3325</v>
      </c>
      <c r="D250" s="101" t="s">
        <v>3326</v>
      </c>
      <c r="E250" s="101" t="s">
        <v>3327</v>
      </c>
      <c r="F250" s="101" t="s">
        <v>3328</v>
      </c>
      <c r="G250" s="101" t="s">
        <v>3329</v>
      </c>
    </row>
    <row r="251" spans="1:12" x14ac:dyDescent="0.25">
      <c r="A251" s="102" t="s">
        <v>4542</v>
      </c>
      <c r="B251" s="101" t="s">
        <v>3330</v>
      </c>
      <c r="C251" s="101" t="s">
        <v>3331</v>
      </c>
      <c r="D251" s="101" t="s">
        <v>3332</v>
      </c>
      <c r="E251" s="101" t="s">
        <v>3333</v>
      </c>
      <c r="F251" s="101" t="s">
        <v>3334</v>
      </c>
    </row>
    <row r="252" spans="1:12" x14ac:dyDescent="0.25">
      <c r="A252" s="102" t="s">
        <v>4543</v>
      </c>
      <c r="B252" s="101" t="s">
        <v>3335</v>
      </c>
      <c r="C252" s="101" t="s">
        <v>3336</v>
      </c>
      <c r="D252" s="101" t="s">
        <v>3337</v>
      </c>
      <c r="E252" s="101" t="s">
        <v>3338</v>
      </c>
      <c r="F252" s="101" t="s">
        <v>3339</v>
      </c>
      <c r="G252" s="101" t="s">
        <v>3340</v>
      </c>
      <c r="H252" s="101" t="s">
        <v>3341</v>
      </c>
      <c r="I252" s="101" t="s">
        <v>3342</v>
      </c>
      <c r="J252" s="101" t="s">
        <v>3343</v>
      </c>
    </row>
    <row r="253" spans="1:12" x14ac:dyDescent="0.25">
      <c r="A253" s="102" t="s">
        <v>4544</v>
      </c>
      <c r="B253" s="101" t="s">
        <v>3344</v>
      </c>
      <c r="C253" s="101" t="s">
        <v>3345</v>
      </c>
      <c r="D253" s="101" t="s">
        <v>3346</v>
      </c>
      <c r="E253" s="101" t="s">
        <v>3347</v>
      </c>
      <c r="F253" s="101" t="s">
        <v>3348</v>
      </c>
      <c r="G253" s="101" t="s">
        <v>3349</v>
      </c>
      <c r="H253" s="101" t="s">
        <v>3350</v>
      </c>
      <c r="I253" s="101" t="s">
        <v>3351</v>
      </c>
      <c r="J253" s="101" t="s">
        <v>3352</v>
      </c>
    </row>
    <row r="254" spans="1:12" x14ac:dyDescent="0.25">
      <c r="A254" s="102" t="s">
        <v>4545</v>
      </c>
      <c r="B254" s="101" t="s">
        <v>3353</v>
      </c>
      <c r="C254" s="101" t="s">
        <v>3354</v>
      </c>
      <c r="D254" s="101" t="s">
        <v>3355</v>
      </c>
      <c r="E254" s="101" t="s">
        <v>3356</v>
      </c>
      <c r="F254" s="101" t="s">
        <v>3357</v>
      </c>
      <c r="G254" s="101" t="s">
        <v>3358</v>
      </c>
      <c r="H254" s="101" t="s">
        <v>3359</v>
      </c>
      <c r="I254" s="101" t="s">
        <v>3360</v>
      </c>
      <c r="J254" s="101" t="s">
        <v>3246</v>
      </c>
    </row>
    <row r="255" spans="1:12" x14ac:dyDescent="0.25">
      <c r="A255" s="102" t="s">
        <v>4546</v>
      </c>
      <c r="B255" s="101" t="s">
        <v>3361</v>
      </c>
      <c r="C255" s="101" t="s">
        <v>3362</v>
      </c>
      <c r="D255" s="101" t="s">
        <v>3363</v>
      </c>
      <c r="E255" s="101" t="s">
        <v>3364</v>
      </c>
      <c r="F255" s="101" t="s">
        <v>3365</v>
      </c>
      <c r="G255" s="101" t="s">
        <v>3366</v>
      </c>
      <c r="H255" s="101" t="s">
        <v>3367</v>
      </c>
      <c r="I255" s="101" t="s">
        <v>3368</v>
      </c>
      <c r="J255" s="101" t="s">
        <v>3369</v>
      </c>
      <c r="K255" s="101" t="s">
        <v>3370</v>
      </c>
      <c r="L255" s="101" t="s">
        <v>3371</v>
      </c>
    </row>
    <row r="256" spans="1:12" ht="22.5" x14ac:dyDescent="0.25">
      <c r="A256" s="102" t="s">
        <v>4547</v>
      </c>
      <c r="B256" s="101" t="s">
        <v>3372</v>
      </c>
      <c r="C256" s="101" t="s">
        <v>3373</v>
      </c>
      <c r="D256" s="101" t="s">
        <v>3374</v>
      </c>
      <c r="E256" s="101" t="s">
        <v>3375</v>
      </c>
      <c r="F256" s="101" t="s">
        <v>3376</v>
      </c>
    </row>
    <row r="257" spans="1:23" x14ac:dyDescent="0.25">
      <c r="A257" s="102" t="s">
        <v>3377</v>
      </c>
      <c r="B257" s="102" t="s">
        <v>3378</v>
      </c>
    </row>
    <row r="258" spans="1:23" x14ac:dyDescent="0.25">
      <c r="A258" s="102" t="s">
        <v>3010</v>
      </c>
      <c r="B258" s="102" t="s">
        <v>3379</v>
      </c>
    </row>
    <row r="259" spans="1:23" x14ac:dyDescent="0.25">
      <c r="A259" s="102" t="s">
        <v>4548</v>
      </c>
      <c r="B259" s="101" t="s">
        <v>3380</v>
      </c>
      <c r="C259" s="103" t="s">
        <v>4456</v>
      </c>
      <c r="D259" s="101" t="s">
        <v>3381</v>
      </c>
      <c r="E259" s="101" t="s">
        <v>3382</v>
      </c>
      <c r="F259" s="101" t="s">
        <v>3383</v>
      </c>
      <c r="G259" s="101" t="s">
        <v>3384</v>
      </c>
      <c r="H259" s="101" t="s">
        <v>3385</v>
      </c>
      <c r="I259" s="101" t="s">
        <v>3386</v>
      </c>
      <c r="J259" s="101" t="s">
        <v>3387</v>
      </c>
      <c r="K259" s="101" t="s">
        <v>3388</v>
      </c>
      <c r="L259" s="101" t="s">
        <v>3389</v>
      </c>
    </row>
    <row r="260" spans="1:23" x14ac:dyDescent="0.25">
      <c r="A260" s="102" t="s">
        <v>4549</v>
      </c>
      <c r="B260" s="101" t="s">
        <v>3390</v>
      </c>
      <c r="C260" s="101" t="s">
        <v>3391</v>
      </c>
      <c r="D260" s="101" t="s">
        <v>3392</v>
      </c>
      <c r="E260" s="101" t="s">
        <v>3393</v>
      </c>
      <c r="F260" s="101" t="s">
        <v>3394</v>
      </c>
      <c r="G260" s="101" t="s">
        <v>3395</v>
      </c>
      <c r="H260" s="101" t="s">
        <v>3396</v>
      </c>
      <c r="I260" s="101" t="s">
        <v>3397</v>
      </c>
      <c r="J260" s="101" t="s">
        <v>3398</v>
      </c>
      <c r="K260" s="101" t="s">
        <v>3399</v>
      </c>
      <c r="L260" s="101" t="s">
        <v>3400</v>
      </c>
      <c r="M260" s="101" t="s">
        <v>3401</v>
      </c>
    </row>
    <row r="261" spans="1:23" x14ac:dyDescent="0.25">
      <c r="A261" s="102" t="s">
        <v>4550</v>
      </c>
      <c r="B261" s="101" t="s">
        <v>3402</v>
      </c>
      <c r="C261" s="101" t="s">
        <v>3403</v>
      </c>
      <c r="D261" s="101" t="s">
        <v>3404</v>
      </c>
      <c r="E261" s="101" t="s">
        <v>3405</v>
      </c>
    </row>
    <row r="262" spans="1:23" ht="22.5" x14ac:dyDescent="0.25">
      <c r="A262" s="102" t="s">
        <v>4551</v>
      </c>
      <c r="B262" s="101" t="s">
        <v>3406</v>
      </c>
      <c r="C262" s="101" t="s">
        <v>3407</v>
      </c>
      <c r="D262" s="101" t="s">
        <v>3408</v>
      </c>
      <c r="E262" s="101" t="s">
        <v>3409</v>
      </c>
      <c r="F262" s="101" t="s">
        <v>3410</v>
      </c>
      <c r="G262" s="101" t="s">
        <v>3411</v>
      </c>
      <c r="H262" s="101" t="s">
        <v>3412</v>
      </c>
      <c r="I262" s="101" t="s">
        <v>3413</v>
      </c>
      <c r="J262" s="101" t="s">
        <v>3414</v>
      </c>
      <c r="K262" s="101" t="s">
        <v>3415</v>
      </c>
      <c r="L262" s="101" t="s">
        <v>3416</v>
      </c>
      <c r="M262" s="101" t="s">
        <v>3417</v>
      </c>
    </row>
    <row r="263" spans="1:23" ht="22.5" x14ac:dyDescent="0.25">
      <c r="A263" s="102" t="s">
        <v>4552</v>
      </c>
      <c r="B263" s="101" t="s">
        <v>3418</v>
      </c>
      <c r="C263" s="101" t="s">
        <v>3419</v>
      </c>
      <c r="D263" s="101" t="s">
        <v>3420</v>
      </c>
      <c r="E263" s="101" t="s">
        <v>3421</v>
      </c>
      <c r="F263" s="101" t="s">
        <v>3422</v>
      </c>
      <c r="G263" s="101" t="s">
        <v>3423</v>
      </c>
      <c r="H263" s="101" t="s">
        <v>3424</v>
      </c>
      <c r="I263" s="101" t="s">
        <v>3425</v>
      </c>
      <c r="J263" s="101" t="s">
        <v>3426</v>
      </c>
      <c r="K263" s="101" t="s">
        <v>3427</v>
      </c>
      <c r="L263" s="101" t="s">
        <v>3428</v>
      </c>
      <c r="M263" s="101" t="s">
        <v>3429</v>
      </c>
      <c r="N263" s="101" t="s">
        <v>3430</v>
      </c>
      <c r="O263" s="101" t="s">
        <v>3417</v>
      </c>
    </row>
    <row r="264" spans="1:23" ht="22.5" x14ac:dyDescent="0.25">
      <c r="A264" s="102" t="s">
        <v>4553</v>
      </c>
      <c r="B264" s="101" t="s">
        <v>3418</v>
      </c>
      <c r="C264" s="101" t="s">
        <v>3419</v>
      </c>
      <c r="D264" s="101" t="s">
        <v>3420</v>
      </c>
      <c r="E264" s="101" t="s">
        <v>3421</v>
      </c>
      <c r="F264" s="101" t="s">
        <v>3422</v>
      </c>
      <c r="G264" s="101" t="s">
        <v>3423</v>
      </c>
      <c r="H264" s="101" t="s">
        <v>3424</v>
      </c>
      <c r="I264" s="101" t="s">
        <v>3425</v>
      </c>
      <c r="J264" s="101" t="s">
        <v>3426</v>
      </c>
      <c r="K264" s="101" t="s">
        <v>3427</v>
      </c>
      <c r="L264" s="101" t="s">
        <v>3428</v>
      </c>
      <c r="M264" s="101" t="s">
        <v>3429</v>
      </c>
      <c r="N264" s="101" t="s">
        <v>3430</v>
      </c>
      <c r="O264" s="101" t="s">
        <v>3417</v>
      </c>
    </row>
    <row r="265" spans="1:23" x14ac:dyDescent="0.25">
      <c r="A265" s="102" t="s">
        <v>4554</v>
      </c>
      <c r="B265" s="101" t="s">
        <v>3431</v>
      </c>
      <c r="C265" s="101" t="s">
        <v>3432</v>
      </c>
      <c r="D265" s="101" t="s">
        <v>3433</v>
      </c>
      <c r="E265" s="101" t="s">
        <v>3434</v>
      </c>
      <c r="F265" s="102" t="s">
        <v>3435</v>
      </c>
      <c r="G265" s="101" t="s">
        <v>3436</v>
      </c>
      <c r="H265" s="101" t="s">
        <v>3437</v>
      </c>
      <c r="I265" s="101" t="s">
        <v>3438</v>
      </c>
      <c r="J265" s="101" t="s">
        <v>3439</v>
      </c>
      <c r="K265" s="101" t="s">
        <v>3440</v>
      </c>
      <c r="L265" s="101" t="s">
        <v>3417</v>
      </c>
    </row>
    <row r="266" spans="1:23" ht="22.5" x14ac:dyDescent="0.25">
      <c r="A266" s="102" t="s">
        <v>4555</v>
      </c>
      <c r="B266" s="101" t="s">
        <v>3441</v>
      </c>
      <c r="C266" s="101" t="s">
        <v>3442</v>
      </c>
      <c r="D266" s="101" t="s">
        <v>3443</v>
      </c>
      <c r="E266" s="101" t="s">
        <v>3444</v>
      </c>
      <c r="F266" s="101" t="s">
        <v>3445</v>
      </c>
      <c r="G266" s="101" t="s">
        <v>3446</v>
      </c>
      <c r="H266" s="101" t="s">
        <v>3447</v>
      </c>
      <c r="I266" s="101" t="s">
        <v>3448</v>
      </c>
      <c r="J266" s="101" t="s">
        <v>3449</v>
      </c>
      <c r="K266" s="101" t="s">
        <v>3450</v>
      </c>
      <c r="L266" s="101" t="s">
        <v>3451</v>
      </c>
      <c r="M266" s="101" t="s">
        <v>3452</v>
      </c>
      <c r="N266" s="101" t="s">
        <v>3453</v>
      </c>
      <c r="O266" s="101" t="s">
        <v>3454</v>
      </c>
      <c r="P266" s="101" t="s">
        <v>3455</v>
      </c>
      <c r="Q266" s="101" t="s">
        <v>3456</v>
      </c>
      <c r="R266" s="101" t="s">
        <v>3457</v>
      </c>
      <c r="S266" s="101" t="s">
        <v>3458</v>
      </c>
      <c r="T266" s="101" t="s">
        <v>3459</v>
      </c>
    </row>
    <row r="267" spans="1:23" x14ac:dyDescent="0.25">
      <c r="A267" s="102" t="s">
        <v>4556</v>
      </c>
      <c r="B267" s="101" t="s">
        <v>3460</v>
      </c>
      <c r="C267" s="101" t="s">
        <v>3461</v>
      </c>
      <c r="D267" s="101" t="s">
        <v>3462</v>
      </c>
      <c r="E267" s="101" t="s">
        <v>3463</v>
      </c>
      <c r="F267" s="101" t="s">
        <v>3464</v>
      </c>
      <c r="G267" s="101" t="s">
        <v>3465</v>
      </c>
      <c r="H267" s="101" t="s">
        <v>3466</v>
      </c>
      <c r="I267" s="101" t="s">
        <v>3467</v>
      </c>
      <c r="J267" s="101" t="s">
        <v>3468</v>
      </c>
      <c r="K267" s="101" t="s">
        <v>3469</v>
      </c>
      <c r="L267" s="101" t="s">
        <v>3470</v>
      </c>
      <c r="M267" s="101" t="s">
        <v>3471</v>
      </c>
      <c r="N267" s="101" t="s">
        <v>3472</v>
      </c>
      <c r="O267" s="101" t="s">
        <v>3473</v>
      </c>
    </row>
    <row r="268" spans="1:23" x14ac:dyDescent="0.25">
      <c r="A268" s="102" t="s">
        <v>4557</v>
      </c>
      <c r="B268" s="101" t="s">
        <v>3474</v>
      </c>
      <c r="C268" s="101" t="s">
        <v>3475</v>
      </c>
      <c r="D268" s="101" t="s">
        <v>3476</v>
      </c>
      <c r="E268" s="101" t="s">
        <v>3477</v>
      </c>
      <c r="F268" s="101" t="s">
        <v>3478</v>
      </c>
      <c r="G268" s="101" t="s">
        <v>3479</v>
      </c>
      <c r="H268" s="101" t="s">
        <v>3468</v>
      </c>
      <c r="I268" s="101" t="s">
        <v>3480</v>
      </c>
      <c r="J268" s="101" t="s">
        <v>3481</v>
      </c>
      <c r="K268" s="101" t="s">
        <v>3482</v>
      </c>
      <c r="L268" s="101" t="s">
        <v>3483</v>
      </c>
      <c r="M268" s="101" t="s">
        <v>3484</v>
      </c>
      <c r="N268" s="101" t="s">
        <v>3485</v>
      </c>
      <c r="O268" s="101" t="s">
        <v>3486</v>
      </c>
      <c r="P268" s="101" t="s">
        <v>3487</v>
      </c>
      <c r="Q268" s="101" t="s">
        <v>3488</v>
      </c>
      <c r="R268" s="101" t="s">
        <v>3489</v>
      </c>
      <c r="S268" s="101" t="s">
        <v>3490</v>
      </c>
      <c r="T268" s="101" t="s">
        <v>3491</v>
      </c>
      <c r="U268" s="101" t="s">
        <v>3492</v>
      </c>
      <c r="V268" s="101" t="s">
        <v>3493</v>
      </c>
      <c r="W268" s="101" t="s">
        <v>3494</v>
      </c>
    </row>
    <row r="269" spans="1:23" ht="22.5" x14ac:dyDescent="0.25">
      <c r="A269" s="102" t="s">
        <v>4558</v>
      </c>
      <c r="B269" s="101" t="s">
        <v>3495</v>
      </c>
      <c r="C269" s="101" t="s">
        <v>3496</v>
      </c>
      <c r="D269" s="101" t="s">
        <v>3497</v>
      </c>
      <c r="E269" s="101" t="s">
        <v>3498</v>
      </c>
      <c r="F269" s="101" t="s">
        <v>3499</v>
      </c>
      <c r="G269" s="101" t="s">
        <v>3500</v>
      </c>
      <c r="H269" s="101" t="s">
        <v>3501</v>
      </c>
      <c r="I269" s="101" t="s">
        <v>3502</v>
      </c>
      <c r="J269" s="101" t="s">
        <v>3503</v>
      </c>
      <c r="K269" s="101" t="s">
        <v>3504</v>
      </c>
      <c r="L269" s="101" t="s">
        <v>3505</v>
      </c>
      <c r="M269" s="101" t="s">
        <v>3506</v>
      </c>
      <c r="N269" s="101" t="s">
        <v>3507</v>
      </c>
      <c r="O269" s="101" t="s">
        <v>3508</v>
      </c>
      <c r="P269" s="101" t="s">
        <v>3509</v>
      </c>
      <c r="Q269" s="101" t="s">
        <v>3510</v>
      </c>
    </row>
    <row r="270" spans="1:23" ht="22.5" x14ac:dyDescent="0.25">
      <c r="A270" s="102" t="s">
        <v>4559</v>
      </c>
      <c r="B270" s="101" t="s">
        <v>3511</v>
      </c>
      <c r="C270" s="101" t="s">
        <v>3512</v>
      </c>
      <c r="D270" s="101" t="s">
        <v>3417</v>
      </c>
    </row>
    <row r="271" spans="1:23" x14ac:dyDescent="0.25">
      <c r="A271" s="102" t="s">
        <v>3042</v>
      </c>
      <c r="B271" s="102" t="s">
        <v>3513</v>
      </c>
    </row>
    <row r="272" spans="1:23" x14ac:dyDescent="0.25">
      <c r="A272" s="102" t="s">
        <v>4560</v>
      </c>
      <c r="B272" s="101" t="s">
        <v>3514</v>
      </c>
      <c r="C272" s="101" t="s">
        <v>3515</v>
      </c>
      <c r="D272" s="101" t="s">
        <v>3516</v>
      </c>
    </row>
    <row r="273" spans="1:10" ht="33.75" x14ac:dyDescent="0.25">
      <c r="A273" s="102" t="s">
        <v>4561</v>
      </c>
      <c r="B273" s="101" t="s">
        <v>3517</v>
      </c>
      <c r="C273" s="101" t="s">
        <v>3518</v>
      </c>
      <c r="D273" s="101" t="s">
        <v>3519</v>
      </c>
      <c r="E273" s="101" t="s">
        <v>3520</v>
      </c>
      <c r="F273" s="101" t="s">
        <v>3521</v>
      </c>
      <c r="G273" s="101" t="s">
        <v>3522</v>
      </c>
    </row>
    <row r="274" spans="1:10" x14ac:dyDescent="0.25">
      <c r="A274" s="102" t="s">
        <v>4562</v>
      </c>
      <c r="B274" s="101" t="s">
        <v>3523</v>
      </c>
      <c r="C274" s="101" t="s">
        <v>3524</v>
      </c>
      <c r="D274" s="101" t="s">
        <v>3525</v>
      </c>
      <c r="E274" s="101" t="s">
        <v>3526</v>
      </c>
      <c r="F274" s="101" t="s">
        <v>3527</v>
      </c>
      <c r="G274" s="101" t="s">
        <v>3528</v>
      </c>
      <c r="H274" s="101" t="s">
        <v>3529</v>
      </c>
    </row>
    <row r="275" spans="1:10" ht="22.5" x14ac:dyDescent="0.25">
      <c r="A275" s="102" t="s">
        <v>4563</v>
      </c>
      <c r="B275" s="101" t="s">
        <v>3530</v>
      </c>
      <c r="C275" s="101" t="s">
        <v>3531</v>
      </c>
      <c r="D275" s="101" t="s">
        <v>3532</v>
      </c>
      <c r="E275" s="101" t="s">
        <v>3533</v>
      </c>
      <c r="F275" s="101" t="s">
        <v>3534</v>
      </c>
    </row>
    <row r="276" spans="1:10" ht="22.5" x14ac:dyDescent="0.25">
      <c r="A276" s="102" t="s">
        <v>4564</v>
      </c>
      <c r="B276" s="101" t="s">
        <v>3535</v>
      </c>
      <c r="C276" s="101" t="s">
        <v>3536</v>
      </c>
      <c r="D276" s="101" t="s">
        <v>3537</v>
      </c>
      <c r="E276" s="101" t="s">
        <v>3538</v>
      </c>
    </row>
    <row r="277" spans="1:10" x14ac:dyDescent="0.25">
      <c r="A277" s="102" t="s">
        <v>4565</v>
      </c>
      <c r="B277" s="101" t="s">
        <v>3539</v>
      </c>
      <c r="C277" s="101" t="s">
        <v>3540</v>
      </c>
      <c r="D277" s="101" t="s">
        <v>3541</v>
      </c>
      <c r="E277" s="101" t="s">
        <v>3542</v>
      </c>
      <c r="F277" s="101" t="s">
        <v>3543</v>
      </c>
      <c r="G277" s="101" t="s">
        <v>3246</v>
      </c>
    </row>
    <row r="278" spans="1:10" ht="22.5" x14ac:dyDescent="0.25">
      <c r="A278" s="102" t="s">
        <v>4566</v>
      </c>
      <c r="B278" s="101" t="s">
        <v>3544</v>
      </c>
      <c r="C278" s="101" t="s">
        <v>3545</v>
      </c>
      <c r="D278" s="101" t="s">
        <v>3417</v>
      </c>
    </row>
    <row r="279" spans="1:10" ht="22.5" x14ac:dyDescent="0.25">
      <c r="A279" s="102" t="s">
        <v>4567</v>
      </c>
      <c r="B279" s="101" t="s">
        <v>3546</v>
      </c>
      <c r="C279" s="101" t="s">
        <v>3547</v>
      </c>
      <c r="D279" s="101" t="s">
        <v>3548</v>
      </c>
      <c r="E279" s="101" t="s">
        <v>3549</v>
      </c>
      <c r="F279" s="101" t="s">
        <v>3550</v>
      </c>
    </row>
    <row r="280" spans="1:10" x14ac:dyDescent="0.25">
      <c r="A280" s="102" t="s">
        <v>4568</v>
      </c>
      <c r="B280" s="101" t="s">
        <v>3551</v>
      </c>
      <c r="C280" s="101" t="s">
        <v>3552</v>
      </c>
      <c r="D280" s="101" t="s">
        <v>3553</v>
      </c>
      <c r="E280" s="101" t="s">
        <v>3554</v>
      </c>
      <c r="F280" s="101" t="s">
        <v>3555</v>
      </c>
    </row>
    <row r="281" spans="1:10" x14ac:dyDescent="0.25">
      <c r="A281" s="102" t="s">
        <v>4569</v>
      </c>
      <c r="B281" s="101" t="s">
        <v>3556</v>
      </c>
      <c r="C281" s="101" t="s">
        <v>3557</v>
      </c>
      <c r="D281" s="101" t="s">
        <v>3558</v>
      </c>
      <c r="E281" s="101" t="s">
        <v>3559</v>
      </c>
      <c r="F281" s="101" t="s">
        <v>3560</v>
      </c>
      <c r="G281" s="101" t="s">
        <v>3561</v>
      </c>
      <c r="H281" s="101" t="s">
        <v>3562</v>
      </c>
      <c r="I281" s="101" t="s">
        <v>3563</v>
      </c>
      <c r="J281" s="101" t="s">
        <v>3417</v>
      </c>
    </row>
    <row r="282" spans="1:10" ht="22.5" x14ac:dyDescent="0.25">
      <c r="A282" s="102" t="s">
        <v>4570</v>
      </c>
      <c r="B282" s="101" t="s">
        <v>3564</v>
      </c>
      <c r="C282" s="101" t="s">
        <v>3565</v>
      </c>
      <c r="D282" s="101" t="s">
        <v>3566</v>
      </c>
      <c r="E282" s="101" t="s">
        <v>3567</v>
      </c>
      <c r="F282" s="101" t="s">
        <v>3568</v>
      </c>
    </row>
    <row r="283" spans="1:10" x14ac:dyDescent="0.25">
      <c r="A283" s="102" t="s">
        <v>4571</v>
      </c>
      <c r="B283" s="101" t="s">
        <v>3569</v>
      </c>
      <c r="C283" s="101" t="s">
        <v>3570</v>
      </c>
      <c r="D283" s="101" t="s">
        <v>3571</v>
      </c>
      <c r="E283" s="101" t="s">
        <v>3572</v>
      </c>
    </row>
    <row r="284" spans="1:10" ht="22.5" x14ac:dyDescent="0.25">
      <c r="A284" s="102" t="s">
        <v>4572</v>
      </c>
      <c r="B284" s="101" t="s">
        <v>3573</v>
      </c>
      <c r="C284" s="101" t="s">
        <v>3574</v>
      </c>
      <c r="D284" s="101" t="s">
        <v>3575</v>
      </c>
      <c r="E284" s="101" t="s">
        <v>3576</v>
      </c>
      <c r="F284" s="101" t="s">
        <v>3577</v>
      </c>
      <c r="G284" s="101" t="s">
        <v>3578</v>
      </c>
      <c r="H284" s="101" t="s">
        <v>3579</v>
      </c>
    </row>
    <row r="285" spans="1:10" ht="22.5" x14ac:dyDescent="0.25">
      <c r="A285" s="102" t="s">
        <v>4573</v>
      </c>
      <c r="B285" s="101" t="s">
        <v>3580</v>
      </c>
      <c r="C285" s="101" t="s">
        <v>3581</v>
      </c>
      <c r="D285" s="101" t="s">
        <v>3582</v>
      </c>
    </row>
    <row r="286" spans="1:10" x14ac:dyDescent="0.25">
      <c r="A286" s="102" t="s">
        <v>3583</v>
      </c>
      <c r="B286" s="102" t="s">
        <v>3584</v>
      </c>
    </row>
    <row r="287" spans="1:10" x14ac:dyDescent="0.25">
      <c r="A287" s="102" t="s">
        <v>4574</v>
      </c>
      <c r="B287" s="101" t="s">
        <v>3585</v>
      </c>
      <c r="C287" s="101" t="s">
        <v>3586</v>
      </c>
    </row>
    <row r="288" spans="1:10" ht="22.5" x14ac:dyDescent="0.25">
      <c r="A288" s="102" t="s">
        <v>4575</v>
      </c>
      <c r="B288" s="101" t="s">
        <v>3587</v>
      </c>
      <c r="C288" s="101" t="s">
        <v>3588</v>
      </c>
      <c r="D288" s="101" t="s">
        <v>3589</v>
      </c>
      <c r="E288" s="101" t="s">
        <v>3590</v>
      </c>
    </row>
    <row r="289" spans="1:25" x14ac:dyDescent="0.25">
      <c r="A289" s="102" t="s">
        <v>4576</v>
      </c>
      <c r="B289" s="101" t="s">
        <v>3591</v>
      </c>
      <c r="C289" s="101" t="s">
        <v>3592</v>
      </c>
      <c r="D289" s="101" t="s">
        <v>3593</v>
      </c>
      <c r="E289" s="101" t="s">
        <v>3594</v>
      </c>
      <c r="F289" s="101" t="s">
        <v>3595</v>
      </c>
      <c r="G289" s="101" t="s">
        <v>3596</v>
      </c>
      <c r="H289" s="101" t="s">
        <v>3597</v>
      </c>
      <c r="I289" s="101" t="s">
        <v>3598</v>
      </c>
    </row>
    <row r="290" spans="1:25" x14ac:dyDescent="0.25">
      <c r="A290" s="102" t="s">
        <v>4577</v>
      </c>
      <c r="B290" s="101" t="s">
        <v>3599</v>
      </c>
      <c r="C290" s="101" t="s">
        <v>3600</v>
      </c>
    </row>
    <row r="291" spans="1:25" x14ac:dyDescent="0.25">
      <c r="A291" s="102" t="s">
        <v>4578</v>
      </c>
      <c r="B291" s="101" t="s">
        <v>3601</v>
      </c>
      <c r="C291" s="101" t="s">
        <v>3602</v>
      </c>
      <c r="D291" s="101" t="s">
        <v>3603</v>
      </c>
    </row>
    <row r="292" spans="1:25" ht="22.5" x14ac:dyDescent="0.25">
      <c r="A292" s="102" t="s">
        <v>4579</v>
      </c>
      <c r="B292" s="101" t="s">
        <v>3604</v>
      </c>
      <c r="C292" s="101" t="s">
        <v>3605</v>
      </c>
      <c r="D292" s="101" t="s">
        <v>3606</v>
      </c>
      <c r="E292" s="101" t="s">
        <v>3607</v>
      </c>
      <c r="F292" s="101" t="s">
        <v>3254</v>
      </c>
    </row>
    <row r="293" spans="1:25" x14ac:dyDescent="0.25">
      <c r="A293" s="102" t="s">
        <v>4580</v>
      </c>
      <c r="B293" s="101" t="s">
        <v>3608</v>
      </c>
    </row>
    <row r="294" spans="1:25" x14ac:dyDescent="0.25">
      <c r="A294" s="102" t="s">
        <v>3609</v>
      </c>
      <c r="B294" s="102" t="s">
        <v>1279</v>
      </c>
    </row>
    <row r="295" spans="1:25" x14ac:dyDescent="0.25">
      <c r="A295" s="102" t="s">
        <v>3010</v>
      </c>
      <c r="B295" s="102" t="s">
        <v>3610</v>
      </c>
    </row>
    <row r="296" spans="1:25" ht="22.5" x14ac:dyDescent="0.25">
      <c r="A296" s="102" t="s">
        <v>4581</v>
      </c>
      <c r="B296" s="101" t="s">
        <v>3611</v>
      </c>
      <c r="C296" s="101" t="s">
        <v>3612</v>
      </c>
      <c r="D296" s="101" t="s">
        <v>3613</v>
      </c>
      <c r="E296" s="101" t="s">
        <v>3614</v>
      </c>
      <c r="F296" s="101" t="s">
        <v>3615</v>
      </c>
      <c r="G296" s="101" t="s">
        <v>3616</v>
      </c>
      <c r="H296" s="101" t="s">
        <v>3617</v>
      </c>
      <c r="I296" s="101" t="s">
        <v>3618</v>
      </c>
      <c r="J296" s="101" t="s">
        <v>3619</v>
      </c>
      <c r="K296" s="101" t="s">
        <v>3620</v>
      </c>
      <c r="L296" s="101" t="s">
        <v>3621</v>
      </c>
      <c r="M296" s="101" t="s">
        <v>3622</v>
      </c>
      <c r="N296" s="101" t="s">
        <v>3623</v>
      </c>
      <c r="O296" s="101" t="s">
        <v>3624</v>
      </c>
      <c r="P296" s="101" t="s">
        <v>3625</v>
      </c>
      <c r="Q296" s="101" t="s">
        <v>3626</v>
      </c>
      <c r="R296" s="101" t="s">
        <v>3627</v>
      </c>
      <c r="S296" s="101" t="s">
        <v>3628</v>
      </c>
      <c r="T296" s="101" t="s">
        <v>3629</v>
      </c>
      <c r="U296" s="101" t="s">
        <v>3630</v>
      </c>
      <c r="V296" s="101" t="s">
        <v>3631</v>
      </c>
      <c r="W296" s="101" t="s">
        <v>3632</v>
      </c>
      <c r="X296" s="101" t="s">
        <v>3633</v>
      </c>
      <c r="Y296" s="101" t="s">
        <v>3634</v>
      </c>
    </row>
    <row r="297" spans="1:25" x14ac:dyDescent="0.25">
      <c r="A297" s="102" t="s">
        <v>4582</v>
      </c>
      <c r="B297" s="103" t="s">
        <v>3635</v>
      </c>
      <c r="C297" s="101" t="s">
        <v>3636</v>
      </c>
    </row>
    <row r="298" spans="1:25" x14ac:dyDescent="0.25">
      <c r="A298" s="102" t="s">
        <v>3042</v>
      </c>
      <c r="B298" s="102" t="s">
        <v>3637</v>
      </c>
    </row>
    <row r="299" spans="1:25" ht="22.5" x14ac:dyDescent="0.25">
      <c r="A299" s="102" t="s">
        <v>4583</v>
      </c>
      <c r="B299" s="101" t="s">
        <v>3638</v>
      </c>
      <c r="C299" s="101" t="s">
        <v>3639</v>
      </c>
      <c r="D299" s="101" t="s">
        <v>3640</v>
      </c>
    </row>
    <row r="300" spans="1:25" ht="22.5" x14ac:dyDescent="0.25">
      <c r="A300" s="102" t="s">
        <v>4584</v>
      </c>
      <c r="B300" s="101" t="s">
        <v>3641</v>
      </c>
      <c r="C300" s="101" t="s">
        <v>3642</v>
      </c>
      <c r="D300" s="101" t="s">
        <v>3643</v>
      </c>
      <c r="E300" s="101" t="s">
        <v>3644</v>
      </c>
      <c r="F300" s="101" t="s">
        <v>3645</v>
      </c>
      <c r="G300" s="101" t="s">
        <v>3646</v>
      </c>
      <c r="H300" s="101" t="s">
        <v>3647</v>
      </c>
      <c r="I300" s="101" t="s">
        <v>3648</v>
      </c>
    </row>
    <row r="301" spans="1:25" x14ac:dyDescent="0.25">
      <c r="A301" s="102" t="s">
        <v>4585</v>
      </c>
      <c r="B301" s="101" t="s">
        <v>3649</v>
      </c>
      <c r="C301" s="101" t="s">
        <v>3650</v>
      </c>
      <c r="D301" s="101" t="s">
        <v>3651</v>
      </c>
      <c r="E301" s="101" t="s">
        <v>3652</v>
      </c>
      <c r="F301" s="101" t="s">
        <v>3653</v>
      </c>
      <c r="G301" s="101" t="s">
        <v>3654</v>
      </c>
      <c r="H301" s="101" t="s">
        <v>3655</v>
      </c>
      <c r="I301" s="101" t="s">
        <v>3656</v>
      </c>
      <c r="J301" s="101" t="s">
        <v>3657</v>
      </c>
      <c r="K301" s="101" t="s">
        <v>3658</v>
      </c>
      <c r="L301" s="101" t="s">
        <v>3659</v>
      </c>
      <c r="M301" s="101" t="s">
        <v>3529</v>
      </c>
    </row>
    <row r="302" spans="1:25" ht="22.5" x14ac:dyDescent="0.25">
      <c r="A302" s="102" t="s">
        <v>4586</v>
      </c>
      <c r="B302" s="101" t="s">
        <v>3660</v>
      </c>
      <c r="C302" s="101" t="s">
        <v>3661</v>
      </c>
      <c r="D302" s="101" t="s">
        <v>3662</v>
      </c>
      <c r="E302" s="101" t="s">
        <v>3663</v>
      </c>
      <c r="F302" s="101" t="s">
        <v>3664</v>
      </c>
      <c r="G302" s="101" t="s">
        <v>3665</v>
      </c>
      <c r="H302" s="101" t="s">
        <v>3666</v>
      </c>
      <c r="I302" s="101" t="s">
        <v>3667</v>
      </c>
      <c r="J302" s="101" t="s">
        <v>3668</v>
      </c>
      <c r="K302" s="101" t="s">
        <v>3669</v>
      </c>
      <c r="L302" s="101" t="s">
        <v>3670</v>
      </c>
      <c r="M302" s="101" t="s">
        <v>3671</v>
      </c>
    </row>
    <row r="303" spans="1:25" ht="22.5" x14ac:dyDescent="0.25">
      <c r="A303" s="102" t="s">
        <v>4587</v>
      </c>
      <c r="B303" s="101" t="s">
        <v>3672</v>
      </c>
      <c r="C303" s="101" t="s">
        <v>3673</v>
      </c>
      <c r="D303" s="101" t="s">
        <v>3417</v>
      </c>
    </row>
    <row r="304" spans="1:25" ht="22.5" x14ac:dyDescent="0.25">
      <c r="A304" s="102" t="s">
        <v>4588</v>
      </c>
      <c r="B304" s="101" t="s">
        <v>3674</v>
      </c>
      <c r="C304" s="101" t="s">
        <v>3675</v>
      </c>
      <c r="D304" s="101" t="s">
        <v>3676</v>
      </c>
      <c r="E304" s="101" t="s">
        <v>3677</v>
      </c>
      <c r="F304" s="101" t="s">
        <v>3678</v>
      </c>
      <c r="G304" s="101" t="s">
        <v>3679</v>
      </c>
      <c r="H304" s="101" t="s">
        <v>3680</v>
      </c>
      <c r="I304" s="101" t="s">
        <v>3681</v>
      </c>
      <c r="J304" s="101" t="s">
        <v>3682</v>
      </c>
      <c r="K304" s="101" t="s">
        <v>3254</v>
      </c>
    </row>
    <row r="305" spans="1:21" ht="22.5" x14ac:dyDescent="0.25">
      <c r="A305" s="102" t="s">
        <v>4589</v>
      </c>
      <c r="B305" s="101" t="s">
        <v>3683</v>
      </c>
      <c r="C305" s="101" t="s">
        <v>3684</v>
      </c>
      <c r="D305" s="101" t="s">
        <v>3685</v>
      </c>
      <c r="E305" s="101" t="s">
        <v>3686</v>
      </c>
      <c r="F305" s="101" t="s">
        <v>3687</v>
      </c>
      <c r="G305" s="101" t="s">
        <v>3688</v>
      </c>
      <c r="H305" s="101" t="s">
        <v>3689</v>
      </c>
      <c r="I305" s="101" t="s">
        <v>3690</v>
      </c>
      <c r="J305" s="101" t="s">
        <v>3691</v>
      </c>
      <c r="K305" s="101" t="s">
        <v>3692</v>
      </c>
      <c r="L305" s="101" t="s">
        <v>3693</v>
      </c>
    </row>
    <row r="306" spans="1:21" x14ac:dyDescent="0.25">
      <c r="A306" s="102" t="s">
        <v>4590</v>
      </c>
      <c r="B306" s="101" t="s">
        <v>3694</v>
      </c>
      <c r="C306" s="101" t="s">
        <v>3695</v>
      </c>
    </row>
    <row r="307" spans="1:21" ht="22.5" x14ac:dyDescent="0.25">
      <c r="A307" s="102" t="s">
        <v>4591</v>
      </c>
      <c r="B307" s="101" t="s">
        <v>3696</v>
      </c>
      <c r="C307" s="101" t="s">
        <v>3697</v>
      </c>
      <c r="D307" s="101" t="s">
        <v>3698</v>
      </c>
      <c r="E307" s="101" t="s">
        <v>3699</v>
      </c>
    </row>
    <row r="308" spans="1:21" ht="22.5" x14ac:dyDescent="0.25">
      <c r="A308" s="102" t="s">
        <v>4592</v>
      </c>
      <c r="B308" s="101" t="s">
        <v>3700</v>
      </c>
      <c r="C308" s="101" t="s">
        <v>3701</v>
      </c>
      <c r="D308" s="101" t="s">
        <v>3702</v>
      </c>
      <c r="E308" s="101" t="s">
        <v>3703</v>
      </c>
      <c r="F308" s="101" t="s">
        <v>3704</v>
      </c>
      <c r="G308" s="101" t="s">
        <v>3705</v>
      </c>
      <c r="H308" s="101" t="s">
        <v>3706</v>
      </c>
      <c r="I308" s="101" t="s">
        <v>3707</v>
      </c>
      <c r="J308" s="101" t="s">
        <v>3708</v>
      </c>
    </row>
    <row r="309" spans="1:21" x14ac:dyDescent="0.25">
      <c r="A309" s="102" t="s">
        <v>3709</v>
      </c>
      <c r="B309" s="102" t="s">
        <v>3710</v>
      </c>
    </row>
    <row r="310" spans="1:21" x14ac:dyDescent="0.25">
      <c r="A310" s="102" t="s">
        <v>3010</v>
      </c>
      <c r="B310" s="102" t="s">
        <v>3711</v>
      </c>
    </row>
    <row r="311" spans="1:21" x14ac:dyDescent="0.25">
      <c r="A311" s="102" t="s">
        <v>4593</v>
      </c>
      <c r="B311" s="101" t="s">
        <v>3712</v>
      </c>
      <c r="C311" s="101" t="s">
        <v>3713</v>
      </c>
      <c r="D311" s="101" t="s">
        <v>3714</v>
      </c>
      <c r="E311" s="101" t="s">
        <v>3715</v>
      </c>
      <c r="F311" s="101" t="s">
        <v>3716</v>
      </c>
      <c r="G311" s="101" t="s">
        <v>3717</v>
      </c>
      <c r="H311" s="101" t="s">
        <v>3718</v>
      </c>
      <c r="I311" s="101" t="s">
        <v>3719</v>
      </c>
      <c r="J311" s="101" t="s">
        <v>3720</v>
      </c>
    </row>
    <row r="312" spans="1:21" x14ac:dyDescent="0.25">
      <c r="A312" s="102" t="s">
        <v>4594</v>
      </c>
      <c r="B312" s="101" t="s">
        <v>3721</v>
      </c>
      <c r="C312" s="101" t="s">
        <v>3722</v>
      </c>
      <c r="D312" s="101" t="s">
        <v>3723</v>
      </c>
      <c r="E312" s="101" t="s">
        <v>3724</v>
      </c>
      <c r="F312" s="101" t="s">
        <v>3725</v>
      </c>
      <c r="G312" s="101" t="s">
        <v>3726</v>
      </c>
      <c r="H312" s="101" t="s">
        <v>3727</v>
      </c>
      <c r="I312" s="101" t="s">
        <v>3728</v>
      </c>
      <c r="J312" s="101" t="s">
        <v>3729</v>
      </c>
      <c r="K312" s="101" t="s">
        <v>3730</v>
      </c>
    </row>
    <row r="313" spans="1:21" x14ac:dyDescent="0.25">
      <c r="A313" s="102" t="s">
        <v>4457</v>
      </c>
      <c r="B313" s="101" t="s">
        <v>3731</v>
      </c>
      <c r="C313" s="101" t="s">
        <v>3732</v>
      </c>
      <c r="D313" s="101" t="s">
        <v>3733</v>
      </c>
      <c r="E313" s="101" t="s">
        <v>3734</v>
      </c>
      <c r="F313" s="101" t="s">
        <v>3417</v>
      </c>
    </row>
    <row r="314" spans="1:21" ht="22.5" x14ac:dyDescent="0.25">
      <c r="A314" s="102" t="s">
        <v>4595</v>
      </c>
      <c r="B314" s="101" t="s">
        <v>3735</v>
      </c>
      <c r="C314" s="101" t="s">
        <v>3736</v>
      </c>
      <c r="D314" s="101" t="s">
        <v>3737</v>
      </c>
      <c r="E314" s="101" t="s">
        <v>3738</v>
      </c>
      <c r="F314" s="101" t="s">
        <v>3739</v>
      </c>
      <c r="G314" s="101" t="s">
        <v>3740</v>
      </c>
      <c r="H314" s="101" t="s">
        <v>3741</v>
      </c>
      <c r="I314" s="101" t="s">
        <v>3742</v>
      </c>
      <c r="J314" s="101" t="s">
        <v>3529</v>
      </c>
    </row>
    <row r="315" spans="1:21" x14ac:dyDescent="0.25">
      <c r="A315" s="102" t="s">
        <v>4596</v>
      </c>
      <c r="B315" s="101" t="s">
        <v>3743</v>
      </c>
      <c r="C315" s="101" t="s">
        <v>3744</v>
      </c>
      <c r="D315" s="101" t="s">
        <v>3417</v>
      </c>
    </row>
    <row r="316" spans="1:21" x14ac:dyDescent="0.25">
      <c r="A316" s="102" t="s">
        <v>3042</v>
      </c>
      <c r="B316" s="102" t="s">
        <v>3745</v>
      </c>
    </row>
    <row r="317" spans="1:21" x14ac:dyDescent="0.25">
      <c r="A317" s="102" t="s">
        <v>4597</v>
      </c>
      <c r="B317" s="101" t="s">
        <v>3746</v>
      </c>
      <c r="C317" s="101" t="s">
        <v>3747</v>
      </c>
      <c r="D317" s="101" t="s">
        <v>3748</v>
      </c>
      <c r="E317" s="101" t="s">
        <v>3749</v>
      </c>
      <c r="F317" s="101" t="s">
        <v>3750</v>
      </c>
      <c r="G317" s="101" t="s">
        <v>3751</v>
      </c>
    </row>
    <row r="318" spans="1:21" x14ac:dyDescent="0.25">
      <c r="A318" s="102" t="s">
        <v>4598</v>
      </c>
      <c r="B318" s="101" t="s">
        <v>3752</v>
      </c>
    </row>
    <row r="319" spans="1:21" ht="22.5" x14ac:dyDescent="0.25">
      <c r="A319" s="102" t="s">
        <v>4599</v>
      </c>
      <c r="B319" s="101" t="s">
        <v>3753</v>
      </c>
      <c r="C319" s="101" t="s">
        <v>3754</v>
      </c>
      <c r="D319" s="101" t="s">
        <v>3755</v>
      </c>
      <c r="E319" s="101" t="s">
        <v>3756</v>
      </c>
      <c r="F319" s="101" t="s">
        <v>3757</v>
      </c>
      <c r="G319" s="101" t="s">
        <v>3758</v>
      </c>
      <c r="H319" s="101" t="s">
        <v>3759</v>
      </c>
      <c r="I319" s="101" t="s">
        <v>3760</v>
      </c>
      <c r="J319" s="101" t="s">
        <v>3761</v>
      </c>
      <c r="K319" s="101" t="s">
        <v>3762</v>
      </c>
      <c r="L319" s="101" t="s">
        <v>3763</v>
      </c>
      <c r="M319" s="101" t="s">
        <v>3764</v>
      </c>
      <c r="N319" s="101" t="s">
        <v>3765</v>
      </c>
      <c r="O319" s="101" t="s">
        <v>3766</v>
      </c>
      <c r="P319" s="101" t="s">
        <v>3767</v>
      </c>
      <c r="Q319" s="101" t="s">
        <v>3768</v>
      </c>
      <c r="R319" s="101" t="s">
        <v>3769</v>
      </c>
      <c r="S319" s="101" t="s">
        <v>3770</v>
      </c>
      <c r="T319" s="101" t="s">
        <v>3771</v>
      </c>
      <c r="U319" s="101" t="s">
        <v>3772</v>
      </c>
    </row>
    <row r="320" spans="1:21" x14ac:dyDescent="0.25">
      <c r="A320" s="102" t="s">
        <v>4600</v>
      </c>
      <c r="B320" s="101" t="s">
        <v>3773</v>
      </c>
      <c r="C320" s="101" t="s">
        <v>3774</v>
      </c>
      <c r="D320" s="101" t="s">
        <v>3775</v>
      </c>
      <c r="E320" s="101" t="s">
        <v>3776</v>
      </c>
      <c r="F320" s="101" t="s">
        <v>3777</v>
      </c>
      <c r="G320" s="101" t="s">
        <v>3778</v>
      </c>
      <c r="H320" s="101" t="s">
        <v>3779</v>
      </c>
    </row>
    <row r="321" spans="1:21" x14ac:dyDescent="0.25">
      <c r="A321" s="102" t="s">
        <v>4601</v>
      </c>
      <c r="B321" s="101" t="s">
        <v>3780</v>
      </c>
      <c r="C321" s="101" t="s">
        <v>3781</v>
      </c>
      <c r="D321" s="101" t="s">
        <v>3782</v>
      </c>
      <c r="E321" s="101" t="s">
        <v>3783</v>
      </c>
      <c r="F321" s="101" t="s">
        <v>3784</v>
      </c>
      <c r="G321" s="101" t="s">
        <v>3785</v>
      </c>
      <c r="H321" s="101" t="s">
        <v>3786</v>
      </c>
      <c r="I321" s="101" t="s">
        <v>3787</v>
      </c>
      <c r="J321" s="101" t="s">
        <v>3788</v>
      </c>
      <c r="K321" s="101" t="s">
        <v>3789</v>
      </c>
      <c r="L321" s="101" t="s">
        <v>3790</v>
      </c>
      <c r="M321" s="101" t="s">
        <v>3791</v>
      </c>
      <c r="N321" s="101" t="s">
        <v>3792</v>
      </c>
    </row>
    <row r="322" spans="1:21" x14ac:dyDescent="0.25">
      <c r="A322" s="102" t="s">
        <v>3583</v>
      </c>
      <c r="B322" s="102" t="s">
        <v>3793</v>
      </c>
    </row>
    <row r="323" spans="1:21" x14ac:dyDescent="0.25">
      <c r="A323" s="102" t="s">
        <v>4602</v>
      </c>
      <c r="B323" s="101" t="s">
        <v>3794</v>
      </c>
      <c r="C323" s="101" t="s">
        <v>3795</v>
      </c>
    </row>
    <row r="324" spans="1:21" x14ac:dyDescent="0.25">
      <c r="A324" s="102" t="s">
        <v>4603</v>
      </c>
      <c r="B324" s="101" t="s">
        <v>3796</v>
      </c>
      <c r="C324" s="101" t="s">
        <v>3797</v>
      </c>
      <c r="D324" s="101" t="s">
        <v>3798</v>
      </c>
      <c r="E324" s="101" t="s">
        <v>3799</v>
      </c>
      <c r="F324" s="101" t="s">
        <v>3800</v>
      </c>
      <c r="G324" s="101" t="s">
        <v>3801</v>
      </c>
      <c r="H324" s="101" t="s">
        <v>3802</v>
      </c>
      <c r="I324" s="101" t="s">
        <v>3803</v>
      </c>
      <c r="J324" s="101" t="s">
        <v>3804</v>
      </c>
      <c r="K324" s="101" t="s">
        <v>3805</v>
      </c>
      <c r="L324" s="101" t="s">
        <v>3806</v>
      </c>
      <c r="M324" s="101" t="s">
        <v>3807</v>
      </c>
      <c r="N324" s="101" t="s">
        <v>3808</v>
      </c>
      <c r="O324" s="101" t="s">
        <v>3809</v>
      </c>
      <c r="P324" s="101" t="s">
        <v>3810</v>
      </c>
      <c r="Q324" s="101" t="s">
        <v>3811</v>
      </c>
      <c r="R324" s="101" t="s">
        <v>3812</v>
      </c>
      <c r="S324" s="101" t="s">
        <v>3813</v>
      </c>
      <c r="T324" s="101" t="s">
        <v>3814</v>
      </c>
      <c r="U324" s="101" t="s">
        <v>3815</v>
      </c>
    </row>
    <row r="325" spans="1:21" x14ac:dyDescent="0.25">
      <c r="A325" s="102" t="s">
        <v>4604</v>
      </c>
      <c r="B325" s="101" t="s">
        <v>3816</v>
      </c>
      <c r="C325" s="101" t="s">
        <v>3817</v>
      </c>
      <c r="D325" s="101" t="s">
        <v>3818</v>
      </c>
      <c r="E325" s="101" t="s">
        <v>3819</v>
      </c>
      <c r="F325" s="101" t="s">
        <v>3820</v>
      </c>
      <c r="G325" s="101" t="s">
        <v>3821</v>
      </c>
      <c r="H325" s="101" t="s">
        <v>3822</v>
      </c>
    </row>
    <row r="326" spans="1:21" x14ac:dyDescent="0.25">
      <c r="A326" s="102" t="s">
        <v>3823</v>
      </c>
      <c r="B326" s="102" t="s">
        <v>3824</v>
      </c>
    </row>
    <row r="327" spans="1:21" x14ac:dyDescent="0.25">
      <c r="A327" s="102" t="s">
        <v>4605</v>
      </c>
      <c r="B327" s="101" t="s">
        <v>3825</v>
      </c>
      <c r="C327" s="101" t="s">
        <v>3826</v>
      </c>
      <c r="D327" s="101" t="s">
        <v>3827</v>
      </c>
      <c r="E327" s="101" t="s">
        <v>3828</v>
      </c>
      <c r="F327" s="101" t="s">
        <v>3829</v>
      </c>
    </row>
    <row r="328" spans="1:21" x14ac:dyDescent="0.25">
      <c r="A328" s="102" t="s">
        <v>4606</v>
      </c>
      <c r="B328" s="101" t="s">
        <v>3830</v>
      </c>
      <c r="C328" s="101" t="s">
        <v>3831</v>
      </c>
      <c r="D328" s="101" t="s">
        <v>3832</v>
      </c>
      <c r="E328" s="101" t="s">
        <v>3833</v>
      </c>
      <c r="F328" s="101" t="s">
        <v>3834</v>
      </c>
      <c r="G328" s="101" t="s">
        <v>3835</v>
      </c>
      <c r="H328" s="101" t="s">
        <v>3836</v>
      </c>
      <c r="I328" s="101" t="s">
        <v>3837</v>
      </c>
      <c r="J328" s="101" t="s">
        <v>3838</v>
      </c>
      <c r="K328" s="101" t="s">
        <v>3839</v>
      </c>
      <c r="L328" s="101" t="s">
        <v>3840</v>
      </c>
    </row>
    <row r="329" spans="1:21" x14ac:dyDescent="0.25">
      <c r="A329" s="102" t="s">
        <v>4607</v>
      </c>
      <c r="B329" s="101" t="s">
        <v>3841</v>
      </c>
      <c r="C329" s="101" t="s">
        <v>3842</v>
      </c>
      <c r="D329" s="101" t="s">
        <v>3843</v>
      </c>
    </row>
    <row r="330" spans="1:21" x14ac:dyDescent="0.25">
      <c r="A330" s="102" t="s">
        <v>4608</v>
      </c>
      <c r="B330" s="101" t="s">
        <v>3844</v>
      </c>
      <c r="C330" s="101" t="s">
        <v>3845</v>
      </c>
    </row>
    <row r="331" spans="1:21" x14ac:dyDescent="0.25">
      <c r="A331" s="102" t="s">
        <v>4609</v>
      </c>
      <c r="B331" s="101" t="s">
        <v>3846</v>
      </c>
      <c r="C331" s="101" t="s">
        <v>3847</v>
      </c>
      <c r="D331" s="101" t="s">
        <v>3848</v>
      </c>
      <c r="E331" s="101" t="s">
        <v>3849</v>
      </c>
      <c r="F331" s="101" t="s">
        <v>3850</v>
      </c>
    </row>
    <row r="332" spans="1:21" x14ac:dyDescent="0.25">
      <c r="A332" s="102" t="s">
        <v>3851</v>
      </c>
      <c r="B332" s="102" t="s">
        <v>1470</v>
      </c>
    </row>
    <row r="333" spans="1:21" x14ac:dyDescent="0.25">
      <c r="A333" s="102" t="s">
        <v>3010</v>
      </c>
      <c r="B333" s="102" t="s">
        <v>3852</v>
      </c>
    </row>
    <row r="334" spans="1:21" x14ac:dyDescent="0.25">
      <c r="A334" s="102" t="s">
        <v>4610</v>
      </c>
      <c r="B334" s="101" t="s">
        <v>3853</v>
      </c>
      <c r="C334" s="101" t="s">
        <v>3854</v>
      </c>
      <c r="D334" s="101" t="s">
        <v>3855</v>
      </c>
      <c r="E334" s="101" t="s">
        <v>3856</v>
      </c>
      <c r="F334" s="101" t="s">
        <v>3857</v>
      </c>
      <c r="G334" s="101" t="s">
        <v>3858</v>
      </c>
      <c r="H334" s="101" t="s">
        <v>3859</v>
      </c>
      <c r="I334" s="101" t="s">
        <v>3860</v>
      </c>
      <c r="J334" s="101" t="s">
        <v>3861</v>
      </c>
      <c r="K334" s="101" t="s">
        <v>3862</v>
      </c>
      <c r="L334" s="101" t="s">
        <v>3863</v>
      </c>
      <c r="M334" s="101" t="s">
        <v>3864</v>
      </c>
    </row>
    <row r="335" spans="1:21" ht="22.5" x14ac:dyDescent="0.25">
      <c r="A335" s="102" t="s">
        <v>4611</v>
      </c>
      <c r="B335" s="101" t="s">
        <v>3865</v>
      </c>
      <c r="C335" s="101" t="s">
        <v>3866</v>
      </c>
      <c r="D335" s="101" t="s">
        <v>3867</v>
      </c>
      <c r="E335" s="101" t="s">
        <v>3868</v>
      </c>
      <c r="F335" s="101" t="s">
        <v>3869</v>
      </c>
      <c r="G335" s="101" t="s">
        <v>3870</v>
      </c>
      <c r="H335" s="101" t="s">
        <v>3871</v>
      </c>
      <c r="I335" s="101" t="s">
        <v>3872</v>
      </c>
      <c r="J335" s="101" t="s">
        <v>3873</v>
      </c>
      <c r="K335" s="101" t="s">
        <v>3870</v>
      </c>
      <c r="L335" s="101" t="s">
        <v>3874</v>
      </c>
      <c r="M335" s="101" t="s">
        <v>3875</v>
      </c>
    </row>
    <row r="336" spans="1:21" x14ac:dyDescent="0.25">
      <c r="A336" s="102" t="s">
        <v>4612</v>
      </c>
      <c r="B336" s="101" t="s">
        <v>3876</v>
      </c>
      <c r="C336" s="101" t="s">
        <v>3877</v>
      </c>
      <c r="D336" s="101" t="s">
        <v>3878</v>
      </c>
      <c r="E336" s="101" t="s">
        <v>3879</v>
      </c>
      <c r="F336" s="101" t="s">
        <v>3880</v>
      </c>
      <c r="G336" s="101" t="s">
        <v>3881</v>
      </c>
      <c r="H336" s="101" t="s">
        <v>3882</v>
      </c>
      <c r="I336" s="101" t="s">
        <v>3883</v>
      </c>
      <c r="J336" s="101" t="s">
        <v>3884</v>
      </c>
    </row>
    <row r="337" spans="1:17" x14ac:dyDescent="0.25">
      <c r="A337" s="102" t="s">
        <v>4613</v>
      </c>
      <c r="B337" s="101" t="s">
        <v>3885</v>
      </c>
      <c r="C337" s="101" t="s">
        <v>3886</v>
      </c>
    </row>
    <row r="338" spans="1:17" x14ac:dyDescent="0.25">
      <c r="A338" s="102" t="s">
        <v>3042</v>
      </c>
      <c r="B338" s="102" t="s">
        <v>3887</v>
      </c>
    </row>
    <row r="339" spans="1:17" ht="22.5" x14ac:dyDescent="0.25">
      <c r="A339" s="102" t="s">
        <v>4614</v>
      </c>
      <c r="B339" s="101" t="s">
        <v>3888</v>
      </c>
      <c r="C339" s="101" t="s">
        <v>3889</v>
      </c>
      <c r="D339" s="101" t="s">
        <v>3890</v>
      </c>
      <c r="E339" s="101" t="s">
        <v>3891</v>
      </c>
      <c r="F339" s="101" t="s">
        <v>3892</v>
      </c>
      <c r="G339" s="101" t="s">
        <v>3893</v>
      </c>
      <c r="H339" s="101" t="s">
        <v>3894</v>
      </c>
      <c r="I339" s="101" t="s">
        <v>3895</v>
      </c>
      <c r="J339" s="101" t="s">
        <v>3896</v>
      </c>
      <c r="K339" s="101" t="s">
        <v>3897</v>
      </c>
      <c r="L339" s="101" t="s">
        <v>3898</v>
      </c>
      <c r="M339" s="101" t="s">
        <v>3899</v>
      </c>
      <c r="N339" s="101" t="s">
        <v>3900</v>
      </c>
      <c r="O339" s="101" t="s">
        <v>3901</v>
      </c>
      <c r="P339" s="101" t="s">
        <v>3902</v>
      </c>
      <c r="Q339" s="101" t="s">
        <v>3903</v>
      </c>
    </row>
    <row r="340" spans="1:17" x14ac:dyDescent="0.25">
      <c r="A340" s="102" t="s">
        <v>4615</v>
      </c>
      <c r="B340" s="101" t="s">
        <v>3904</v>
      </c>
      <c r="C340" s="101" t="s">
        <v>3905</v>
      </c>
    </row>
    <row r="341" spans="1:17" x14ac:dyDescent="0.25">
      <c r="A341" s="102" t="s">
        <v>4616</v>
      </c>
      <c r="B341" s="101" t="s">
        <v>3906</v>
      </c>
      <c r="C341" s="101" t="s">
        <v>3907</v>
      </c>
      <c r="D341" s="101" t="s">
        <v>3908</v>
      </c>
      <c r="E341" s="101" t="s">
        <v>3909</v>
      </c>
      <c r="F341" s="101" t="s">
        <v>3910</v>
      </c>
      <c r="G341" s="101" t="s">
        <v>3911</v>
      </c>
      <c r="H341" s="101" t="s">
        <v>3912</v>
      </c>
      <c r="I341" s="101" t="s">
        <v>3913</v>
      </c>
    </row>
    <row r="342" spans="1:17" ht="22.5" x14ac:dyDescent="0.25">
      <c r="A342" s="102" t="s">
        <v>4617</v>
      </c>
      <c r="B342" s="101" t="s">
        <v>3914</v>
      </c>
      <c r="C342" s="101" t="s">
        <v>3915</v>
      </c>
      <c r="D342" s="101" t="s">
        <v>3916</v>
      </c>
      <c r="E342" s="101" t="s">
        <v>3917</v>
      </c>
      <c r="F342" s="101" t="s">
        <v>3918</v>
      </c>
      <c r="G342" s="101" t="s">
        <v>3919</v>
      </c>
      <c r="H342" s="101" t="s">
        <v>3920</v>
      </c>
      <c r="I342" s="101" t="s">
        <v>3921</v>
      </c>
      <c r="J342" s="101" t="s">
        <v>3922</v>
      </c>
      <c r="K342" s="101" t="s">
        <v>3923</v>
      </c>
    </row>
    <row r="343" spans="1:17" ht="22.5" x14ac:dyDescent="0.25">
      <c r="A343" s="102" t="s">
        <v>4618</v>
      </c>
      <c r="B343" s="101" t="s">
        <v>3924</v>
      </c>
      <c r="C343" s="101" t="s">
        <v>3925</v>
      </c>
      <c r="D343" s="101" t="s">
        <v>3926</v>
      </c>
      <c r="E343" s="101" t="s">
        <v>3927</v>
      </c>
    </row>
    <row r="344" spans="1:17" x14ac:dyDescent="0.25">
      <c r="A344" s="102" t="s">
        <v>4619</v>
      </c>
      <c r="B344" s="101" t="s">
        <v>3928</v>
      </c>
      <c r="C344" s="101" t="s">
        <v>3929</v>
      </c>
      <c r="D344" s="101" t="s">
        <v>3930</v>
      </c>
      <c r="E344" s="101" t="s">
        <v>3931</v>
      </c>
    </row>
    <row r="345" spans="1:17" x14ac:dyDescent="0.25">
      <c r="A345" s="102" t="s">
        <v>4620</v>
      </c>
      <c r="B345" s="101" t="s">
        <v>3932</v>
      </c>
      <c r="C345" s="101" t="s">
        <v>3933</v>
      </c>
      <c r="D345" s="101" t="s">
        <v>3934</v>
      </c>
      <c r="E345" s="101" t="s">
        <v>3935</v>
      </c>
      <c r="F345" s="101" t="s">
        <v>3936</v>
      </c>
      <c r="G345" s="101" t="s">
        <v>3937</v>
      </c>
      <c r="H345" s="101" t="s">
        <v>3938</v>
      </c>
    </row>
    <row r="346" spans="1:17" x14ac:dyDescent="0.25">
      <c r="A346" s="102" t="s">
        <v>4621</v>
      </c>
      <c r="B346" s="101" t="s">
        <v>3939</v>
      </c>
      <c r="C346" s="101" t="s">
        <v>3940</v>
      </c>
      <c r="D346" s="101" t="s">
        <v>3941</v>
      </c>
      <c r="E346" s="101" t="s">
        <v>3942</v>
      </c>
      <c r="F346" s="101" t="s">
        <v>3943</v>
      </c>
    </row>
    <row r="347" spans="1:17" ht="22.5" x14ac:dyDescent="0.25">
      <c r="A347" s="102" t="s">
        <v>4622</v>
      </c>
      <c r="B347" s="101" t="s">
        <v>3944</v>
      </c>
      <c r="C347" s="101" t="s">
        <v>3945</v>
      </c>
      <c r="D347" s="101" t="s">
        <v>3946</v>
      </c>
      <c r="E347" s="101" t="s">
        <v>3947</v>
      </c>
      <c r="F347" s="101" t="s">
        <v>3948</v>
      </c>
    </row>
    <row r="348" spans="1:17" x14ac:dyDescent="0.25">
      <c r="A348" s="102" t="s">
        <v>4623</v>
      </c>
      <c r="B348" s="101" t="s">
        <v>3949</v>
      </c>
      <c r="C348" s="101" t="s">
        <v>3950</v>
      </c>
      <c r="D348" s="101" t="s">
        <v>3951</v>
      </c>
      <c r="E348" s="101" t="s">
        <v>3952</v>
      </c>
    </row>
    <row r="349" spans="1:17" ht="22.5" x14ac:dyDescent="0.25">
      <c r="A349" s="102" t="s">
        <v>4624</v>
      </c>
      <c r="B349" s="101" t="s">
        <v>3953</v>
      </c>
      <c r="C349" s="101" t="s">
        <v>3954</v>
      </c>
      <c r="D349" s="101" t="s">
        <v>3955</v>
      </c>
    </row>
    <row r="350" spans="1:17" x14ac:dyDescent="0.25">
      <c r="A350" s="102" t="s">
        <v>4625</v>
      </c>
      <c r="B350" s="101" t="s">
        <v>3956</v>
      </c>
      <c r="C350" s="101" t="s">
        <v>3957</v>
      </c>
      <c r="D350" s="101" t="s">
        <v>3958</v>
      </c>
      <c r="E350" s="101" t="s">
        <v>3959</v>
      </c>
      <c r="F350" s="101" t="s">
        <v>3960</v>
      </c>
      <c r="G350" s="101" t="s">
        <v>3961</v>
      </c>
    </row>
    <row r="351" spans="1:17" ht="22.5" x14ac:dyDescent="0.25">
      <c r="A351" s="102" t="s">
        <v>4626</v>
      </c>
      <c r="B351" s="101" t="s">
        <v>3962</v>
      </c>
      <c r="C351" s="101" t="s">
        <v>3963</v>
      </c>
      <c r="D351" s="101" t="s">
        <v>3964</v>
      </c>
      <c r="E351" s="101" t="s">
        <v>3965</v>
      </c>
      <c r="F351" s="101" t="s">
        <v>3966</v>
      </c>
      <c r="G351" s="101" t="s">
        <v>3967</v>
      </c>
      <c r="H351" s="101" t="s">
        <v>3494</v>
      </c>
    </row>
    <row r="352" spans="1:17" ht="22.5" x14ac:dyDescent="0.25">
      <c r="A352" s="102" t="s">
        <v>4627</v>
      </c>
      <c r="B352" s="101" t="s">
        <v>3968</v>
      </c>
      <c r="C352" s="101" t="s">
        <v>3969</v>
      </c>
      <c r="D352" s="101" t="s">
        <v>3970</v>
      </c>
      <c r="E352" s="101" t="s">
        <v>3971</v>
      </c>
      <c r="F352" s="101" t="s">
        <v>3972</v>
      </c>
      <c r="G352" s="101" t="s">
        <v>3973</v>
      </c>
      <c r="H352" s="101" t="s">
        <v>3974</v>
      </c>
      <c r="I352" s="101" t="s">
        <v>3975</v>
      </c>
    </row>
    <row r="353" spans="1:14" x14ac:dyDescent="0.25">
      <c r="A353" s="102" t="s">
        <v>3583</v>
      </c>
      <c r="B353" s="102" t="s">
        <v>3976</v>
      </c>
    </row>
    <row r="354" spans="1:14" x14ac:dyDescent="0.25">
      <c r="A354" s="102" t="s">
        <v>4628</v>
      </c>
      <c r="B354" s="101" t="s">
        <v>3977</v>
      </c>
      <c r="C354" s="101" t="s">
        <v>3978</v>
      </c>
      <c r="D354" s="101" t="s">
        <v>3979</v>
      </c>
      <c r="E354" s="101" t="s">
        <v>3980</v>
      </c>
    </row>
    <row r="355" spans="1:14" x14ac:dyDescent="0.25">
      <c r="A355" s="102" t="s">
        <v>4629</v>
      </c>
      <c r="B355" s="101" t="s">
        <v>3981</v>
      </c>
      <c r="C355" s="101" t="s">
        <v>3982</v>
      </c>
      <c r="D355" s="101" t="s">
        <v>3983</v>
      </c>
      <c r="E355" s="101" t="s">
        <v>3984</v>
      </c>
      <c r="F355" s="101" t="s">
        <v>3985</v>
      </c>
    </row>
    <row r="356" spans="1:14" x14ac:dyDescent="0.25">
      <c r="A356" s="102" t="s">
        <v>4630</v>
      </c>
      <c r="B356" s="101" t="s">
        <v>3986</v>
      </c>
      <c r="C356" s="101" t="s">
        <v>3987</v>
      </c>
      <c r="D356" s="101" t="s">
        <v>3988</v>
      </c>
    </row>
    <row r="357" spans="1:14" ht="22.5" x14ac:dyDescent="0.25">
      <c r="A357" s="102" t="s">
        <v>4631</v>
      </c>
      <c r="B357" s="101" t="s">
        <v>3989</v>
      </c>
      <c r="C357" s="101" t="s">
        <v>3990</v>
      </c>
      <c r="D357" s="101" t="s">
        <v>3991</v>
      </c>
      <c r="E357" s="101" t="s">
        <v>3992</v>
      </c>
      <c r="F357" s="101" t="s">
        <v>3993</v>
      </c>
      <c r="G357" s="101" t="s">
        <v>3994</v>
      </c>
    </row>
    <row r="358" spans="1:14" x14ac:dyDescent="0.25">
      <c r="A358" s="102" t="s">
        <v>4632</v>
      </c>
      <c r="B358" s="101" t="s">
        <v>3995</v>
      </c>
      <c r="C358" s="101" t="s">
        <v>3996</v>
      </c>
      <c r="D358" s="101" t="s">
        <v>3997</v>
      </c>
      <c r="E358" s="101" t="s">
        <v>3998</v>
      </c>
      <c r="F358" s="101" t="s">
        <v>3999</v>
      </c>
      <c r="G358" s="101" t="s">
        <v>4000</v>
      </c>
    </row>
    <row r="359" spans="1:14" ht="22.5" x14ac:dyDescent="0.25">
      <c r="A359" s="102" t="s">
        <v>4633</v>
      </c>
      <c r="B359" s="101" t="s">
        <v>4001</v>
      </c>
      <c r="C359" s="101" t="s">
        <v>4002</v>
      </c>
      <c r="D359" s="101" t="s">
        <v>4003</v>
      </c>
      <c r="E359" s="101" t="s">
        <v>4004</v>
      </c>
      <c r="F359" s="101" t="s">
        <v>3246</v>
      </c>
    </row>
    <row r="360" spans="1:14" ht="22.5" x14ac:dyDescent="0.25">
      <c r="A360" s="102" t="s">
        <v>4634</v>
      </c>
      <c r="B360" s="101" t="s">
        <v>4005</v>
      </c>
      <c r="C360" s="101" t="s">
        <v>4006</v>
      </c>
      <c r="D360" s="101" t="s">
        <v>4007</v>
      </c>
      <c r="E360" s="101" t="s">
        <v>4008</v>
      </c>
      <c r="F360" s="101" t="s">
        <v>4009</v>
      </c>
      <c r="G360" s="101" t="s">
        <v>4010</v>
      </c>
      <c r="H360" s="101" t="s">
        <v>4011</v>
      </c>
      <c r="I360" s="101" t="s">
        <v>4012</v>
      </c>
      <c r="J360" s="101" t="s">
        <v>4013</v>
      </c>
      <c r="K360" s="101" t="s">
        <v>3494</v>
      </c>
    </row>
    <row r="361" spans="1:14" x14ac:dyDescent="0.25">
      <c r="A361" s="102" t="s">
        <v>4635</v>
      </c>
      <c r="B361" s="101" t="s">
        <v>4014</v>
      </c>
      <c r="C361" s="101" t="s">
        <v>4015</v>
      </c>
      <c r="D361" s="101" t="s">
        <v>4016</v>
      </c>
      <c r="E361" s="101" t="s">
        <v>4017</v>
      </c>
      <c r="F361" s="101" t="s">
        <v>4018</v>
      </c>
      <c r="G361" s="101" t="s">
        <v>4019</v>
      </c>
      <c r="H361" s="101" t="s">
        <v>4020</v>
      </c>
      <c r="I361" s="101" t="s">
        <v>4021</v>
      </c>
      <c r="J361" s="101" t="s">
        <v>4022</v>
      </c>
      <c r="K361" s="101" t="s">
        <v>4023</v>
      </c>
      <c r="L361" s="101" t="s">
        <v>4024</v>
      </c>
    </row>
    <row r="362" spans="1:14" ht="22.5" x14ac:dyDescent="0.25">
      <c r="A362" s="102" t="s">
        <v>4636</v>
      </c>
      <c r="B362" s="101" t="s">
        <v>4025</v>
      </c>
      <c r="C362" s="101" t="s">
        <v>4026</v>
      </c>
      <c r="D362" s="101" t="s">
        <v>4027</v>
      </c>
      <c r="E362" s="101" t="s">
        <v>4028</v>
      </c>
      <c r="F362" s="101" t="s">
        <v>4029</v>
      </c>
      <c r="G362" s="101" t="s">
        <v>4030</v>
      </c>
      <c r="H362" s="101" t="s">
        <v>4031</v>
      </c>
      <c r="I362" s="101" t="s">
        <v>4032</v>
      </c>
      <c r="J362" s="101" t="s">
        <v>4033</v>
      </c>
      <c r="K362" s="101" t="s">
        <v>4034</v>
      </c>
      <c r="L362" s="101" t="s">
        <v>4035</v>
      </c>
      <c r="M362" s="101" t="s">
        <v>3510</v>
      </c>
    </row>
    <row r="363" spans="1:14" x14ac:dyDescent="0.25">
      <c r="A363" s="102" t="s">
        <v>4637</v>
      </c>
      <c r="B363" s="101" t="s">
        <v>4036</v>
      </c>
      <c r="C363" s="101" t="s">
        <v>4037</v>
      </c>
      <c r="D363" s="101" t="s">
        <v>4038</v>
      </c>
      <c r="E363" s="101" t="s">
        <v>4039</v>
      </c>
      <c r="F363" s="101" t="s">
        <v>4040</v>
      </c>
      <c r="G363" s="101" t="s">
        <v>4041</v>
      </c>
      <c r="H363" s="101" t="s">
        <v>4042</v>
      </c>
      <c r="I363" s="101" t="s">
        <v>4043</v>
      </c>
    </row>
    <row r="364" spans="1:14" ht="22.5" x14ac:dyDescent="0.25">
      <c r="A364" s="102" t="s">
        <v>4638</v>
      </c>
      <c r="B364" s="101" t="s">
        <v>4044</v>
      </c>
      <c r="C364" s="101" t="s">
        <v>4045</v>
      </c>
      <c r="D364" s="101" t="s">
        <v>4046</v>
      </c>
      <c r="E364" s="101" t="s">
        <v>4047</v>
      </c>
      <c r="F364" s="101" t="s">
        <v>4048</v>
      </c>
      <c r="G364" s="101" t="s">
        <v>4049</v>
      </c>
    </row>
    <row r="365" spans="1:14" ht="22.5" x14ac:dyDescent="0.25">
      <c r="A365" s="102" t="s">
        <v>4639</v>
      </c>
      <c r="B365" s="101" t="s">
        <v>4050</v>
      </c>
      <c r="C365" s="101" t="s">
        <v>4051</v>
      </c>
      <c r="D365" s="101" t="s">
        <v>4052</v>
      </c>
      <c r="E365" s="101" t="s">
        <v>4053</v>
      </c>
      <c r="F365" s="101" t="s">
        <v>4054</v>
      </c>
      <c r="G365" s="101" t="s">
        <v>4055</v>
      </c>
      <c r="H365" s="101" t="s">
        <v>4056</v>
      </c>
      <c r="I365" s="101" t="s">
        <v>4057</v>
      </c>
      <c r="J365" s="101" t="s">
        <v>4058</v>
      </c>
      <c r="K365" s="101" t="s">
        <v>4059</v>
      </c>
      <c r="L365" s="101" t="s">
        <v>4060</v>
      </c>
      <c r="M365" s="101" t="s">
        <v>4061</v>
      </c>
    </row>
    <row r="366" spans="1:14" x14ac:dyDescent="0.25">
      <c r="A366" s="102" t="s">
        <v>4640</v>
      </c>
      <c r="B366" s="101" t="s">
        <v>4062</v>
      </c>
      <c r="C366" s="101" t="s">
        <v>4063</v>
      </c>
      <c r="D366" s="101" t="s">
        <v>4064</v>
      </c>
      <c r="E366" s="101" t="s">
        <v>4065</v>
      </c>
      <c r="F366" s="101" t="s">
        <v>3246</v>
      </c>
    </row>
    <row r="367" spans="1:14" ht="22.5" x14ac:dyDescent="0.25">
      <c r="A367" s="102" t="s">
        <v>4641</v>
      </c>
      <c r="B367" s="101" t="s">
        <v>4066</v>
      </c>
      <c r="C367" s="101" t="s">
        <v>4067</v>
      </c>
      <c r="D367" s="101" t="s">
        <v>4068</v>
      </c>
      <c r="E367" s="101" t="s">
        <v>4069</v>
      </c>
      <c r="F367" s="101" t="s">
        <v>4070</v>
      </c>
      <c r="G367" s="101" t="s">
        <v>4071</v>
      </c>
      <c r="H367" s="101" t="s">
        <v>4072</v>
      </c>
      <c r="I367" s="101" t="s">
        <v>4073</v>
      </c>
      <c r="J367" s="101" t="s">
        <v>4074</v>
      </c>
      <c r="K367" s="101" t="s">
        <v>4075</v>
      </c>
      <c r="L367" s="101" t="s">
        <v>4076</v>
      </c>
      <c r="M367" s="101" t="s">
        <v>4077</v>
      </c>
      <c r="N367" s="101" t="s">
        <v>3254</v>
      </c>
    </row>
    <row r="368" spans="1:14" ht="22.5" x14ac:dyDescent="0.25">
      <c r="A368" s="102" t="s">
        <v>4642</v>
      </c>
      <c r="B368" s="101" t="s">
        <v>4078</v>
      </c>
      <c r="C368" s="101" t="s">
        <v>4079</v>
      </c>
      <c r="D368" s="101" t="s">
        <v>4080</v>
      </c>
      <c r="E368" s="101" t="s">
        <v>4081</v>
      </c>
      <c r="F368" s="101" t="s">
        <v>4082</v>
      </c>
      <c r="G368" s="101" t="s">
        <v>4083</v>
      </c>
      <c r="H368" s="101" t="s">
        <v>3494</v>
      </c>
    </row>
    <row r="369" spans="1:15" ht="22.5" x14ac:dyDescent="0.25">
      <c r="A369" s="102" t="s">
        <v>4643</v>
      </c>
      <c r="B369" s="101" t="s">
        <v>4084</v>
      </c>
      <c r="C369" s="101" t="s">
        <v>4085</v>
      </c>
      <c r="D369" s="101" t="s">
        <v>4086</v>
      </c>
      <c r="E369" s="101" t="s">
        <v>4087</v>
      </c>
      <c r="F369" s="101" t="s">
        <v>4088</v>
      </c>
    </row>
    <row r="370" spans="1:15" x14ac:dyDescent="0.25">
      <c r="A370" s="102" t="s">
        <v>4644</v>
      </c>
      <c r="B370" s="101" t="s">
        <v>4089</v>
      </c>
      <c r="C370" s="101" t="s">
        <v>4090</v>
      </c>
    </row>
    <row r="371" spans="1:15" x14ac:dyDescent="0.25">
      <c r="A371" s="102" t="s">
        <v>4645</v>
      </c>
      <c r="B371" s="101" t="s">
        <v>4091</v>
      </c>
      <c r="C371" s="101" t="s">
        <v>4092</v>
      </c>
      <c r="D371" s="101" t="s">
        <v>4093</v>
      </c>
    </row>
    <row r="372" spans="1:15" x14ac:dyDescent="0.25">
      <c r="A372" s="102" t="s">
        <v>4646</v>
      </c>
      <c r="B372" s="101" t="s">
        <v>4094</v>
      </c>
      <c r="C372" s="101" t="s">
        <v>4095</v>
      </c>
    </row>
    <row r="373" spans="1:15" x14ac:dyDescent="0.25">
      <c r="A373" s="102" t="s">
        <v>4647</v>
      </c>
      <c r="B373" s="101" t="s">
        <v>4096</v>
      </c>
      <c r="C373" s="101" t="s">
        <v>4097</v>
      </c>
      <c r="D373" s="101" t="s">
        <v>4098</v>
      </c>
    </row>
    <row r="374" spans="1:15" x14ac:dyDescent="0.25">
      <c r="A374" s="102" t="s">
        <v>4648</v>
      </c>
      <c r="B374" s="101" t="s">
        <v>4099</v>
      </c>
      <c r="C374" s="101" t="s">
        <v>4100</v>
      </c>
      <c r="D374" s="101" t="s">
        <v>4101</v>
      </c>
      <c r="E374" s="101" t="s">
        <v>4102</v>
      </c>
      <c r="F374" s="101" t="s">
        <v>4103</v>
      </c>
    </row>
    <row r="375" spans="1:15" x14ac:dyDescent="0.25">
      <c r="A375" s="102" t="s">
        <v>4104</v>
      </c>
      <c r="B375" s="102" t="s">
        <v>4105</v>
      </c>
    </row>
    <row r="376" spans="1:15" x14ac:dyDescent="0.25">
      <c r="A376" s="102" t="s">
        <v>4649</v>
      </c>
      <c r="B376" s="101" t="s">
        <v>4106</v>
      </c>
      <c r="C376" s="101" t="s">
        <v>4107</v>
      </c>
      <c r="D376" s="101" t="s">
        <v>4108</v>
      </c>
    </row>
    <row r="377" spans="1:15" x14ac:dyDescent="0.25">
      <c r="A377" s="102" t="s">
        <v>4650</v>
      </c>
      <c r="B377" s="101" t="s">
        <v>4109</v>
      </c>
      <c r="C377" s="101" t="s">
        <v>4110</v>
      </c>
      <c r="D377" s="101" t="s">
        <v>4111</v>
      </c>
    </row>
    <row r="378" spans="1:15" x14ac:dyDescent="0.25">
      <c r="A378" s="102" t="s">
        <v>4112</v>
      </c>
      <c r="B378" s="102" t="s">
        <v>4113</v>
      </c>
    </row>
    <row r="379" spans="1:15" x14ac:dyDescent="0.25">
      <c r="A379" s="102" t="s">
        <v>3010</v>
      </c>
      <c r="B379" s="102" t="s">
        <v>2037</v>
      </c>
    </row>
    <row r="380" spans="1:15" x14ac:dyDescent="0.25">
      <c r="A380" s="102" t="s">
        <v>4651</v>
      </c>
      <c r="B380" s="101" t="s">
        <v>4114</v>
      </c>
      <c r="C380" s="101" t="s">
        <v>4115</v>
      </c>
      <c r="D380" s="101" t="s">
        <v>4116</v>
      </c>
      <c r="E380" s="101" t="s">
        <v>4117</v>
      </c>
      <c r="F380" s="101" t="s">
        <v>4118</v>
      </c>
      <c r="G380" s="101" t="s">
        <v>4119</v>
      </c>
      <c r="H380" s="101" t="s">
        <v>4120</v>
      </c>
    </row>
    <row r="381" spans="1:15" ht="22.5" x14ac:dyDescent="0.25">
      <c r="A381" s="102" t="s">
        <v>4652</v>
      </c>
      <c r="B381" s="101" t="s">
        <v>4121</v>
      </c>
      <c r="C381" s="101" t="s">
        <v>4122</v>
      </c>
      <c r="D381" s="101" t="s">
        <v>4123</v>
      </c>
      <c r="E381" s="101" t="s">
        <v>4124</v>
      </c>
      <c r="F381" s="101" t="s">
        <v>4125</v>
      </c>
      <c r="G381" s="101" t="s">
        <v>4126</v>
      </c>
      <c r="H381" s="101" t="s">
        <v>4127</v>
      </c>
      <c r="I381" s="101" t="s">
        <v>4128</v>
      </c>
      <c r="J381" s="101" t="s">
        <v>4129</v>
      </c>
      <c r="K381" s="101" t="s">
        <v>4130</v>
      </c>
      <c r="L381" s="101" t="s">
        <v>4131</v>
      </c>
    </row>
    <row r="382" spans="1:15" ht="22.5" x14ac:dyDescent="0.25">
      <c r="A382" s="102" t="s">
        <v>4653</v>
      </c>
      <c r="B382" s="101" t="s">
        <v>4132</v>
      </c>
      <c r="C382" s="101" t="s">
        <v>4133</v>
      </c>
      <c r="D382" s="101" t="s">
        <v>4134</v>
      </c>
    </row>
    <row r="383" spans="1:15" ht="22.5" x14ac:dyDescent="0.25">
      <c r="A383" s="102" t="s">
        <v>4654</v>
      </c>
      <c r="B383" s="101" t="s">
        <v>4135</v>
      </c>
      <c r="C383" s="101" t="s">
        <v>4136</v>
      </c>
      <c r="D383" s="101" t="s">
        <v>4137</v>
      </c>
      <c r="E383" s="101" t="s">
        <v>4138</v>
      </c>
      <c r="F383" s="101" t="s">
        <v>4139</v>
      </c>
      <c r="G383" s="101" t="s">
        <v>4140</v>
      </c>
      <c r="H383" s="101" t="s">
        <v>4141</v>
      </c>
      <c r="I383" s="101" t="s">
        <v>4142</v>
      </c>
      <c r="J383" s="101" t="s">
        <v>4143</v>
      </c>
      <c r="K383" s="101" t="s">
        <v>4144</v>
      </c>
      <c r="L383" s="101" t="s">
        <v>4145</v>
      </c>
      <c r="M383" s="101" t="s">
        <v>4146</v>
      </c>
      <c r="N383" s="101" t="s">
        <v>4147</v>
      </c>
      <c r="O383" s="101" t="s">
        <v>4148</v>
      </c>
    </row>
    <row r="384" spans="1:15" x14ac:dyDescent="0.25">
      <c r="A384" s="102" t="s">
        <v>4655</v>
      </c>
      <c r="B384" s="101" t="s">
        <v>4149</v>
      </c>
      <c r="C384" s="101" t="s">
        <v>4150</v>
      </c>
      <c r="D384" s="101" t="s">
        <v>4151</v>
      </c>
      <c r="E384" s="101" t="s">
        <v>4152</v>
      </c>
      <c r="F384" s="101" t="s">
        <v>4153</v>
      </c>
      <c r="G384" s="101" t="s">
        <v>4154</v>
      </c>
      <c r="H384" s="101" t="s">
        <v>4155</v>
      </c>
    </row>
    <row r="385" spans="1:25" x14ac:dyDescent="0.25">
      <c r="A385" s="102" t="s">
        <v>4656</v>
      </c>
      <c r="B385" s="101" t="s">
        <v>4156</v>
      </c>
      <c r="C385" s="101" t="s">
        <v>4157</v>
      </c>
    </row>
    <row r="386" spans="1:25" ht="22.5" x14ac:dyDescent="0.25">
      <c r="A386" s="102" t="s">
        <v>4657</v>
      </c>
      <c r="B386" s="101" t="s">
        <v>4158</v>
      </c>
      <c r="C386" s="101" t="s">
        <v>4159</v>
      </c>
    </row>
    <row r="387" spans="1:25" x14ac:dyDescent="0.25">
      <c r="A387" s="102" t="s">
        <v>3042</v>
      </c>
      <c r="B387" s="102" t="s">
        <v>4160</v>
      </c>
    </row>
    <row r="388" spans="1:25" x14ac:dyDescent="0.25">
      <c r="A388" s="102" t="s">
        <v>4658</v>
      </c>
      <c r="B388" s="101" t="s">
        <v>4161</v>
      </c>
      <c r="C388" s="101" t="s">
        <v>4162</v>
      </c>
    </row>
    <row r="389" spans="1:25" ht="22.5" x14ac:dyDescent="0.25">
      <c r="A389" s="102" t="s">
        <v>4659</v>
      </c>
      <c r="B389" s="101" t="s">
        <v>4163</v>
      </c>
      <c r="C389" s="101" t="s">
        <v>4164</v>
      </c>
      <c r="D389" s="101" t="s">
        <v>4165</v>
      </c>
      <c r="E389" s="101" t="s">
        <v>4166</v>
      </c>
      <c r="F389" s="101" t="s">
        <v>4167</v>
      </c>
      <c r="G389" s="101" t="s">
        <v>4168</v>
      </c>
      <c r="H389" s="101" t="s">
        <v>4169</v>
      </c>
      <c r="I389" s="101" t="s">
        <v>4170</v>
      </c>
      <c r="J389" s="101" t="s">
        <v>4171</v>
      </c>
      <c r="K389" s="101" t="s">
        <v>4172</v>
      </c>
      <c r="L389" s="101" t="s">
        <v>4173</v>
      </c>
      <c r="M389" s="101" t="s">
        <v>4174</v>
      </c>
      <c r="N389" s="101" t="s">
        <v>4175</v>
      </c>
    </row>
    <row r="390" spans="1:25" x14ac:dyDescent="0.25">
      <c r="A390" s="102" t="s">
        <v>4660</v>
      </c>
      <c r="B390" s="101" t="s">
        <v>4176</v>
      </c>
      <c r="C390" s="101" t="s">
        <v>4177</v>
      </c>
      <c r="D390" s="101" t="s">
        <v>4178</v>
      </c>
      <c r="E390" s="101" t="s">
        <v>4179</v>
      </c>
      <c r="F390" s="101" t="s">
        <v>4180</v>
      </c>
      <c r="G390" s="101" t="s">
        <v>4181</v>
      </c>
      <c r="H390" s="101" t="s">
        <v>4182</v>
      </c>
    </row>
    <row r="391" spans="1:25" x14ac:dyDescent="0.25">
      <c r="A391" s="100" t="s">
        <v>4661</v>
      </c>
      <c r="B391" s="101" t="s">
        <v>4183</v>
      </c>
      <c r="C391" s="101" t="s">
        <v>4184</v>
      </c>
      <c r="D391" s="101" t="s">
        <v>4185</v>
      </c>
      <c r="E391" s="101" t="s">
        <v>4186</v>
      </c>
      <c r="F391" s="101" t="s">
        <v>4187</v>
      </c>
      <c r="G391" s="101" t="s">
        <v>4188</v>
      </c>
      <c r="H391" s="101" t="s">
        <v>4189</v>
      </c>
      <c r="I391" s="101" t="s">
        <v>4190</v>
      </c>
      <c r="J391" s="101" t="s">
        <v>4191</v>
      </c>
    </row>
    <row r="392" spans="1:25" ht="22.5" x14ac:dyDescent="0.25">
      <c r="A392" s="100" t="s">
        <v>4662</v>
      </c>
      <c r="B392" s="101" t="s">
        <v>4192</v>
      </c>
      <c r="C392" s="101" t="s">
        <v>4193</v>
      </c>
      <c r="D392" s="101" t="s">
        <v>4194</v>
      </c>
      <c r="E392" s="101" t="s">
        <v>4195</v>
      </c>
      <c r="F392" s="101" t="s">
        <v>4196</v>
      </c>
      <c r="G392" s="101" t="s">
        <v>4197</v>
      </c>
      <c r="H392" s="101" t="s">
        <v>4198</v>
      </c>
    </row>
    <row r="393" spans="1:25" x14ac:dyDescent="0.25">
      <c r="A393" s="100" t="s">
        <v>4663</v>
      </c>
      <c r="B393" s="101" t="s">
        <v>4199</v>
      </c>
      <c r="C393" s="101" t="s">
        <v>4200</v>
      </c>
      <c r="D393" s="101" t="s">
        <v>4201</v>
      </c>
    </row>
    <row r="394" spans="1:25" x14ac:dyDescent="0.25">
      <c r="A394" s="100" t="s">
        <v>3583</v>
      </c>
      <c r="B394" s="102" t="s">
        <v>4202</v>
      </c>
    </row>
    <row r="395" spans="1:25" x14ac:dyDescent="0.25">
      <c r="A395" s="100" t="s">
        <v>4664</v>
      </c>
      <c r="B395" s="101" t="s">
        <v>4203</v>
      </c>
      <c r="C395" s="101" t="s">
        <v>4177</v>
      </c>
      <c r="D395" s="101" t="s">
        <v>4204</v>
      </c>
      <c r="E395" s="101" t="s">
        <v>4205</v>
      </c>
      <c r="F395" s="101" t="s">
        <v>4206</v>
      </c>
      <c r="G395" s="101" t="s">
        <v>4207</v>
      </c>
      <c r="H395" s="101" t="s">
        <v>4208</v>
      </c>
      <c r="I395" s="101" t="s">
        <v>4209</v>
      </c>
      <c r="J395" s="101" t="s">
        <v>4210</v>
      </c>
      <c r="K395" s="101" t="s">
        <v>4211</v>
      </c>
      <c r="L395" s="101" t="s">
        <v>4212</v>
      </c>
      <c r="M395" s="101" t="s">
        <v>4213</v>
      </c>
      <c r="N395" s="101" t="s">
        <v>4214</v>
      </c>
      <c r="O395" s="101" t="s">
        <v>4177</v>
      </c>
      <c r="P395" s="101" t="s">
        <v>4215</v>
      </c>
      <c r="Q395" s="101" t="s">
        <v>4216</v>
      </c>
      <c r="R395" s="101" t="s">
        <v>4217</v>
      </c>
      <c r="S395" s="101" t="s">
        <v>4218</v>
      </c>
      <c r="T395" s="101" t="s">
        <v>4219</v>
      </c>
      <c r="U395" s="101" t="s">
        <v>4220</v>
      </c>
      <c r="V395" s="101" t="s">
        <v>4221</v>
      </c>
      <c r="W395" s="101" t="s">
        <v>4222</v>
      </c>
      <c r="X395" s="101" t="s">
        <v>4223</v>
      </c>
      <c r="Y395" s="101" t="s">
        <v>4224</v>
      </c>
    </row>
    <row r="396" spans="1:25" x14ac:dyDescent="0.25">
      <c r="A396" s="100" t="s">
        <v>4665</v>
      </c>
      <c r="B396" s="101" t="s">
        <v>4225</v>
      </c>
      <c r="C396" s="101" t="s">
        <v>4226</v>
      </c>
      <c r="D396" s="101" t="s">
        <v>4227</v>
      </c>
      <c r="E396" s="101" t="s">
        <v>4228</v>
      </c>
    </row>
    <row r="397" spans="1:25" x14ac:dyDescent="0.25">
      <c r="A397" s="100" t="s">
        <v>4666</v>
      </c>
      <c r="B397" s="101" t="s">
        <v>4229</v>
      </c>
      <c r="C397" s="101" t="s">
        <v>4230</v>
      </c>
    </row>
    <row r="398" spans="1:25" x14ac:dyDescent="0.25">
      <c r="A398" s="100" t="s">
        <v>4104</v>
      </c>
      <c r="B398" s="102" t="s">
        <v>4231</v>
      </c>
    </row>
    <row r="399" spans="1:25" x14ac:dyDescent="0.25">
      <c r="A399" s="100" t="s">
        <v>4667</v>
      </c>
      <c r="B399" s="101" t="s">
        <v>4232</v>
      </c>
      <c r="C399" s="101" t="s">
        <v>4177</v>
      </c>
      <c r="D399" s="101" t="s">
        <v>4233</v>
      </c>
      <c r="E399" s="101" t="s">
        <v>4234</v>
      </c>
      <c r="F399" s="101" t="s">
        <v>4235</v>
      </c>
    </row>
    <row r="400" spans="1:25" ht="22.5" x14ac:dyDescent="0.25">
      <c r="A400" s="100" t="s">
        <v>4668</v>
      </c>
      <c r="B400" s="101" t="s">
        <v>4236</v>
      </c>
      <c r="C400" s="101" t="s">
        <v>4177</v>
      </c>
      <c r="D400" s="101" t="s">
        <v>4237</v>
      </c>
      <c r="E400" s="101" t="s">
        <v>4238</v>
      </c>
      <c r="F400" s="101" t="s">
        <v>4177</v>
      </c>
      <c r="G400" s="101" t="s">
        <v>4239</v>
      </c>
      <c r="H400" s="101" t="s">
        <v>4240</v>
      </c>
      <c r="I400" s="101" t="s">
        <v>4241</v>
      </c>
      <c r="J400" s="101" t="s">
        <v>4242</v>
      </c>
      <c r="K400" s="101" t="s">
        <v>4177</v>
      </c>
      <c r="L400" s="101" t="s">
        <v>4243</v>
      </c>
      <c r="M400" s="101" t="s">
        <v>4244</v>
      </c>
      <c r="N400" s="101" t="s">
        <v>4245</v>
      </c>
      <c r="O400" s="101" t="s">
        <v>4246</v>
      </c>
      <c r="P400" s="101" t="s">
        <v>4247</v>
      </c>
      <c r="Q400" s="101" t="s">
        <v>4248</v>
      </c>
      <c r="R400" s="101" t="s">
        <v>4249</v>
      </c>
      <c r="S400" s="101" t="s">
        <v>4250</v>
      </c>
    </row>
    <row r="401" spans="1:14" ht="22.5" x14ac:dyDescent="0.25">
      <c r="A401" s="100" t="s">
        <v>4669</v>
      </c>
      <c r="B401" s="101" t="s">
        <v>4251</v>
      </c>
      <c r="C401" s="101" t="s">
        <v>4252</v>
      </c>
      <c r="D401" s="101" t="s">
        <v>4253</v>
      </c>
      <c r="E401" s="101" t="s">
        <v>4254</v>
      </c>
      <c r="F401" s="101" t="s">
        <v>4255</v>
      </c>
      <c r="G401" s="101" t="s">
        <v>4256</v>
      </c>
      <c r="H401" s="101" t="s">
        <v>4257</v>
      </c>
      <c r="I401" s="101" t="s">
        <v>4258</v>
      </c>
      <c r="J401" s="101" t="s">
        <v>4259</v>
      </c>
    </row>
    <row r="402" spans="1:14" x14ac:dyDescent="0.25">
      <c r="A402" s="100" t="s">
        <v>4670</v>
      </c>
      <c r="B402" s="101" t="s">
        <v>4260</v>
      </c>
      <c r="C402" s="101" t="s">
        <v>4261</v>
      </c>
      <c r="D402" s="101" t="s">
        <v>4262</v>
      </c>
      <c r="E402" s="101" t="s">
        <v>4263</v>
      </c>
    </row>
    <row r="403" spans="1:14" ht="22.5" x14ac:dyDescent="0.25">
      <c r="A403" s="100" t="s">
        <v>4671</v>
      </c>
      <c r="B403" s="101" t="s">
        <v>4264</v>
      </c>
      <c r="C403" s="101" t="s">
        <v>4265</v>
      </c>
      <c r="D403" s="101" t="s">
        <v>4177</v>
      </c>
      <c r="E403" s="101" t="s">
        <v>4266</v>
      </c>
      <c r="F403" s="101" t="s">
        <v>4267</v>
      </c>
      <c r="G403" s="101" t="s">
        <v>4268</v>
      </c>
      <c r="H403" s="101" t="s">
        <v>4269</v>
      </c>
      <c r="I403" s="101" t="s">
        <v>4270</v>
      </c>
      <c r="J403" s="101" t="s">
        <v>4271</v>
      </c>
      <c r="K403" s="101" t="s">
        <v>4272</v>
      </c>
      <c r="L403" s="101" t="s">
        <v>4273</v>
      </c>
      <c r="M403" s="101" t="s">
        <v>4274</v>
      </c>
      <c r="N403" s="101" t="s">
        <v>4275</v>
      </c>
    </row>
    <row r="404" spans="1:14" x14ac:dyDescent="0.25">
      <c r="A404" s="100" t="s">
        <v>4672</v>
      </c>
      <c r="B404" s="101" t="s">
        <v>4276</v>
      </c>
      <c r="C404" s="101" t="s">
        <v>4277</v>
      </c>
      <c r="D404" s="101" t="s">
        <v>4278</v>
      </c>
    </row>
    <row r="405" spans="1:14" x14ac:dyDescent="0.25">
      <c r="A405" s="100" t="s">
        <v>4279</v>
      </c>
      <c r="B405" s="102" t="s">
        <v>4280</v>
      </c>
    </row>
    <row r="406" spans="1:14" x14ac:dyDescent="0.25">
      <c r="A406" s="100" t="s">
        <v>4673</v>
      </c>
      <c r="B406" s="101" t="s">
        <v>4281</v>
      </c>
      <c r="C406" s="101" t="s">
        <v>4282</v>
      </c>
      <c r="D406" s="101" t="s">
        <v>4283</v>
      </c>
      <c r="E406" s="101" t="s">
        <v>4284</v>
      </c>
      <c r="F406" s="101" t="s">
        <v>4285</v>
      </c>
      <c r="G406" s="101" t="s">
        <v>4286</v>
      </c>
      <c r="H406" s="101" t="s">
        <v>4287</v>
      </c>
    </row>
    <row r="407" spans="1:14" x14ac:dyDescent="0.25">
      <c r="A407" s="100" t="s">
        <v>4674</v>
      </c>
      <c r="B407" s="101" t="s">
        <v>4288</v>
      </c>
      <c r="C407" s="101" t="s">
        <v>4289</v>
      </c>
      <c r="D407" s="101" t="s">
        <v>4290</v>
      </c>
      <c r="E407" s="101" t="s">
        <v>4291</v>
      </c>
      <c r="F407" s="101" t="s">
        <v>4292</v>
      </c>
      <c r="G407" s="101" t="s">
        <v>4293</v>
      </c>
      <c r="H407" s="101" t="s">
        <v>4294</v>
      </c>
      <c r="I407" s="101" t="s">
        <v>4295</v>
      </c>
      <c r="J407" s="101" t="s">
        <v>4296</v>
      </c>
    </row>
    <row r="408" spans="1:14" ht="22.5" x14ac:dyDescent="0.25">
      <c r="A408" s="100" t="s">
        <v>4675</v>
      </c>
      <c r="B408" s="101" t="s">
        <v>4297</v>
      </c>
    </row>
    <row r="409" spans="1:14" x14ac:dyDescent="0.25">
      <c r="A409" s="100" t="s">
        <v>4676</v>
      </c>
      <c r="B409" s="101" t="s">
        <v>4298</v>
      </c>
      <c r="C409" s="101" t="s">
        <v>4299</v>
      </c>
      <c r="D409" s="101" t="s">
        <v>4300</v>
      </c>
      <c r="E409" s="101" t="s">
        <v>4301</v>
      </c>
    </row>
    <row r="410" spans="1:14" x14ac:dyDescent="0.25">
      <c r="A410" s="100" t="s">
        <v>4677</v>
      </c>
      <c r="B410" s="101" t="s">
        <v>4302</v>
      </c>
      <c r="C410" s="101" t="s">
        <v>4303</v>
      </c>
      <c r="D410" s="101" t="s">
        <v>4304</v>
      </c>
    </row>
    <row r="411" spans="1:14" x14ac:dyDescent="0.25">
      <c r="A411" s="100" t="s">
        <v>4678</v>
      </c>
      <c r="B411" s="101" t="s">
        <v>4305</v>
      </c>
      <c r="C411" s="101" t="s">
        <v>4306</v>
      </c>
      <c r="D411" s="101" t="s">
        <v>4307</v>
      </c>
      <c r="E411" s="101" t="s">
        <v>4308</v>
      </c>
    </row>
    <row r="412" spans="1:14" x14ac:dyDescent="0.25">
      <c r="A412" s="100" t="s">
        <v>4679</v>
      </c>
      <c r="B412" s="101" t="s">
        <v>4309</v>
      </c>
      <c r="C412" s="101" t="s">
        <v>4310</v>
      </c>
      <c r="D412" s="101" t="s">
        <v>4311</v>
      </c>
      <c r="E412" s="101" t="s">
        <v>4312</v>
      </c>
      <c r="F412" s="101" t="s">
        <v>4313</v>
      </c>
      <c r="G412" s="101" t="s">
        <v>4314</v>
      </c>
      <c r="H412" s="101" t="s">
        <v>3417</v>
      </c>
    </row>
    <row r="413" spans="1:14" x14ac:dyDescent="0.25">
      <c r="A413" s="100" t="s">
        <v>4315</v>
      </c>
      <c r="B413" s="100" t="s">
        <v>4316</v>
      </c>
    </row>
    <row r="414" spans="1:14" x14ac:dyDescent="0.25">
      <c r="A414" s="100" t="s">
        <v>4680</v>
      </c>
      <c r="B414" s="101" t="s">
        <v>4317</v>
      </c>
      <c r="C414" s="101" t="s">
        <v>4318</v>
      </c>
      <c r="D414" s="101" t="s">
        <v>4319</v>
      </c>
      <c r="E414" s="101" t="s">
        <v>4320</v>
      </c>
      <c r="F414" s="101" t="s">
        <v>4321</v>
      </c>
      <c r="G414" s="101" t="s">
        <v>4322</v>
      </c>
      <c r="H414" s="101" t="s">
        <v>4323</v>
      </c>
      <c r="I414" s="101" t="s">
        <v>4324</v>
      </c>
      <c r="J414" s="101" t="s">
        <v>3529</v>
      </c>
    </row>
    <row r="415" spans="1:14" x14ac:dyDescent="0.25">
      <c r="A415" s="100" t="s">
        <v>4681</v>
      </c>
      <c r="B415" s="101" t="s">
        <v>4325</v>
      </c>
      <c r="C415" s="101" t="s">
        <v>4326</v>
      </c>
      <c r="D415" s="101" t="s">
        <v>4327</v>
      </c>
      <c r="E415" s="101" t="s">
        <v>4328</v>
      </c>
      <c r="F415" s="101" t="s">
        <v>4329</v>
      </c>
      <c r="G415" s="101" t="s">
        <v>4330</v>
      </c>
      <c r="H415" s="101" t="s">
        <v>4331</v>
      </c>
    </row>
    <row r="416" spans="1:14" x14ac:dyDescent="0.25">
      <c r="A416" s="100" t="s">
        <v>4682</v>
      </c>
      <c r="B416" s="101" t="s">
        <v>4332</v>
      </c>
      <c r="C416" s="101" t="s">
        <v>4333</v>
      </c>
      <c r="D416" s="101" t="s">
        <v>4334</v>
      </c>
      <c r="E416" s="101" t="s">
        <v>4335</v>
      </c>
    </row>
    <row r="417" spans="1:17" x14ac:dyDescent="0.25">
      <c r="A417" s="100" t="s">
        <v>4336</v>
      </c>
      <c r="B417" s="100" t="s">
        <v>4337</v>
      </c>
    </row>
    <row r="418" spans="1:17" x14ac:dyDescent="0.25">
      <c r="A418" s="100" t="s">
        <v>3010</v>
      </c>
      <c r="B418" s="102" t="s">
        <v>4338</v>
      </c>
    </row>
    <row r="419" spans="1:17" x14ac:dyDescent="0.25">
      <c r="A419" s="100" t="s">
        <v>4683</v>
      </c>
      <c r="B419" s="101" t="s">
        <v>4339</v>
      </c>
      <c r="C419" s="101" t="s">
        <v>4340</v>
      </c>
    </row>
    <row r="420" spans="1:17" x14ac:dyDescent="0.25">
      <c r="A420" s="100" t="s">
        <v>4684</v>
      </c>
      <c r="B420" s="101" t="s">
        <v>4341</v>
      </c>
      <c r="C420" s="101" t="s">
        <v>4342</v>
      </c>
      <c r="D420" s="101" t="s">
        <v>4343</v>
      </c>
      <c r="E420" s="101" t="s">
        <v>4344</v>
      </c>
      <c r="F420" s="101" t="s">
        <v>4345</v>
      </c>
      <c r="G420" s="101" t="s">
        <v>4346</v>
      </c>
      <c r="H420" s="101" t="s">
        <v>4347</v>
      </c>
      <c r="I420" s="101" t="s">
        <v>4348</v>
      </c>
      <c r="J420" s="101" t="s">
        <v>4349</v>
      </c>
      <c r="K420" s="101" t="s">
        <v>4350</v>
      </c>
      <c r="L420" s="101" t="s">
        <v>4351</v>
      </c>
      <c r="M420" s="101" t="s">
        <v>4352</v>
      </c>
      <c r="N420" s="101" t="s">
        <v>4353</v>
      </c>
      <c r="O420" s="101" t="s">
        <v>4354</v>
      </c>
      <c r="P420" s="101" t="s">
        <v>4355</v>
      </c>
      <c r="Q420" s="101" t="s">
        <v>4356</v>
      </c>
    </row>
    <row r="421" spans="1:17" ht="22.5" x14ac:dyDescent="0.25">
      <c r="A421" s="100" t="s">
        <v>4685</v>
      </c>
      <c r="B421" s="101" t="s">
        <v>4357</v>
      </c>
      <c r="C421" s="101" t="s">
        <v>4358</v>
      </c>
      <c r="D421" s="101" t="s">
        <v>4359</v>
      </c>
      <c r="E421" s="101" t="s">
        <v>4360</v>
      </c>
      <c r="F421" s="101" t="s">
        <v>4361</v>
      </c>
      <c r="G421" s="101" t="s">
        <v>4362</v>
      </c>
      <c r="H421" s="101" t="s">
        <v>4363</v>
      </c>
      <c r="I421" s="101" t="s">
        <v>4364</v>
      </c>
      <c r="J421" s="101" t="s">
        <v>4365</v>
      </c>
      <c r="K421" s="101" t="s">
        <v>4366</v>
      </c>
      <c r="L421" s="101" t="s">
        <v>4367</v>
      </c>
    </row>
    <row r="422" spans="1:17" x14ac:dyDescent="0.25">
      <c r="A422" s="100" t="s">
        <v>3042</v>
      </c>
      <c r="B422" s="102" t="s">
        <v>4368</v>
      </c>
    </row>
    <row r="423" spans="1:17" x14ac:dyDescent="0.25">
      <c r="A423" s="100" t="s">
        <v>4686</v>
      </c>
      <c r="B423" s="101" t="s">
        <v>4369</v>
      </c>
      <c r="C423" s="101" t="s">
        <v>4370</v>
      </c>
      <c r="D423" s="101" t="s">
        <v>4371</v>
      </c>
      <c r="E423" s="101" t="s">
        <v>4372</v>
      </c>
      <c r="F423" s="101" t="s">
        <v>4373</v>
      </c>
      <c r="G423" s="101" t="s">
        <v>4374</v>
      </c>
      <c r="H423" s="101" t="s">
        <v>4375</v>
      </c>
      <c r="I423" s="101" t="s">
        <v>4376</v>
      </c>
      <c r="J423" s="101" t="s">
        <v>4377</v>
      </c>
      <c r="K423" s="101" t="s">
        <v>4378</v>
      </c>
      <c r="L423" s="101" t="s">
        <v>4379</v>
      </c>
    </row>
    <row r="424" spans="1:17" ht="22.5" x14ac:dyDescent="0.25">
      <c r="A424" s="100" t="s">
        <v>4687</v>
      </c>
      <c r="B424" s="101" t="s">
        <v>4380</v>
      </c>
      <c r="C424" s="101" t="s">
        <v>4381</v>
      </c>
      <c r="D424" s="101" t="s">
        <v>4382</v>
      </c>
      <c r="E424" s="101" t="s">
        <v>4383</v>
      </c>
      <c r="F424" s="101" t="s">
        <v>4384</v>
      </c>
      <c r="G424" s="101" t="s">
        <v>4385</v>
      </c>
    </row>
    <row r="425" spans="1:17" ht="22.5" x14ac:dyDescent="0.25">
      <c r="A425" s="100" t="s">
        <v>4688</v>
      </c>
      <c r="B425" s="101" t="s">
        <v>4386</v>
      </c>
      <c r="C425" s="101" t="s">
        <v>4387</v>
      </c>
      <c r="D425" s="101" t="s">
        <v>4388</v>
      </c>
      <c r="E425" s="101" t="s">
        <v>4389</v>
      </c>
      <c r="F425" s="101" t="s">
        <v>4390</v>
      </c>
      <c r="G425" s="101" t="s">
        <v>4391</v>
      </c>
      <c r="H425" s="101" t="s">
        <v>4392</v>
      </c>
      <c r="I425" s="101" t="s">
        <v>4393</v>
      </c>
      <c r="J425" s="101" t="s">
        <v>4394</v>
      </c>
    </row>
    <row r="426" spans="1:17" x14ac:dyDescent="0.25">
      <c r="A426" s="100" t="s">
        <v>4689</v>
      </c>
      <c r="B426" s="101" t="s">
        <v>4395</v>
      </c>
      <c r="C426" s="101" t="s">
        <v>4396</v>
      </c>
    </row>
    <row r="427" spans="1:17" x14ac:dyDescent="0.25">
      <c r="A427" s="100" t="s">
        <v>4690</v>
      </c>
      <c r="B427" s="101" t="s">
        <v>4397</v>
      </c>
      <c r="C427" s="101" t="s">
        <v>4398</v>
      </c>
    </row>
    <row r="428" spans="1:17" x14ac:dyDescent="0.25">
      <c r="A428" s="100" t="s">
        <v>4691</v>
      </c>
      <c r="B428" s="101" t="s">
        <v>4399</v>
      </c>
      <c r="C428" s="101" t="s">
        <v>4400</v>
      </c>
      <c r="D428" s="100" t="s">
        <v>4401</v>
      </c>
    </row>
    <row r="429" spans="1:17" x14ac:dyDescent="0.25">
      <c r="A429" s="100" t="s">
        <v>4692</v>
      </c>
      <c r="B429" s="101" t="s">
        <v>4402</v>
      </c>
      <c r="C429" s="101" t="s">
        <v>4403</v>
      </c>
      <c r="D429" s="101" t="s">
        <v>4404</v>
      </c>
      <c r="E429" s="101" t="s">
        <v>4405</v>
      </c>
      <c r="F429" s="101" t="s">
        <v>3529</v>
      </c>
    </row>
    <row r="430" spans="1:17" ht="22.5" x14ac:dyDescent="0.25">
      <c r="A430" s="100" t="s">
        <v>4693</v>
      </c>
      <c r="B430" s="101" t="s">
        <v>4406</v>
      </c>
      <c r="C430" s="101" t="s">
        <v>4407</v>
      </c>
    </row>
    <row r="431" spans="1:17" ht="22.5" x14ac:dyDescent="0.25">
      <c r="A431" s="100" t="s">
        <v>4694</v>
      </c>
      <c r="B431" s="101" t="s">
        <v>4408</v>
      </c>
      <c r="C431" s="101" t="s">
        <v>4409</v>
      </c>
      <c r="D431" s="101" t="s">
        <v>4410</v>
      </c>
      <c r="E431" s="101" t="s">
        <v>4411</v>
      </c>
      <c r="F431" s="101" t="s">
        <v>4412</v>
      </c>
    </row>
    <row r="432" spans="1:17" x14ac:dyDescent="0.25">
      <c r="A432" s="100" t="s">
        <v>4413</v>
      </c>
      <c r="B432" s="100" t="s">
        <v>2016</v>
      </c>
    </row>
    <row r="433" spans="1:10" ht="22.5" x14ac:dyDescent="0.25">
      <c r="A433" s="100" t="s">
        <v>4695</v>
      </c>
      <c r="B433" s="101" t="s">
        <v>4414</v>
      </c>
      <c r="C433" s="101" t="s">
        <v>4415</v>
      </c>
      <c r="D433" s="101" t="s">
        <v>4416</v>
      </c>
      <c r="E433" s="101" t="s">
        <v>4417</v>
      </c>
      <c r="F433" s="101" t="s">
        <v>4418</v>
      </c>
      <c r="G433" s="101" t="s">
        <v>4419</v>
      </c>
      <c r="H433" s="101" t="s">
        <v>4420</v>
      </c>
      <c r="I433" s="101" t="s">
        <v>4421</v>
      </c>
      <c r="J433" s="101" t="s">
        <v>4422</v>
      </c>
    </row>
    <row r="434" spans="1:10" ht="22.5" x14ac:dyDescent="0.25">
      <c r="A434" s="100" t="s">
        <v>4696</v>
      </c>
      <c r="B434" s="101" t="s">
        <v>4423</v>
      </c>
      <c r="C434" s="101" t="s">
        <v>4424</v>
      </c>
      <c r="D434" s="101" t="s">
        <v>4425</v>
      </c>
    </row>
    <row r="435" spans="1:10" x14ac:dyDescent="0.25">
      <c r="A435" s="100" t="s">
        <v>4697</v>
      </c>
      <c r="B435" s="101" t="s">
        <v>4426</v>
      </c>
    </row>
  </sheetData>
  <hyperlinks>
    <hyperlink ref="H35" r:id="rId1" display="https://thuvienphapluat.vn/phap-luat/tim-van-ban.aspx?keyword=755/2005/NQ-UBTVQH11&amp;area=2&amp;type=0&amp;match=False&amp;vc=True&amp;lan=1"/>
    <hyperlink ref="D119" r:id="rId2" display="https://thuvienphapluat.vn/phap-luat/tim-van-ban.aspx?keyword=181/2004/N%C4%90-CP&amp;area=2&amp;type=0&amp;match=False&amp;vc=True&amp;lan=1"/>
    <hyperlink ref="F119" r:id="rId3" display="https://thuvienphapluat.vn/phap-luat/tim-van-ban.aspx?keyword=84/2007/N%C4%90-CP&amp;area=2&amp;type=0&amp;match=False&amp;vc=True&amp;lan=1"/>
    <hyperlink ref="G119" r:id="rId4" display="https://thuvienphapluat.vn/phap-luat/tim-van-ban.aspx?keyword=69/2009/N%C4%90-CP&amp;area=2&amp;type=0&amp;match=False&amp;vc=True&amp;lan=1"/>
    <hyperlink ref="H119" r:id="rId5" display="https://thuvienphapluat.vn/phap-luat/tim-van-ban.aspx?keyword=88/2009/N%C4%90-CP&amp;area=2&amp;type=0&amp;match=False&amp;vc=True&amp;lan=1"/>
    <hyperlink ref="Q156" r:id="rId6" display="https://thuvienphapluat.vn/phap-luat/tim-van-ban.aspx?keyword=417/Q%C4%90-UBND&amp;area=2&amp;type=0&amp;match=False&amp;vc=True&amp;org=78&amp;lan=1"/>
    <hyperlink ref="W156" r:id="rId7" display="https://thuvienphapluat.vn/phap-luat/tim-van-ban.aspx?keyword=01/2014/Q%C4%90-UBND&amp;area=2&amp;type=0&amp;match=False&amp;vc=True&amp;org=78&amp;lan=1"/>
    <hyperlink ref="Y156" r:id="rId8" display="https://thuvienphapluat.vn/phap-luat/tim-van-ban.aspx?keyword=43/2014/N%C4%90-CP&amp;area=2&amp;type=0&amp;match=False&amp;vc=True&amp;lan=1"/>
    <hyperlink ref="B157" r:id="rId9" display="https://thuvienphapluat.vn/phap-luat/tim-van-ban.aspx?keyword=31/2014/Q%C4%90-UBND&amp;area=2&amp;type=0&amp;match=False&amp;vc=True&amp;org=78&amp;lan=1"/>
    <hyperlink ref="C157" r:id="rId10" display="https://thuvienphapluat.vn/phap-luat/tim-van-ban.aspx?keyword=31/2014/Q%C4%90-UBND&amp;area=2&amp;type=0&amp;match=False&amp;vc=True&amp;org=78&amp;lan=1"/>
  </hyperlinks>
  <pageMargins left="0.7" right="0.7" top="0.75" bottom="0.75" header="0.3" footer="0.3"/>
  <pageSetup paperSize="9" orientation="portrait"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4210"/>
  <sheetViews>
    <sheetView topLeftCell="A244" workbookViewId="0">
      <selection activeCell="A4149" sqref="A4149"/>
    </sheetView>
  </sheetViews>
  <sheetFormatPr defaultRowHeight="15" x14ac:dyDescent="0.25"/>
  <cols>
    <col min="1" max="1" width="5" style="104" bestFit="1" customWidth="1"/>
    <col min="2" max="2" width="5.5703125" style="104" bestFit="1" customWidth="1"/>
    <col min="3" max="3" width="7.7109375" style="104" bestFit="1" customWidth="1"/>
    <col min="4" max="4" width="35.85546875" style="104" bestFit="1" customWidth="1"/>
    <col min="5" max="5" width="14.7109375" style="104" bestFit="1" customWidth="1"/>
    <col min="6" max="16384" width="9.140625" style="104"/>
  </cols>
  <sheetData>
    <row r="1" spans="1:9" x14ac:dyDescent="0.25">
      <c r="A1" s="104" t="s">
        <v>710</v>
      </c>
      <c r="B1" s="104" t="s">
        <v>155</v>
      </c>
      <c r="C1" s="104" t="s">
        <v>7</v>
      </c>
      <c r="D1" s="104" t="s">
        <v>940</v>
      </c>
      <c r="E1" s="104" t="s">
        <v>127</v>
      </c>
      <c r="F1" s="104" t="s">
        <v>941</v>
      </c>
      <c r="G1" s="104" t="s">
        <v>942</v>
      </c>
      <c r="H1" s="104" t="s">
        <v>943</v>
      </c>
      <c r="I1" s="104" t="s">
        <v>2</v>
      </c>
    </row>
    <row r="2" spans="1:9" x14ac:dyDescent="0.25">
      <c r="A2" s="104">
        <v>1</v>
      </c>
      <c r="B2" s="104">
        <v>3</v>
      </c>
      <c r="C2" s="104">
        <v>1</v>
      </c>
      <c r="D2" s="104" t="s">
        <v>5702</v>
      </c>
      <c r="F2" s="104" t="s">
        <v>944</v>
      </c>
      <c r="G2" s="104">
        <v>10183</v>
      </c>
      <c r="H2" s="104" t="s">
        <v>754</v>
      </c>
    </row>
    <row r="3" spans="1:9" x14ac:dyDescent="0.25">
      <c r="A3" s="104">
        <v>2</v>
      </c>
      <c r="B3" s="104">
        <v>3</v>
      </c>
      <c r="C3" s="104">
        <v>2</v>
      </c>
      <c r="D3" s="104" t="s">
        <v>5703</v>
      </c>
      <c r="F3" s="104" t="s">
        <v>944</v>
      </c>
      <c r="G3" s="104">
        <v>1822</v>
      </c>
      <c r="H3" s="104" t="s">
        <v>4773</v>
      </c>
    </row>
    <row r="4" spans="1:9" x14ac:dyDescent="0.25">
      <c r="A4" s="104">
        <v>3</v>
      </c>
      <c r="B4" s="104">
        <v>3</v>
      </c>
      <c r="C4" s="104">
        <v>3</v>
      </c>
      <c r="D4" s="104" t="s">
        <v>5704</v>
      </c>
      <c r="F4" s="104" t="s">
        <v>944</v>
      </c>
      <c r="G4" s="104">
        <v>7111</v>
      </c>
      <c r="H4" s="104" t="s">
        <v>754</v>
      </c>
    </row>
    <row r="5" spans="1:9" x14ac:dyDescent="0.25">
      <c r="A5" s="104">
        <v>4</v>
      </c>
      <c r="B5" s="104">
        <v>3</v>
      </c>
      <c r="C5" s="104">
        <v>4</v>
      </c>
      <c r="D5" s="104" t="s">
        <v>945</v>
      </c>
      <c r="F5" s="104" t="s">
        <v>946</v>
      </c>
      <c r="G5" s="104">
        <v>1068</v>
      </c>
      <c r="H5" s="104" t="s">
        <v>4774</v>
      </c>
    </row>
    <row r="6" spans="1:9" x14ac:dyDescent="0.25">
      <c r="A6" s="104">
        <v>5</v>
      </c>
      <c r="B6" s="104">
        <v>3</v>
      </c>
      <c r="C6" s="104">
        <v>5</v>
      </c>
      <c r="D6" s="104" t="s">
        <v>5705</v>
      </c>
      <c r="F6" s="104" t="s">
        <v>944</v>
      </c>
      <c r="G6" s="104">
        <v>8311</v>
      </c>
      <c r="H6" s="104" t="s">
        <v>754</v>
      </c>
    </row>
    <row r="7" spans="1:9" x14ac:dyDescent="0.25">
      <c r="A7" s="104">
        <v>6</v>
      </c>
      <c r="B7" s="104">
        <v>3</v>
      </c>
      <c r="C7" s="104">
        <v>6</v>
      </c>
      <c r="D7" s="104" t="s">
        <v>5703</v>
      </c>
      <c r="F7" s="104" t="s">
        <v>944</v>
      </c>
      <c r="G7" s="104">
        <v>4529</v>
      </c>
      <c r="H7" s="104" t="s">
        <v>4773</v>
      </c>
    </row>
    <row r="8" spans="1:9" x14ac:dyDescent="0.25">
      <c r="A8" s="104">
        <v>7</v>
      </c>
      <c r="B8" s="104">
        <v>3</v>
      </c>
      <c r="C8" s="104">
        <v>7</v>
      </c>
      <c r="D8" s="104" t="s">
        <v>4775</v>
      </c>
      <c r="F8" s="104" t="s">
        <v>944</v>
      </c>
      <c r="G8" s="104">
        <v>4522</v>
      </c>
      <c r="H8" s="104" t="s">
        <v>754</v>
      </c>
    </row>
    <row r="9" spans="1:9" x14ac:dyDescent="0.25">
      <c r="A9" s="104">
        <v>8</v>
      </c>
      <c r="B9" s="104">
        <v>3</v>
      </c>
      <c r="C9" s="104">
        <v>9</v>
      </c>
      <c r="D9" s="104" t="s">
        <v>4775</v>
      </c>
      <c r="F9" s="104" t="s">
        <v>944</v>
      </c>
      <c r="G9" s="104">
        <v>311</v>
      </c>
      <c r="H9" s="104" t="s">
        <v>754</v>
      </c>
    </row>
    <row r="10" spans="1:9" x14ac:dyDescent="0.25">
      <c r="A10" s="104">
        <v>9</v>
      </c>
      <c r="B10" s="104">
        <v>3</v>
      </c>
      <c r="C10" s="104" t="s">
        <v>950</v>
      </c>
      <c r="D10" s="104" t="s">
        <v>945</v>
      </c>
      <c r="F10" s="104" t="s">
        <v>946</v>
      </c>
      <c r="G10" s="104">
        <v>483</v>
      </c>
      <c r="H10" s="104" t="s">
        <v>4776</v>
      </c>
    </row>
    <row r="11" spans="1:9" x14ac:dyDescent="0.25">
      <c r="A11" s="104">
        <v>10</v>
      </c>
      <c r="B11" s="104">
        <v>3</v>
      </c>
      <c r="C11" s="104" t="s">
        <v>956</v>
      </c>
      <c r="D11" s="104" t="s">
        <v>945</v>
      </c>
      <c r="F11" s="104" t="s">
        <v>946</v>
      </c>
      <c r="G11" s="104">
        <v>928</v>
      </c>
      <c r="H11" s="104" t="s">
        <v>4777</v>
      </c>
    </row>
    <row r="12" spans="1:9" x14ac:dyDescent="0.25">
      <c r="A12" s="104">
        <v>11</v>
      </c>
      <c r="B12" s="104">
        <v>4</v>
      </c>
      <c r="C12" s="104">
        <v>2</v>
      </c>
      <c r="D12" s="104" t="s">
        <v>4778</v>
      </c>
      <c r="F12" s="104" t="s">
        <v>944</v>
      </c>
      <c r="G12" s="104">
        <v>10759</v>
      </c>
      <c r="H12" s="104" t="s">
        <v>4779</v>
      </c>
    </row>
    <row r="13" spans="1:9" x14ac:dyDescent="0.25">
      <c r="A13" s="104">
        <v>12</v>
      </c>
      <c r="B13" s="104">
        <v>4</v>
      </c>
      <c r="C13" s="104">
        <v>3</v>
      </c>
      <c r="D13" s="104" t="s">
        <v>5706</v>
      </c>
      <c r="F13" s="104" t="s">
        <v>944</v>
      </c>
      <c r="G13" s="104">
        <v>536</v>
      </c>
      <c r="H13" s="104" t="s">
        <v>4773</v>
      </c>
    </row>
    <row r="14" spans="1:9" x14ac:dyDescent="0.25">
      <c r="A14" s="104">
        <v>13</v>
      </c>
      <c r="B14" s="104">
        <v>4</v>
      </c>
      <c r="C14" s="104">
        <v>4</v>
      </c>
      <c r="D14" s="104" t="s">
        <v>4780</v>
      </c>
      <c r="F14" s="104" t="s">
        <v>944</v>
      </c>
      <c r="G14" s="104">
        <v>4687</v>
      </c>
      <c r="H14" s="104" t="s">
        <v>754</v>
      </c>
    </row>
    <row r="15" spans="1:9" x14ac:dyDescent="0.25">
      <c r="A15" s="104">
        <v>14</v>
      </c>
      <c r="B15" s="104">
        <v>4</v>
      </c>
      <c r="C15" s="104">
        <v>5</v>
      </c>
      <c r="D15" s="104" t="s">
        <v>4781</v>
      </c>
      <c r="F15" s="104" t="s">
        <v>944</v>
      </c>
      <c r="G15" s="104">
        <v>1850</v>
      </c>
      <c r="H15" s="104" t="s">
        <v>754</v>
      </c>
    </row>
    <row r="16" spans="1:9" x14ac:dyDescent="0.25">
      <c r="A16" s="104">
        <v>15</v>
      </c>
      <c r="B16" s="104">
        <v>4</v>
      </c>
      <c r="C16" s="104">
        <v>6</v>
      </c>
      <c r="D16" s="104" t="s">
        <v>4778</v>
      </c>
      <c r="F16" s="104" t="s">
        <v>944</v>
      </c>
      <c r="G16" s="104">
        <v>1593</v>
      </c>
      <c r="H16" s="104" t="s">
        <v>4773</v>
      </c>
    </row>
    <row r="17" spans="1:8" x14ac:dyDescent="0.25">
      <c r="A17" s="104">
        <v>16</v>
      </c>
      <c r="B17" s="104">
        <v>4</v>
      </c>
      <c r="C17" s="104">
        <v>7</v>
      </c>
      <c r="D17" s="104" t="s">
        <v>4782</v>
      </c>
      <c r="F17" s="104" t="s">
        <v>944</v>
      </c>
      <c r="G17" s="104">
        <v>6484</v>
      </c>
      <c r="H17" s="104" t="s">
        <v>754</v>
      </c>
    </row>
    <row r="18" spans="1:8" x14ac:dyDescent="0.25">
      <c r="A18" s="104">
        <v>17</v>
      </c>
      <c r="B18" s="104">
        <v>4</v>
      </c>
      <c r="C18" s="104">
        <v>8</v>
      </c>
      <c r="D18" s="104" t="s">
        <v>4783</v>
      </c>
      <c r="F18" s="104" t="s">
        <v>944</v>
      </c>
      <c r="G18" s="104">
        <v>2</v>
      </c>
      <c r="H18" s="104" t="s">
        <v>754</v>
      </c>
    </row>
    <row r="19" spans="1:8" x14ac:dyDescent="0.25">
      <c r="A19" s="104">
        <v>18</v>
      </c>
      <c r="B19" s="104">
        <v>4</v>
      </c>
      <c r="C19" s="104">
        <v>9</v>
      </c>
      <c r="D19" s="104" t="s">
        <v>4784</v>
      </c>
      <c r="F19" s="104" t="s">
        <v>944</v>
      </c>
      <c r="G19" s="104">
        <v>4825</v>
      </c>
      <c r="H19" s="104" t="s">
        <v>754</v>
      </c>
    </row>
    <row r="20" spans="1:8" x14ac:dyDescent="0.25">
      <c r="A20" s="104">
        <v>19</v>
      </c>
      <c r="B20" s="104">
        <v>4</v>
      </c>
      <c r="C20" s="104">
        <v>10</v>
      </c>
      <c r="D20" s="104" t="s">
        <v>4784</v>
      </c>
      <c r="F20" s="104" t="s">
        <v>944</v>
      </c>
      <c r="G20" s="104">
        <v>621</v>
      </c>
      <c r="H20" s="104" t="s">
        <v>754</v>
      </c>
    </row>
    <row r="21" spans="1:8" x14ac:dyDescent="0.25">
      <c r="A21" s="104">
        <v>20</v>
      </c>
      <c r="B21" s="104">
        <v>4</v>
      </c>
      <c r="C21" s="104">
        <v>11</v>
      </c>
      <c r="D21" s="104" t="s">
        <v>4785</v>
      </c>
      <c r="F21" s="104" t="s">
        <v>944</v>
      </c>
      <c r="G21" s="104">
        <v>1184</v>
      </c>
      <c r="H21" s="104" t="s">
        <v>754</v>
      </c>
    </row>
    <row r="22" spans="1:8" x14ac:dyDescent="0.25">
      <c r="A22" s="104">
        <v>21</v>
      </c>
      <c r="B22" s="104">
        <v>4</v>
      </c>
      <c r="C22" s="104">
        <v>12</v>
      </c>
      <c r="D22" s="104" t="s">
        <v>4786</v>
      </c>
      <c r="F22" s="104" t="s">
        <v>944</v>
      </c>
      <c r="G22" s="104">
        <v>484</v>
      </c>
      <c r="H22" s="104" t="s">
        <v>4773</v>
      </c>
    </row>
    <row r="23" spans="1:8" x14ac:dyDescent="0.25">
      <c r="A23" s="104">
        <v>22</v>
      </c>
      <c r="B23" s="104">
        <v>4</v>
      </c>
      <c r="C23" s="104">
        <v>13</v>
      </c>
      <c r="D23" s="104" t="s">
        <v>945</v>
      </c>
      <c r="F23" s="104" t="s">
        <v>946</v>
      </c>
      <c r="G23" s="104">
        <v>512</v>
      </c>
      <c r="H23" s="104" t="s">
        <v>4774</v>
      </c>
    </row>
    <row r="24" spans="1:8" x14ac:dyDescent="0.25">
      <c r="A24" s="104">
        <v>23</v>
      </c>
      <c r="B24" s="104">
        <v>4</v>
      </c>
      <c r="C24" s="104">
        <v>14</v>
      </c>
      <c r="D24" s="104" t="s">
        <v>4787</v>
      </c>
      <c r="F24" s="104" t="s">
        <v>944</v>
      </c>
      <c r="G24" s="104">
        <v>348</v>
      </c>
      <c r="H24" s="104" t="s">
        <v>754</v>
      </c>
    </row>
    <row r="25" spans="1:8" x14ac:dyDescent="0.25">
      <c r="A25" s="104">
        <v>24</v>
      </c>
      <c r="B25" s="104">
        <v>4</v>
      </c>
      <c r="C25" s="104">
        <v>15</v>
      </c>
      <c r="D25" s="104" t="s">
        <v>4788</v>
      </c>
      <c r="F25" s="104" t="s">
        <v>944</v>
      </c>
      <c r="G25" s="104">
        <v>843</v>
      </c>
      <c r="H25" s="104" t="s">
        <v>754</v>
      </c>
    </row>
    <row r="26" spans="1:8" x14ac:dyDescent="0.25">
      <c r="A26" s="104">
        <v>25</v>
      </c>
      <c r="B26" s="104">
        <v>4</v>
      </c>
      <c r="C26" s="104">
        <v>16</v>
      </c>
      <c r="D26" s="104" t="s">
        <v>4789</v>
      </c>
      <c r="F26" s="104" t="s">
        <v>944</v>
      </c>
      <c r="G26" s="104">
        <v>730</v>
      </c>
      <c r="H26" s="104" t="s">
        <v>4779</v>
      </c>
    </row>
    <row r="27" spans="1:8" x14ac:dyDescent="0.25">
      <c r="A27" s="104">
        <v>26</v>
      </c>
      <c r="B27" s="104">
        <v>4</v>
      </c>
      <c r="C27" s="104">
        <v>17</v>
      </c>
      <c r="D27" s="104" t="s">
        <v>4788</v>
      </c>
      <c r="F27" s="104" t="s">
        <v>944</v>
      </c>
      <c r="G27" s="104">
        <v>66</v>
      </c>
      <c r="H27" s="104" t="s">
        <v>754</v>
      </c>
    </row>
    <row r="28" spans="1:8" x14ac:dyDescent="0.25">
      <c r="A28" s="104">
        <v>27</v>
      </c>
      <c r="B28" s="104">
        <v>4</v>
      </c>
      <c r="C28" s="104">
        <v>18</v>
      </c>
      <c r="D28" s="104" t="s">
        <v>4790</v>
      </c>
      <c r="F28" s="104" t="s">
        <v>944</v>
      </c>
      <c r="G28" s="104">
        <v>207</v>
      </c>
      <c r="H28" s="104" t="s">
        <v>754</v>
      </c>
    </row>
    <row r="29" spans="1:8" x14ac:dyDescent="0.25">
      <c r="A29" s="104">
        <v>28</v>
      </c>
      <c r="B29" s="104">
        <v>4</v>
      </c>
      <c r="C29" s="104">
        <v>19</v>
      </c>
      <c r="D29" s="104" t="s">
        <v>4784</v>
      </c>
      <c r="F29" s="104" t="s">
        <v>944</v>
      </c>
      <c r="G29" s="104">
        <v>575</v>
      </c>
      <c r="H29" s="104" t="s">
        <v>754</v>
      </c>
    </row>
    <row r="30" spans="1:8" x14ac:dyDescent="0.25">
      <c r="A30" s="104">
        <v>29</v>
      </c>
      <c r="B30" s="104">
        <v>4</v>
      </c>
      <c r="C30" s="104">
        <v>20</v>
      </c>
      <c r="D30" s="104" t="s">
        <v>4791</v>
      </c>
      <c r="F30" s="104" t="s">
        <v>944</v>
      </c>
      <c r="G30" s="104">
        <v>335</v>
      </c>
      <c r="H30" s="104" t="s">
        <v>754</v>
      </c>
    </row>
    <row r="31" spans="1:8" x14ac:dyDescent="0.25">
      <c r="A31" s="104">
        <v>30</v>
      </c>
      <c r="B31" s="104">
        <v>4</v>
      </c>
      <c r="C31" s="104">
        <v>21</v>
      </c>
      <c r="D31" s="104" t="s">
        <v>4792</v>
      </c>
      <c r="F31" s="104" t="s">
        <v>944</v>
      </c>
      <c r="G31" s="104">
        <v>1036</v>
      </c>
      <c r="H31" s="104" t="s">
        <v>754</v>
      </c>
    </row>
    <row r="32" spans="1:8" x14ac:dyDescent="0.25">
      <c r="A32" s="104">
        <v>31</v>
      </c>
      <c r="B32" s="104">
        <v>4</v>
      </c>
      <c r="C32" s="104">
        <v>22</v>
      </c>
      <c r="D32" s="104" t="s">
        <v>5707</v>
      </c>
      <c r="F32" s="104" t="s">
        <v>944</v>
      </c>
      <c r="G32" s="104">
        <v>831</v>
      </c>
      <c r="H32" s="104" t="s">
        <v>754</v>
      </c>
    </row>
    <row r="33" spans="1:8" x14ac:dyDescent="0.25">
      <c r="A33" s="104">
        <v>32</v>
      </c>
      <c r="B33" s="104">
        <v>4</v>
      </c>
      <c r="C33" s="104">
        <v>23</v>
      </c>
      <c r="D33" s="104" t="s">
        <v>4787</v>
      </c>
      <c r="F33" s="104" t="s">
        <v>944</v>
      </c>
      <c r="G33" s="104">
        <v>477</v>
      </c>
      <c r="H33" s="104" t="s">
        <v>754</v>
      </c>
    </row>
    <row r="34" spans="1:8" x14ac:dyDescent="0.25">
      <c r="A34" s="104">
        <v>33</v>
      </c>
      <c r="B34" s="104">
        <v>4</v>
      </c>
      <c r="C34" s="104">
        <v>24</v>
      </c>
      <c r="D34" s="104" t="s">
        <v>4793</v>
      </c>
      <c r="F34" s="104" t="s">
        <v>944</v>
      </c>
      <c r="G34" s="104">
        <v>1024</v>
      </c>
      <c r="H34" s="104" t="s">
        <v>4773</v>
      </c>
    </row>
    <row r="35" spans="1:8" x14ac:dyDescent="0.25">
      <c r="A35" s="104">
        <v>34</v>
      </c>
      <c r="B35" s="104">
        <v>4</v>
      </c>
      <c r="C35" s="104">
        <v>25</v>
      </c>
      <c r="D35" s="104" t="s">
        <v>4794</v>
      </c>
      <c r="F35" s="104" t="s">
        <v>944</v>
      </c>
      <c r="G35" s="104">
        <v>703</v>
      </c>
      <c r="H35" s="104" t="s">
        <v>754</v>
      </c>
    </row>
    <row r="36" spans="1:8" x14ac:dyDescent="0.25">
      <c r="A36" s="104">
        <v>35</v>
      </c>
      <c r="B36" s="104">
        <v>4</v>
      </c>
      <c r="C36" s="104">
        <v>26</v>
      </c>
      <c r="D36" s="104" t="s">
        <v>5708</v>
      </c>
      <c r="F36" s="104" t="s">
        <v>944</v>
      </c>
      <c r="G36" s="104">
        <v>631</v>
      </c>
      <c r="H36" s="104" t="s">
        <v>4779</v>
      </c>
    </row>
    <row r="37" spans="1:8" x14ac:dyDescent="0.25">
      <c r="A37" s="104">
        <v>36</v>
      </c>
      <c r="B37" s="104">
        <v>4</v>
      </c>
      <c r="C37" s="104">
        <v>27</v>
      </c>
      <c r="D37" s="104" t="s">
        <v>4795</v>
      </c>
      <c r="F37" s="104" t="s">
        <v>944</v>
      </c>
      <c r="G37" s="104">
        <v>601</v>
      </c>
      <c r="H37" s="104" t="s">
        <v>754</v>
      </c>
    </row>
    <row r="38" spans="1:8" x14ac:dyDescent="0.25">
      <c r="A38" s="104">
        <v>37</v>
      </c>
      <c r="B38" s="104">
        <v>4</v>
      </c>
      <c r="C38" s="104">
        <v>28</v>
      </c>
      <c r="D38" s="104" t="s">
        <v>4783</v>
      </c>
      <c r="F38" s="104" t="s">
        <v>944</v>
      </c>
      <c r="G38" s="104">
        <v>617</v>
      </c>
      <c r="H38" s="104" t="s">
        <v>754</v>
      </c>
    </row>
    <row r="39" spans="1:8" x14ac:dyDescent="0.25">
      <c r="A39" s="104">
        <v>38</v>
      </c>
      <c r="B39" s="104">
        <v>4</v>
      </c>
      <c r="C39" s="104">
        <v>29</v>
      </c>
      <c r="D39" s="104" t="s">
        <v>5707</v>
      </c>
      <c r="F39" s="104" t="s">
        <v>944</v>
      </c>
      <c r="G39" s="104">
        <v>774</v>
      </c>
      <c r="H39" s="104" t="s">
        <v>754</v>
      </c>
    </row>
    <row r="40" spans="1:8" x14ac:dyDescent="0.25">
      <c r="A40" s="104">
        <v>39</v>
      </c>
      <c r="B40" s="104">
        <v>4</v>
      </c>
      <c r="C40" s="104">
        <v>30</v>
      </c>
      <c r="D40" s="104" t="s">
        <v>4796</v>
      </c>
      <c r="F40" s="104" t="s">
        <v>944</v>
      </c>
      <c r="G40" s="104">
        <v>656</v>
      </c>
      <c r="H40" s="104" t="s">
        <v>754</v>
      </c>
    </row>
    <row r="41" spans="1:8" x14ac:dyDescent="0.25">
      <c r="A41" s="104">
        <v>40</v>
      </c>
      <c r="B41" s="104">
        <v>4</v>
      </c>
      <c r="C41" s="104">
        <v>31</v>
      </c>
      <c r="D41" s="104" t="s">
        <v>4797</v>
      </c>
      <c r="F41" s="104" t="s">
        <v>944</v>
      </c>
      <c r="G41" s="104">
        <v>942</v>
      </c>
      <c r="H41" s="104" t="s">
        <v>4773</v>
      </c>
    </row>
    <row r="42" spans="1:8" x14ac:dyDescent="0.25">
      <c r="A42" s="104">
        <v>41</v>
      </c>
      <c r="B42" s="104">
        <v>4</v>
      </c>
      <c r="C42" s="104">
        <v>32</v>
      </c>
      <c r="D42" s="104" t="s">
        <v>4798</v>
      </c>
      <c r="F42" s="104" t="s">
        <v>944</v>
      </c>
      <c r="G42" s="104">
        <v>1158</v>
      </c>
      <c r="H42" s="104" t="s">
        <v>4773</v>
      </c>
    </row>
    <row r="43" spans="1:8" x14ac:dyDescent="0.25">
      <c r="A43" s="104">
        <v>42</v>
      </c>
      <c r="B43" s="104">
        <v>4</v>
      </c>
      <c r="C43" s="104">
        <v>33</v>
      </c>
      <c r="D43" s="104" t="s">
        <v>4799</v>
      </c>
      <c r="F43" s="104" t="s">
        <v>944</v>
      </c>
      <c r="G43" s="104">
        <v>1025</v>
      </c>
      <c r="H43" s="104" t="s">
        <v>754</v>
      </c>
    </row>
    <row r="44" spans="1:8" x14ac:dyDescent="0.25">
      <c r="A44" s="104">
        <v>43</v>
      </c>
      <c r="B44" s="104">
        <v>4</v>
      </c>
      <c r="C44" s="104">
        <v>34</v>
      </c>
      <c r="D44" s="104" t="s">
        <v>4797</v>
      </c>
      <c r="F44" s="104" t="s">
        <v>944</v>
      </c>
      <c r="G44" s="104">
        <v>720</v>
      </c>
      <c r="H44" s="104" t="s">
        <v>754</v>
      </c>
    </row>
    <row r="45" spans="1:8" x14ac:dyDescent="0.25">
      <c r="A45" s="104">
        <v>44</v>
      </c>
      <c r="B45" s="104">
        <v>4</v>
      </c>
      <c r="C45" s="104">
        <v>35</v>
      </c>
      <c r="D45" s="104" t="s">
        <v>4800</v>
      </c>
      <c r="F45" s="104" t="s">
        <v>944</v>
      </c>
      <c r="G45" s="104">
        <v>535</v>
      </c>
      <c r="H45" s="104" t="s">
        <v>754</v>
      </c>
    </row>
    <row r="46" spans="1:8" x14ac:dyDescent="0.25">
      <c r="A46" s="104">
        <v>45</v>
      </c>
      <c r="B46" s="104">
        <v>4</v>
      </c>
      <c r="C46" s="104">
        <v>36</v>
      </c>
      <c r="D46" s="104" t="s">
        <v>4801</v>
      </c>
      <c r="F46" s="104" t="s">
        <v>944</v>
      </c>
      <c r="G46" s="104">
        <v>1616</v>
      </c>
      <c r="H46" s="104" t="s">
        <v>754</v>
      </c>
    </row>
    <row r="47" spans="1:8" x14ac:dyDescent="0.25">
      <c r="A47" s="104">
        <v>46</v>
      </c>
      <c r="B47" s="104">
        <v>4</v>
      </c>
      <c r="C47" s="104">
        <v>37</v>
      </c>
      <c r="D47" s="104" t="s">
        <v>4802</v>
      </c>
      <c r="F47" s="104" t="s">
        <v>944</v>
      </c>
      <c r="G47" s="104">
        <v>855</v>
      </c>
      <c r="H47" s="104" t="s">
        <v>754</v>
      </c>
    </row>
    <row r="48" spans="1:8" x14ac:dyDescent="0.25">
      <c r="A48" s="104">
        <v>47</v>
      </c>
      <c r="B48" s="104">
        <v>4</v>
      </c>
      <c r="C48" s="104">
        <v>38</v>
      </c>
      <c r="D48" s="104" t="s">
        <v>4799</v>
      </c>
      <c r="F48" s="104" t="s">
        <v>944</v>
      </c>
      <c r="G48" s="104">
        <v>620</v>
      </c>
      <c r="H48" s="104" t="s">
        <v>754</v>
      </c>
    </row>
    <row r="49" spans="1:8" x14ac:dyDescent="0.25">
      <c r="A49" s="104">
        <v>48</v>
      </c>
      <c r="B49" s="104">
        <v>4</v>
      </c>
      <c r="C49" s="104">
        <v>39</v>
      </c>
      <c r="D49" s="104" t="s">
        <v>4785</v>
      </c>
      <c r="F49" s="104" t="s">
        <v>944</v>
      </c>
      <c r="G49" s="104">
        <v>1256</v>
      </c>
      <c r="H49" s="104" t="s">
        <v>754</v>
      </c>
    </row>
    <row r="50" spans="1:8" x14ac:dyDescent="0.25">
      <c r="A50" s="104">
        <v>49</v>
      </c>
      <c r="B50" s="104">
        <v>4</v>
      </c>
      <c r="C50" s="104">
        <v>40</v>
      </c>
      <c r="D50" s="104" t="s">
        <v>4803</v>
      </c>
      <c r="F50" s="104" t="s">
        <v>944</v>
      </c>
      <c r="G50" s="104">
        <v>3194</v>
      </c>
      <c r="H50" s="104" t="s">
        <v>754</v>
      </c>
    </row>
    <row r="51" spans="1:8" x14ac:dyDescent="0.25">
      <c r="A51" s="104">
        <v>50</v>
      </c>
      <c r="B51" s="104">
        <v>4</v>
      </c>
      <c r="C51" s="104">
        <v>41</v>
      </c>
      <c r="D51" s="104" t="s">
        <v>4791</v>
      </c>
      <c r="F51" s="104" t="s">
        <v>944</v>
      </c>
      <c r="G51" s="104">
        <v>772</v>
      </c>
      <c r="H51" s="104" t="s">
        <v>754</v>
      </c>
    </row>
    <row r="52" spans="1:8" x14ac:dyDescent="0.25">
      <c r="A52" s="104">
        <v>51</v>
      </c>
      <c r="B52" s="104">
        <v>4</v>
      </c>
      <c r="C52" s="104">
        <v>42</v>
      </c>
      <c r="D52" s="104" t="s">
        <v>4796</v>
      </c>
      <c r="F52" s="104" t="s">
        <v>944</v>
      </c>
      <c r="G52" s="104">
        <v>111</v>
      </c>
      <c r="H52" s="104" t="s">
        <v>754</v>
      </c>
    </row>
    <row r="53" spans="1:8" x14ac:dyDescent="0.25">
      <c r="A53" s="104">
        <v>52</v>
      </c>
      <c r="B53" s="104">
        <v>4</v>
      </c>
      <c r="C53" s="104">
        <v>44</v>
      </c>
      <c r="D53" s="104" t="s">
        <v>4803</v>
      </c>
      <c r="F53" s="104" t="s">
        <v>944</v>
      </c>
      <c r="G53" s="104">
        <v>1308</v>
      </c>
      <c r="H53" s="104" t="s">
        <v>754</v>
      </c>
    </row>
    <row r="54" spans="1:8" x14ac:dyDescent="0.25">
      <c r="A54" s="104">
        <v>53</v>
      </c>
      <c r="B54" s="104">
        <v>4</v>
      </c>
      <c r="C54" s="104">
        <v>45</v>
      </c>
      <c r="D54" s="104" t="s">
        <v>945</v>
      </c>
      <c r="F54" s="104" t="s">
        <v>946</v>
      </c>
      <c r="G54" s="104">
        <v>6079</v>
      </c>
      <c r="H54" s="104" t="s">
        <v>4774</v>
      </c>
    </row>
    <row r="55" spans="1:8" x14ac:dyDescent="0.25">
      <c r="A55" s="104">
        <v>54</v>
      </c>
      <c r="B55" s="104">
        <v>4</v>
      </c>
      <c r="C55" s="104">
        <v>46</v>
      </c>
      <c r="D55" s="104" t="s">
        <v>4786</v>
      </c>
      <c r="F55" s="104" t="s">
        <v>944</v>
      </c>
      <c r="G55" s="104">
        <v>1122</v>
      </c>
      <c r="H55" s="104" t="s">
        <v>754</v>
      </c>
    </row>
    <row r="56" spans="1:8" x14ac:dyDescent="0.25">
      <c r="A56" s="104">
        <v>55</v>
      </c>
      <c r="B56" s="104">
        <v>4</v>
      </c>
      <c r="C56" s="104">
        <v>47</v>
      </c>
      <c r="D56" s="104" t="s">
        <v>4796</v>
      </c>
      <c r="F56" s="104" t="s">
        <v>944</v>
      </c>
      <c r="G56" s="104">
        <v>786</v>
      </c>
      <c r="H56" s="104" t="s">
        <v>754</v>
      </c>
    </row>
    <row r="57" spans="1:8" x14ac:dyDescent="0.25">
      <c r="A57" s="104">
        <v>56</v>
      </c>
      <c r="B57" s="104">
        <v>4</v>
      </c>
      <c r="C57" s="104">
        <v>48</v>
      </c>
      <c r="D57" s="104" t="s">
        <v>4791</v>
      </c>
      <c r="F57" s="104" t="s">
        <v>944</v>
      </c>
      <c r="G57" s="104">
        <v>93</v>
      </c>
      <c r="H57" s="104" t="s">
        <v>754</v>
      </c>
    </row>
    <row r="58" spans="1:8" x14ac:dyDescent="0.25">
      <c r="A58" s="104">
        <v>57</v>
      </c>
      <c r="B58" s="104">
        <v>4</v>
      </c>
      <c r="C58" s="104">
        <v>49</v>
      </c>
      <c r="D58" s="104" t="s">
        <v>4783</v>
      </c>
      <c r="F58" s="104" t="s">
        <v>944</v>
      </c>
      <c r="G58" s="104">
        <v>1037</v>
      </c>
      <c r="H58" s="104" t="s">
        <v>754</v>
      </c>
    </row>
    <row r="59" spans="1:8" x14ac:dyDescent="0.25">
      <c r="A59" s="104">
        <v>58</v>
      </c>
      <c r="B59" s="104">
        <v>4</v>
      </c>
      <c r="C59" s="104">
        <v>50</v>
      </c>
      <c r="D59" s="104" t="s">
        <v>4792</v>
      </c>
      <c r="F59" s="104" t="s">
        <v>944</v>
      </c>
      <c r="G59" s="104">
        <v>782</v>
      </c>
      <c r="H59" s="104" t="s">
        <v>754</v>
      </c>
    </row>
    <row r="60" spans="1:8" x14ac:dyDescent="0.25">
      <c r="A60" s="104">
        <v>59</v>
      </c>
      <c r="B60" s="104">
        <v>4</v>
      </c>
      <c r="C60" s="104">
        <v>51</v>
      </c>
      <c r="D60" s="104" t="s">
        <v>4804</v>
      </c>
      <c r="F60" s="104" t="s">
        <v>944</v>
      </c>
      <c r="G60" s="104">
        <v>938</v>
      </c>
      <c r="H60" s="104" t="s">
        <v>754</v>
      </c>
    </row>
    <row r="61" spans="1:8" x14ac:dyDescent="0.25">
      <c r="A61" s="104">
        <v>60</v>
      </c>
      <c r="B61" s="104">
        <v>4</v>
      </c>
      <c r="C61" s="104">
        <v>52</v>
      </c>
      <c r="D61" s="104" t="s">
        <v>4805</v>
      </c>
      <c r="F61" s="104" t="s">
        <v>944</v>
      </c>
      <c r="G61" s="104">
        <v>1000</v>
      </c>
      <c r="H61" s="104" t="s">
        <v>754</v>
      </c>
    </row>
    <row r="62" spans="1:8" x14ac:dyDescent="0.25">
      <c r="A62" s="104">
        <v>61</v>
      </c>
      <c r="B62" s="104">
        <v>4</v>
      </c>
      <c r="C62" s="104">
        <v>53</v>
      </c>
      <c r="D62" s="104" t="s">
        <v>4799</v>
      </c>
      <c r="F62" s="104" t="s">
        <v>944</v>
      </c>
      <c r="G62" s="104">
        <v>873</v>
      </c>
      <c r="H62" s="104" t="s">
        <v>754</v>
      </c>
    </row>
    <row r="63" spans="1:8" x14ac:dyDescent="0.25">
      <c r="A63" s="104">
        <v>62</v>
      </c>
      <c r="B63" s="104">
        <v>4</v>
      </c>
      <c r="C63" s="104">
        <v>54</v>
      </c>
      <c r="D63" s="104" t="s">
        <v>4785</v>
      </c>
      <c r="F63" s="104" t="s">
        <v>944</v>
      </c>
      <c r="G63" s="104">
        <v>611</v>
      </c>
      <c r="H63" s="104" t="s">
        <v>4779</v>
      </c>
    </row>
    <row r="64" spans="1:8" x14ac:dyDescent="0.25">
      <c r="A64" s="104">
        <v>63</v>
      </c>
      <c r="B64" s="104">
        <v>4</v>
      </c>
      <c r="C64" s="104" t="s">
        <v>950</v>
      </c>
      <c r="D64" s="104" t="s">
        <v>945</v>
      </c>
      <c r="F64" s="104" t="s">
        <v>946</v>
      </c>
      <c r="G64" s="104">
        <v>404</v>
      </c>
      <c r="H64" s="104" t="s">
        <v>4776</v>
      </c>
    </row>
    <row r="65" spans="1:8" x14ac:dyDescent="0.25">
      <c r="A65" s="104">
        <v>64</v>
      </c>
      <c r="B65" s="104">
        <v>4</v>
      </c>
      <c r="C65" s="104" t="s">
        <v>956</v>
      </c>
      <c r="D65" s="104" t="s">
        <v>945</v>
      </c>
      <c r="F65" s="104" t="s">
        <v>946</v>
      </c>
      <c r="G65" s="104">
        <v>1112</v>
      </c>
      <c r="H65" s="104" t="s">
        <v>4777</v>
      </c>
    </row>
    <row r="66" spans="1:8" x14ac:dyDescent="0.25">
      <c r="A66" s="104">
        <v>65</v>
      </c>
      <c r="B66" s="104">
        <v>5</v>
      </c>
      <c r="C66" s="104">
        <v>1</v>
      </c>
      <c r="D66" s="104" t="s">
        <v>5709</v>
      </c>
      <c r="F66" s="104" t="s">
        <v>944</v>
      </c>
      <c r="G66" s="104">
        <v>15191</v>
      </c>
      <c r="H66" s="104" t="s">
        <v>754</v>
      </c>
    </row>
    <row r="67" spans="1:8" x14ac:dyDescent="0.25">
      <c r="A67" s="104">
        <v>66</v>
      </c>
      <c r="B67" s="104">
        <v>5</v>
      </c>
      <c r="C67" s="104">
        <v>2</v>
      </c>
      <c r="D67" s="104" t="s">
        <v>4806</v>
      </c>
      <c r="F67" s="104" t="s">
        <v>944</v>
      </c>
      <c r="G67" s="104">
        <v>10660</v>
      </c>
      <c r="H67" s="104" t="s">
        <v>754</v>
      </c>
    </row>
    <row r="68" spans="1:8" x14ac:dyDescent="0.25">
      <c r="A68" s="104">
        <v>67</v>
      </c>
      <c r="B68" s="104">
        <v>5</v>
      </c>
      <c r="C68" s="104">
        <v>3</v>
      </c>
      <c r="D68" s="104" t="s">
        <v>4807</v>
      </c>
      <c r="F68" s="104" t="s">
        <v>944</v>
      </c>
      <c r="G68" s="104">
        <v>3984</v>
      </c>
      <c r="H68" s="104" t="s">
        <v>754</v>
      </c>
    </row>
    <row r="69" spans="1:8" x14ac:dyDescent="0.25">
      <c r="A69" s="104">
        <v>68</v>
      </c>
      <c r="B69" s="104">
        <v>5</v>
      </c>
      <c r="C69" s="104">
        <v>5</v>
      </c>
      <c r="D69" s="104" t="s">
        <v>4808</v>
      </c>
      <c r="F69" s="104" t="s">
        <v>944</v>
      </c>
      <c r="G69" s="104">
        <v>2869</v>
      </c>
      <c r="H69" s="104" t="s">
        <v>4773</v>
      </c>
    </row>
    <row r="70" spans="1:8" x14ac:dyDescent="0.25">
      <c r="A70" s="104">
        <v>69</v>
      </c>
      <c r="B70" s="104">
        <v>5</v>
      </c>
      <c r="C70" s="104">
        <v>6</v>
      </c>
      <c r="D70" s="104" t="s">
        <v>5710</v>
      </c>
      <c r="F70" s="104" t="s">
        <v>944</v>
      </c>
      <c r="G70" s="104">
        <v>11864</v>
      </c>
      <c r="H70" s="104" t="s">
        <v>754</v>
      </c>
    </row>
    <row r="71" spans="1:8" x14ac:dyDescent="0.25">
      <c r="A71" s="104">
        <v>70</v>
      </c>
      <c r="B71" s="104">
        <v>5</v>
      </c>
      <c r="C71" s="104">
        <v>7</v>
      </c>
      <c r="D71" s="104" t="s">
        <v>4807</v>
      </c>
      <c r="F71" s="104" t="s">
        <v>944</v>
      </c>
      <c r="G71" s="104">
        <v>3824</v>
      </c>
      <c r="H71" s="104" t="s">
        <v>754</v>
      </c>
    </row>
    <row r="72" spans="1:8" x14ac:dyDescent="0.25">
      <c r="A72" s="104">
        <v>71</v>
      </c>
      <c r="B72" s="104">
        <v>5</v>
      </c>
      <c r="C72" s="104">
        <v>8</v>
      </c>
      <c r="D72" s="104" t="s">
        <v>5711</v>
      </c>
      <c r="F72" s="104" t="s">
        <v>965</v>
      </c>
      <c r="G72" s="104">
        <v>614</v>
      </c>
      <c r="H72" s="104" t="s">
        <v>4809</v>
      </c>
    </row>
    <row r="73" spans="1:8" x14ac:dyDescent="0.25">
      <c r="A73" s="104">
        <v>72</v>
      </c>
      <c r="B73" s="104">
        <v>5</v>
      </c>
      <c r="C73" s="104">
        <v>10</v>
      </c>
      <c r="D73" s="104" t="s">
        <v>5710</v>
      </c>
      <c r="F73" s="104" t="s">
        <v>944</v>
      </c>
      <c r="G73" s="104">
        <v>1027</v>
      </c>
      <c r="H73" s="104" t="s">
        <v>754</v>
      </c>
    </row>
    <row r="74" spans="1:8" x14ac:dyDescent="0.25">
      <c r="A74" s="104">
        <v>73</v>
      </c>
      <c r="B74" s="104">
        <v>5</v>
      </c>
      <c r="C74" s="104">
        <v>11</v>
      </c>
      <c r="D74" s="104" t="s">
        <v>4810</v>
      </c>
      <c r="F74" s="104" t="s">
        <v>944</v>
      </c>
      <c r="G74" s="104">
        <v>3841</v>
      </c>
      <c r="H74" s="104" t="s">
        <v>4779</v>
      </c>
    </row>
    <row r="75" spans="1:8" x14ac:dyDescent="0.25">
      <c r="A75" s="104">
        <v>74</v>
      </c>
      <c r="B75" s="104">
        <v>5</v>
      </c>
      <c r="C75" s="104">
        <v>12</v>
      </c>
      <c r="D75" s="104" t="s">
        <v>4811</v>
      </c>
      <c r="F75" s="104" t="s">
        <v>944</v>
      </c>
      <c r="G75" s="104">
        <v>4322</v>
      </c>
      <c r="H75" s="104" t="s">
        <v>4779</v>
      </c>
    </row>
    <row r="76" spans="1:8" x14ac:dyDescent="0.25">
      <c r="A76" s="104">
        <v>75</v>
      </c>
      <c r="B76" s="104">
        <v>5</v>
      </c>
      <c r="C76" s="104">
        <v>13</v>
      </c>
      <c r="D76" s="104" t="s">
        <v>4812</v>
      </c>
      <c r="F76" s="104" t="s">
        <v>944</v>
      </c>
      <c r="G76" s="104">
        <v>1096</v>
      </c>
      <c r="H76" s="104" t="s">
        <v>754</v>
      </c>
    </row>
    <row r="77" spans="1:8" x14ac:dyDescent="0.25">
      <c r="A77" s="104">
        <v>76</v>
      </c>
      <c r="B77" s="104">
        <v>5</v>
      </c>
      <c r="C77" s="104">
        <v>14</v>
      </c>
      <c r="D77" s="104" t="s">
        <v>4813</v>
      </c>
      <c r="F77" s="104" t="s">
        <v>944</v>
      </c>
      <c r="G77" s="104">
        <v>6493</v>
      </c>
      <c r="H77" s="104" t="s">
        <v>754</v>
      </c>
    </row>
    <row r="78" spans="1:8" x14ac:dyDescent="0.25">
      <c r="A78" s="104">
        <v>77</v>
      </c>
      <c r="B78" s="104">
        <v>5</v>
      </c>
      <c r="C78" s="104">
        <v>15</v>
      </c>
      <c r="D78" s="104" t="s">
        <v>4814</v>
      </c>
      <c r="F78" s="104" t="s">
        <v>944</v>
      </c>
      <c r="G78" s="104">
        <v>5258</v>
      </c>
      <c r="H78" s="104" t="s">
        <v>4773</v>
      </c>
    </row>
    <row r="79" spans="1:8" x14ac:dyDescent="0.25">
      <c r="A79" s="104">
        <v>78</v>
      </c>
      <c r="B79" s="104">
        <v>5</v>
      </c>
      <c r="C79" s="104">
        <v>16</v>
      </c>
      <c r="D79" s="104" t="s">
        <v>4815</v>
      </c>
      <c r="F79" s="104" t="s">
        <v>944</v>
      </c>
      <c r="G79" s="104">
        <v>4339</v>
      </c>
      <c r="H79" s="104" t="s">
        <v>754</v>
      </c>
    </row>
    <row r="80" spans="1:8" x14ac:dyDescent="0.25">
      <c r="A80" s="104">
        <v>79</v>
      </c>
      <c r="B80" s="104">
        <v>5</v>
      </c>
      <c r="C80" s="104">
        <v>17</v>
      </c>
      <c r="D80" s="104" t="s">
        <v>4816</v>
      </c>
      <c r="F80" s="104" t="s">
        <v>944</v>
      </c>
      <c r="G80" s="104">
        <v>2278</v>
      </c>
      <c r="H80" s="104" t="s">
        <v>4779</v>
      </c>
    </row>
    <row r="81" spans="1:8" x14ac:dyDescent="0.25">
      <c r="A81" s="104">
        <v>80</v>
      </c>
      <c r="B81" s="104">
        <v>5</v>
      </c>
      <c r="C81" s="104">
        <v>18</v>
      </c>
      <c r="D81" s="104" t="s">
        <v>5712</v>
      </c>
      <c r="F81" s="104" t="s">
        <v>944</v>
      </c>
      <c r="G81" s="104">
        <v>977</v>
      </c>
      <c r="H81" s="104" t="s">
        <v>754</v>
      </c>
    </row>
    <row r="82" spans="1:8" x14ac:dyDescent="0.25">
      <c r="A82" s="104">
        <v>81</v>
      </c>
      <c r="B82" s="104">
        <v>5</v>
      </c>
      <c r="C82" s="104">
        <v>19</v>
      </c>
      <c r="D82" s="104" t="s">
        <v>4817</v>
      </c>
      <c r="F82" s="104" t="s">
        <v>944</v>
      </c>
      <c r="G82" s="104">
        <v>3775</v>
      </c>
      <c r="H82" s="104" t="s">
        <v>754</v>
      </c>
    </row>
    <row r="83" spans="1:8" x14ac:dyDescent="0.25">
      <c r="A83" s="104">
        <v>82</v>
      </c>
      <c r="B83" s="104">
        <v>5</v>
      </c>
      <c r="C83" s="104">
        <v>20</v>
      </c>
      <c r="D83" s="104" t="s">
        <v>4818</v>
      </c>
      <c r="F83" s="104" t="s">
        <v>944</v>
      </c>
      <c r="G83" s="104">
        <v>2812</v>
      </c>
      <c r="H83" s="104" t="s">
        <v>754</v>
      </c>
    </row>
    <row r="84" spans="1:8" x14ac:dyDescent="0.25">
      <c r="A84" s="104">
        <v>83</v>
      </c>
      <c r="B84" s="104">
        <v>5</v>
      </c>
      <c r="C84" s="104">
        <v>21</v>
      </c>
      <c r="D84" s="104" t="s">
        <v>4819</v>
      </c>
      <c r="F84" s="104" t="s">
        <v>944</v>
      </c>
      <c r="G84" s="104">
        <v>6219</v>
      </c>
      <c r="H84" s="104" t="s">
        <v>754</v>
      </c>
    </row>
    <row r="85" spans="1:8" x14ac:dyDescent="0.25">
      <c r="A85" s="104">
        <v>84</v>
      </c>
      <c r="B85" s="104">
        <v>5</v>
      </c>
      <c r="C85" s="104">
        <v>22</v>
      </c>
      <c r="D85" s="104" t="s">
        <v>5713</v>
      </c>
      <c r="F85" s="104" t="s">
        <v>944</v>
      </c>
      <c r="G85" s="104">
        <v>2551</v>
      </c>
      <c r="H85" s="104" t="s">
        <v>754</v>
      </c>
    </row>
    <row r="86" spans="1:8" x14ac:dyDescent="0.25">
      <c r="A86" s="104">
        <v>85</v>
      </c>
      <c r="B86" s="104">
        <v>5</v>
      </c>
      <c r="C86" s="104">
        <v>23</v>
      </c>
      <c r="D86" s="104" t="s">
        <v>4820</v>
      </c>
      <c r="F86" s="104" t="s">
        <v>944</v>
      </c>
      <c r="G86" s="104">
        <v>337</v>
      </c>
      <c r="H86" s="104" t="s">
        <v>754</v>
      </c>
    </row>
    <row r="87" spans="1:8" x14ac:dyDescent="0.25">
      <c r="A87" s="104">
        <v>86</v>
      </c>
      <c r="B87" s="104">
        <v>5</v>
      </c>
      <c r="C87" s="104">
        <v>24</v>
      </c>
      <c r="D87" s="104" t="s">
        <v>4821</v>
      </c>
      <c r="F87" s="104" t="s">
        <v>944</v>
      </c>
      <c r="G87" s="104">
        <v>7251</v>
      </c>
      <c r="H87" s="104" t="s">
        <v>4</v>
      </c>
    </row>
    <row r="88" spans="1:8" x14ac:dyDescent="0.25">
      <c r="A88" s="104">
        <v>87</v>
      </c>
      <c r="B88" s="104">
        <v>5</v>
      </c>
      <c r="C88" s="104">
        <v>25</v>
      </c>
      <c r="D88" s="104" t="s">
        <v>4816</v>
      </c>
      <c r="F88" s="104" t="s">
        <v>944</v>
      </c>
      <c r="G88" s="104">
        <v>1442</v>
      </c>
      <c r="H88" s="104" t="s">
        <v>4773</v>
      </c>
    </row>
    <row r="89" spans="1:8" x14ac:dyDescent="0.25">
      <c r="A89" s="104">
        <v>88</v>
      </c>
      <c r="B89" s="104">
        <v>5</v>
      </c>
      <c r="C89" s="104">
        <v>26</v>
      </c>
      <c r="D89" s="104" t="s">
        <v>945</v>
      </c>
      <c r="F89" s="104" t="s">
        <v>946</v>
      </c>
      <c r="G89" s="104">
        <v>1427</v>
      </c>
      <c r="H89" s="104" t="s">
        <v>754</v>
      </c>
    </row>
    <row r="90" spans="1:8" x14ac:dyDescent="0.25">
      <c r="A90" s="104">
        <v>89</v>
      </c>
      <c r="B90" s="104">
        <v>5</v>
      </c>
      <c r="C90" s="104">
        <v>27</v>
      </c>
      <c r="D90" s="104" t="s">
        <v>945</v>
      </c>
      <c r="F90" s="104" t="s">
        <v>946</v>
      </c>
      <c r="G90" s="104">
        <v>1100</v>
      </c>
      <c r="H90" s="104" t="s">
        <v>754</v>
      </c>
    </row>
    <row r="91" spans="1:8" x14ac:dyDescent="0.25">
      <c r="A91" s="104">
        <v>90</v>
      </c>
      <c r="B91" s="104">
        <v>5</v>
      </c>
      <c r="C91" s="104">
        <v>28</v>
      </c>
      <c r="D91" s="104" t="s">
        <v>945</v>
      </c>
      <c r="F91" s="104" t="s">
        <v>946</v>
      </c>
      <c r="G91" s="104">
        <v>894</v>
      </c>
      <c r="H91" s="104" t="s">
        <v>754</v>
      </c>
    </row>
    <row r="92" spans="1:8" x14ac:dyDescent="0.25">
      <c r="A92" s="104">
        <v>91</v>
      </c>
      <c r="B92" s="104">
        <v>5</v>
      </c>
      <c r="C92" s="104">
        <v>29</v>
      </c>
      <c r="D92" s="104" t="s">
        <v>4822</v>
      </c>
      <c r="F92" s="104" t="s">
        <v>944</v>
      </c>
      <c r="G92" s="104">
        <v>3147</v>
      </c>
      <c r="H92" s="104" t="s">
        <v>754</v>
      </c>
    </row>
    <row r="93" spans="1:8" x14ac:dyDescent="0.25">
      <c r="A93" s="104">
        <v>92</v>
      </c>
      <c r="B93" s="104">
        <v>5</v>
      </c>
      <c r="C93" s="104">
        <v>30</v>
      </c>
      <c r="D93" s="104" t="s">
        <v>4823</v>
      </c>
      <c r="F93" s="104" t="s">
        <v>944</v>
      </c>
      <c r="G93" s="104">
        <v>498</v>
      </c>
    </row>
    <row r="94" spans="1:8" x14ac:dyDescent="0.25">
      <c r="A94" s="104">
        <v>93</v>
      </c>
      <c r="B94" s="104">
        <v>5</v>
      </c>
      <c r="G94" s="104">
        <v>400</v>
      </c>
      <c r="H94" s="104" t="s">
        <v>4824</v>
      </c>
    </row>
    <row r="95" spans="1:8" x14ac:dyDescent="0.25">
      <c r="A95" s="104">
        <v>94</v>
      </c>
      <c r="B95" s="104">
        <v>5</v>
      </c>
      <c r="G95" s="104">
        <v>98</v>
      </c>
      <c r="H95" s="104" t="s">
        <v>4825</v>
      </c>
    </row>
    <row r="96" spans="1:8" x14ac:dyDescent="0.25">
      <c r="A96" s="104">
        <v>95</v>
      </c>
      <c r="B96" s="104">
        <v>5</v>
      </c>
      <c r="C96" s="104">
        <v>31</v>
      </c>
      <c r="D96" s="104" t="s">
        <v>5714</v>
      </c>
      <c r="F96" s="104" t="s">
        <v>944</v>
      </c>
      <c r="G96" s="104">
        <v>4838</v>
      </c>
      <c r="H96" s="104" t="s">
        <v>4</v>
      </c>
    </row>
    <row r="97" spans="1:8" x14ac:dyDescent="0.25">
      <c r="A97" s="104">
        <v>96</v>
      </c>
      <c r="B97" s="104">
        <v>5</v>
      </c>
      <c r="C97" s="104">
        <v>32</v>
      </c>
      <c r="D97" s="104" t="s">
        <v>4826</v>
      </c>
      <c r="F97" s="104" t="s">
        <v>944</v>
      </c>
      <c r="G97" s="104">
        <v>1787</v>
      </c>
      <c r="H97" s="104" t="s">
        <v>4773</v>
      </c>
    </row>
    <row r="98" spans="1:8" x14ac:dyDescent="0.25">
      <c r="A98" s="104">
        <v>97</v>
      </c>
      <c r="B98" s="104">
        <v>5</v>
      </c>
      <c r="C98" s="104">
        <v>33</v>
      </c>
      <c r="D98" s="104" t="s">
        <v>5715</v>
      </c>
      <c r="F98" s="104" t="s">
        <v>944</v>
      </c>
      <c r="G98" s="104">
        <v>209</v>
      </c>
      <c r="H98" s="104" t="s">
        <v>754</v>
      </c>
    </row>
    <row r="99" spans="1:8" x14ac:dyDescent="0.25">
      <c r="A99" s="104">
        <v>98</v>
      </c>
      <c r="B99" s="104">
        <v>5</v>
      </c>
      <c r="C99" s="104">
        <v>34</v>
      </c>
      <c r="D99" s="104" t="s">
        <v>4827</v>
      </c>
      <c r="F99" s="104" t="s">
        <v>944</v>
      </c>
      <c r="G99" s="104">
        <v>775</v>
      </c>
      <c r="H99" s="104" t="s">
        <v>754</v>
      </c>
    </row>
    <row r="100" spans="1:8" x14ac:dyDescent="0.25">
      <c r="A100" s="104">
        <v>99</v>
      </c>
      <c r="B100" s="104">
        <v>5</v>
      </c>
      <c r="C100" s="104">
        <v>35</v>
      </c>
      <c r="D100" s="104" t="s">
        <v>5716</v>
      </c>
      <c r="F100" s="104" t="s">
        <v>944</v>
      </c>
      <c r="G100" s="104">
        <v>553</v>
      </c>
      <c r="H100" s="104" t="s">
        <v>4824</v>
      </c>
    </row>
    <row r="101" spans="1:8" x14ac:dyDescent="0.25">
      <c r="A101" s="104">
        <v>100</v>
      </c>
      <c r="B101" s="104">
        <v>5</v>
      </c>
      <c r="C101" s="104">
        <v>36</v>
      </c>
      <c r="D101" s="104" t="s">
        <v>945</v>
      </c>
      <c r="F101" s="104" t="s">
        <v>946</v>
      </c>
      <c r="G101" s="104">
        <v>1123</v>
      </c>
      <c r="H101" s="104" t="s">
        <v>754</v>
      </c>
    </row>
    <row r="102" spans="1:8" x14ac:dyDescent="0.25">
      <c r="A102" s="104">
        <v>101</v>
      </c>
      <c r="B102" s="104">
        <v>5</v>
      </c>
      <c r="C102" s="104">
        <v>37</v>
      </c>
      <c r="D102" s="104" t="s">
        <v>945</v>
      </c>
      <c r="F102" s="104" t="s">
        <v>946</v>
      </c>
      <c r="G102" s="104">
        <v>294</v>
      </c>
      <c r="H102" s="104" t="s">
        <v>754</v>
      </c>
    </row>
    <row r="103" spans="1:8" x14ac:dyDescent="0.25">
      <c r="A103" s="104">
        <v>102</v>
      </c>
      <c r="B103" s="104">
        <v>5</v>
      </c>
      <c r="C103" s="104">
        <v>38</v>
      </c>
      <c r="D103" s="104" t="s">
        <v>945</v>
      </c>
      <c r="F103" s="104" t="s">
        <v>946</v>
      </c>
      <c r="G103" s="104">
        <v>459</v>
      </c>
      <c r="H103" s="104" t="s">
        <v>754</v>
      </c>
    </row>
    <row r="104" spans="1:8" x14ac:dyDescent="0.25">
      <c r="A104" s="104">
        <v>103</v>
      </c>
      <c r="B104" s="104">
        <v>5</v>
      </c>
      <c r="C104" s="104">
        <v>39</v>
      </c>
      <c r="D104" s="104" t="s">
        <v>945</v>
      </c>
      <c r="F104" s="104" t="s">
        <v>946</v>
      </c>
      <c r="G104" s="104">
        <v>943</v>
      </c>
      <c r="H104" s="104" t="s">
        <v>754</v>
      </c>
    </row>
    <row r="105" spans="1:8" x14ac:dyDescent="0.25">
      <c r="A105" s="104">
        <v>104</v>
      </c>
      <c r="B105" s="104">
        <v>5</v>
      </c>
      <c r="C105" s="104">
        <v>40</v>
      </c>
      <c r="D105" s="104" t="s">
        <v>5717</v>
      </c>
      <c r="F105" s="104" t="s">
        <v>944</v>
      </c>
      <c r="G105" s="104">
        <v>923</v>
      </c>
    </row>
    <row r="106" spans="1:8" x14ac:dyDescent="0.25">
      <c r="A106" s="104">
        <v>105</v>
      </c>
      <c r="B106" s="104">
        <v>5</v>
      </c>
      <c r="G106" s="104">
        <v>400</v>
      </c>
      <c r="H106" s="104" t="s">
        <v>4824</v>
      </c>
    </row>
    <row r="107" spans="1:8" x14ac:dyDescent="0.25">
      <c r="A107" s="104">
        <v>106</v>
      </c>
      <c r="B107" s="104">
        <v>5</v>
      </c>
      <c r="G107" s="104">
        <v>523</v>
      </c>
      <c r="H107" s="104" t="s">
        <v>4825</v>
      </c>
    </row>
    <row r="108" spans="1:8" x14ac:dyDescent="0.25">
      <c r="A108" s="104">
        <v>107</v>
      </c>
      <c r="B108" s="104">
        <v>5</v>
      </c>
      <c r="C108" s="104">
        <v>41</v>
      </c>
      <c r="D108" s="104" t="s">
        <v>5718</v>
      </c>
      <c r="F108" s="104" t="s">
        <v>944</v>
      </c>
      <c r="G108" s="104">
        <v>879</v>
      </c>
    </row>
    <row r="109" spans="1:8" x14ac:dyDescent="0.25">
      <c r="A109" s="104">
        <v>108</v>
      </c>
      <c r="B109" s="104">
        <v>5</v>
      </c>
      <c r="G109" s="104">
        <v>400</v>
      </c>
      <c r="H109" s="104" t="s">
        <v>4824</v>
      </c>
    </row>
    <row r="110" spans="1:8" x14ac:dyDescent="0.25">
      <c r="A110" s="104">
        <v>109</v>
      </c>
      <c r="B110" s="104">
        <v>5</v>
      </c>
      <c r="G110" s="104">
        <v>479</v>
      </c>
      <c r="H110" s="104" t="s">
        <v>4825</v>
      </c>
    </row>
    <row r="111" spans="1:8" x14ac:dyDescent="0.25">
      <c r="A111" s="104">
        <v>110</v>
      </c>
      <c r="B111" s="104">
        <v>5</v>
      </c>
      <c r="C111" s="104">
        <v>42</v>
      </c>
      <c r="D111" s="104" t="s">
        <v>5719</v>
      </c>
      <c r="F111" s="104" t="s">
        <v>944</v>
      </c>
      <c r="G111" s="104">
        <v>454</v>
      </c>
      <c r="H111" s="104" t="s">
        <v>4</v>
      </c>
    </row>
    <row r="112" spans="1:8" x14ac:dyDescent="0.25">
      <c r="A112" s="104">
        <v>111</v>
      </c>
      <c r="B112" s="104">
        <v>5</v>
      </c>
      <c r="C112" s="104">
        <v>43</v>
      </c>
      <c r="D112" s="104" t="s">
        <v>4828</v>
      </c>
      <c r="F112" s="104" t="s">
        <v>944</v>
      </c>
      <c r="G112" s="104">
        <v>3758</v>
      </c>
      <c r="H112" s="104" t="s">
        <v>754</v>
      </c>
    </row>
    <row r="113" spans="1:8" x14ac:dyDescent="0.25">
      <c r="A113" s="104">
        <v>112</v>
      </c>
      <c r="B113" s="104">
        <v>5</v>
      </c>
      <c r="C113" s="104">
        <v>44</v>
      </c>
      <c r="D113" s="104" t="s">
        <v>4829</v>
      </c>
      <c r="F113" s="104" t="s">
        <v>944</v>
      </c>
      <c r="G113" s="104">
        <v>1081</v>
      </c>
      <c r="H113" s="104" t="s">
        <v>754</v>
      </c>
    </row>
    <row r="114" spans="1:8" x14ac:dyDescent="0.25">
      <c r="A114" s="104">
        <v>113</v>
      </c>
      <c r="B114" s="104">
        <v>5</v>
      </c>
      <c r="C114" s="104">
        <v>45</v>
      </c>
      <c r="D114" s="104" t="s">
        <v>5719</v>
      </c>
      <c r="F114" s="104" t="s">
        <v>944</v>
      </c>
      <c r="G114" s="104">
        <v>580</v>
      </c>
      <c r="H114" s="104" t="s">
        <v>754</v>
      </c>
    </row>
    <row r="115" spans="1:8" x14ac:dyDescent="0.25">
      <c r="A115" s="104">
        <v>114</v>
      </c>
      <c r="B115" s="104">
        <v>5</v>
      </c>
      <c r="C115" s="104">
        <v>46</v>
      </c>
      <c r="D115" s="104" t="s">
        <v>4781</v>
      </c>
      <c r="F115" s="104" t="s">
        <v>944</v>
      </c>
      <c r="G115" s="104">
        <v>1795</v>
      </c>
      <c r="H115" s="104" t="s">
        <v>4773</v>
      </c>
    </row>
    <row r="116" spans="1:8" x14ac:dyDescent="0.25">
      <c r="A116" s="104">
        <v>115</v>
      </c>
      <c r="B116" s="104">
        <v>5</v>
      </c>
      <c r="C116" s="104">
        <v>47</v>
      </c>
      <c r="D116" s="104" t="s">
        <v>5720</v>
      </c>
      <c r="F116" s="104" t="s">
        <v>944</v>
      </c>
      <c r="G116" s="104">
        <v>603</v>
      </c>
    </row>
    <row r="117" spans="1:8" x14ac:dyDescent="0.25">
      <c r="A117" s="104">
        <v>116</v>
      </c>
      <c r="B117" s="104">
        <v>5</v>
      </c>
      <c r="G117" s="104">
        <v>400</v>
      </c>
      <c r="H117" s="104" t="s">
        <v>4824</v>
      </c>
    </row>
    <row r="118" spans="1:8" x14ac:dyDescent="0.25">
      <c r="A118" s="104">
        <v>117</v>
      </c>
      <c r="B118" s="104">
        <v>5</v>
      </c>
      <c r="G118" s="104">
        <v>203</v>
      </c>
      <c r="H118" s="104" t="s">
        <v>4825</v>
      </c>
    </row>
    <row r="119" spans="1:8" x14ac:dyDescent="0.25">
      <c r="A119" s="104">
        <v>118</v>
      </c>
      <c r="B119" s="104">
        <v>5</v>
      </c>
      <c r="C119" s="104">
        <v>48</v>
      </c>
      <c r="D119" s="104" t="s">
        <v>5721</v>
      </c>
      <c r="F119" s="104" t="s">
        <v>944</v>
      </c>
      <c r="G119" s="104">
        <v>781</v>
      </c>
    </row>
    <row r="120" spans="1:8" x14ac:dyDescent="0.25">
      <c r="A120" s="104">
        <v>119</v>
      </c>
      <c r="B120" s="104">
        <v>5</v>
      </c>
      <c r="G120" s="104">
        <v>400</v>
      </c>
      <c r="H120" s="104" t="s">
        <v>4824</v>
      </c>
    </row>
    <row r="121" spans="1:8" x14ac:dyDescent="0.25">
      <c r="A121" s="104">
        <v>120</v>
      </c>
      <c r="B121" s="104">
        <v>5</v>
      </c>
      <c r="G121" s="104">
        <v>381</v>
      </c>
      <c r="H121" s="104" t="s">
        <v>4825</v>
      </c>
    </row>
    <row r="122" spans="1:8" x14ac:dyDescent="0.25">
      <c r="A122" s="104">
        <v>121</v>
      </c>
      <c r="B122" s="104">
        <v>5</v>
      </c>
      <c r="C122" s="104">
        <v>49</v>
      </c>
      <c r="D122" s="104" t="s">
        <v>5722</v>
      </c>
      <c r="F122" s="104" t="s">
        <v>944</v>
      </c>
      <c r="G122" s="104">
        <v>818</v>
      </c>
      <c r="H122" s="104" t="s">
        <v>4824</v>
      </c>
    </row>
    <row r="123" spans="1:8" x14ac:dyDescent="0.25">
      <c r="A123" s="104">
        <v>122</v>
      </c>
      <c r="B123" s="104">
        <v>5</v>
      </c>
      <c r="C123" s="104">
        <v>50</v>
      </c>
      <c r="D123" s="104" t="s">
        <v>5723</v>
      </c>
      <c r="F123" s="104" t="s">
        <v>944</v>
      </c>
      <c r="G123" s="104">
        <v>464</v>
      </c>
      <c r="H123" s="104" t="s">
        <v>4824</v>
      </c>
    </row>
    <row r="124" spans="1:8" x14ac:dyDescent="0.25">
      <c r="A124" s="104">
        <v>123</v>
      </c>
      <c r="B124" s="104">
        <v>5</v>
      </c>
      <c r="C124" s="104">
        <v>51</v>
      </c>
      <c r="D124" s="104" t="s">
        <v>945</v>
      </c>
      <c r="F124" s="104" t="s">
        <v>946</v>
      </c>
      <c r="G124" s="104">
        <v>339</v>
      </c>
      <c r="H124" s="104" t="s">
        <v>754</v>
      </c>
    </row>
    <row r="125" spans="1:8" x14ac:dyDescent="0.25">
      <c r="A125" s="104">
        <v>124</v>
      </c>
      <c r="B125" s="104">
        <v>5</v>
      </c>
      <c r="C125" s="104">
        <v>52</v>
      </c>
      <c r="D125" s="104" t="s">
        <v>945</v>
      </c>
      <c r="F125" s="104" t="s">
        <v>946</v>
      </c>
      <c r="G125" s="104">
        <v>312</v>
      </c>
      <c r="H125" s="104" t="s">
        <v>754</v>
      </c>
    </row>
    <row r="126" spans="1:8" x14ac:dyDescent="0.25">
      <c r="A126" s="104">
        <v>125</v>
      </c>
      <c r="B126" s="104">
        <v>5</v>
      </c>
      <c r="C126" s="104">
        <v>53</v>
      </c>
      <c r="D126" s="104" t="s">
        <v>5724</v>
      </c>
      <c r="F126" s="104" t="s">
        <v>944</v>
      </c>
      <c r="G126" s="104">
        <v>261</v>
      </c>
      <c r="H126" s="104" t="s">
        <v>4824</v>
      </c>
    </row>
    <row r="127" spans="1:8" x14ac:dyDescent="0.25">
      <c r="A127" s="104">
        <v>126</v>
      </c>
      <c r="B127" s="104">
        <v>5</v>
      </c>
      <c r="C127" s="104">
        <v>54</v>
      </c>
      <c r="D127" s="104" t="s">
        <v>5725</v>
      </c>
      <c r="F127" s="104" t="s">
        <v>944</v>
      </c>
      <c r="G127" s="104">
        <v>601</v>
      </c>
    </row>
    <row r="128" spans="1:8" x14ac:dyDescent="0.25">
      <c r="A128" s="104">
        <v>127</v>
      </c>
      <c r="B128" s="104">
        <v>5</v>
      </c>
      <c r="G128" s="104">
        <v>400</v>
      </c>
      <c r="H128" s="104" t="s">
        <v>4824</v>
      </c>
    </row>
    <row r="129" spans="1:8" x14ac:dyDescent="0.25">
      <c r="A129" s="104">
        <v>128</v>
      </c>
      <c r="B129" s="104">
        <v>5</v>
      </c>
      <c r="G129" s="104">
        <v>201</v>
      </c>
      <c r="H129" s="104" t="s">
        <v>4825</v>
      </c>
    </row>
    <row r="130" spans="1:8" x14ac:dyDescent="0.25">
      <c r="A130" s="104">
        <v>129</v>
      </c>
      <c r="B130" s="104">
        <v>5</v>
      </c>
      <c r="C130" s="104">
        <v>55</v>
      </c>
      <c r="D130" s="104" t="s">
        <v>5726</v>
      </c>
      <c r="F130" s="104" t="s">
        <v>944</v>
      </c>
      <c r="G130" s="104">
        <v>472</v>
      </c>
    </row>
    <row r="131" spans="1:8" x14ac:dyDescent="0.25">
      <c r="A131" s="104">
        <v>130</v>
      </c>
      <c r="B131" s="104">
        <v>5</v>
      </c>
      <c r="G131" s="104">
        <v>400</v>
      </c>
      <c r="H131" s="104" t="s">
        <v>4824</v>
      </c>
    </row>
    <row r="132" spans="1:8" x14ac:dyDescent="0.25">
      <c r="A132" s="104">
        <v>131</v>
      </c>
      <c r="B132" s="104">
        <v>5</v>
      </c>
      <c r="G132" s="104">
        <v>72</v>
      </c>
      <c r="H132" s="104" t="s">
        <v>4825</v>
      </c>
    </row>
    <row r="133" spans="1:8" x14ac:dyDescent="0.25">
      <c r="A133" s="104">
        <v>132</v>
      </c>
      <c r="B133" s="104">
        <v>5</v>
      </c>
      <c r="C133" s="104">
        <v>56</v>
      </c>
      <c r="D133" s="104" t="s">
        <v>5727</v>
      </c>
      <c r="F133" s="104" t="s">
        <v>944</v>
      </c>
      <c r="G133" s="104">
        <v>447</v>
      </c>
    </row>
    <row r="134" spans="1:8" x14ac:dyDescent="0.25">
      <c r="A134" s="104">
        <v>133</v>
      </c>
      <c r="B134" s="104">
        <v>5</v>
      </c>
      <c r="G134" s="104">
        <v>400</v>
      </c>
      <c r="H134" s="104" t="s">
        <v>4824</v>
      </c>
    </row>
    <row r="135" spans="1:8" x14ac:dyDescent="0.25">
      <c r="A135" s="104">
        <v>134</v>
      </c>
      <c r="B135" s="104">
        <v>5</v>
      </c>
      <c r="G135" s="104">
        <v>47</v>
      </c>
      <c r="H135" s="104" t="s">
        <v>4825</v>
      </c>
    </row>
    <row r="136" spans="1:8" x14ac:dyDescent="0.25">
      <c r="A136" s="104">
        <v>135</v>
      </c>
      <c r="B136" s="104">
        <v>5</v>
      </c>
      <c r="C136" s="104">
        <v>57</v>
      </c>
      <c r="D136" s="104" t="s">
        <v>5728</v>
      </c>
      <c r="F136" s="104" t="s">
        <v>944</v>
      </c>
      <c r="G136" s="104">
        <v>218</v>
      </c>
      <c r="H136" s="104" t="s">
        <v>4824</v>
      </c>
    </row>
    <row r="137" spans="1:8" x14ac:dyDescent="0.25">
      <c r="A137" s="104">
        <v>136</v>
      </c>
      <c r="B137" s="104">
        <v>5</v>
      </c>
      <c r="C137" s="104">
        <v>58</v>
      </c>
      <c r="D137" s="104" t="s">
        <v>5729</v>
      </c>
      <c r="F137" s="104" t="s">
        <v>944</v>
      </c>
      <c r="G137" s="104">
        <v>505</v>
      </c>
    </row>
    <row r="138" spans="1:8" x14ac:dyDescent="0.25">
      <c r="A138" s="104">
        <v>137</v>
      </c>
      <c r="B138" s="104">
        <v>5</v>
      </c>
      <c r="G138" s="104">
        <v>400</v>
      </c>
      <c r="H138" s="104" t="s">
        <v>4824</v>
      </c>
    </row>
    <row r="139" spans="1:8" x14ac:dyDescent="0.25">
      <c r="A139" s="104">
        <v>138</v>
      </c>
      <c r="B139" s="104">
        <v>5</v>
      </c>
      <c r="G139" s="104">
        <v>105</v>
      </c>
      <c r="H139" s="104" t="s">
        <v>4825</v>
      </c>
    </row>
    <row r="140" spans="1:8" x14ac:dyDescent="0.25">
      <c r="A140" s="104">
        <v>139</v>
      </c>
      <c r="B140" s="104">
        <v>5</v>
      </c>
      <c r="C140" s="104">
        <v>59</v>
      </c>
      <c r="D140" s="104" t="s">
        <v>975</v>
      </c>
      <c r="F140" s="104" t="s">
        <v>944</v>
      </c>
      <c r="G140" s="104">
        <v>1383</v>
      </c>
      <c r="H140" s="104" t="s">
        <v>4773</v>
      </c>
    </row>
    <row r="141" spans="1:8" x14ac:dyDescent="0.25">
      <c r="A141" s="104">
        <v>140</v>
      </c>
      <c r="B141" s="104">
        <v>5</v>
      </c>
      <c r="C141" s="104">
        <v>60</v>
      </c>
      <c r="D141" s="104" t="s">
        <v>5730</v>
      </c>
      <c r="F141" s="104" t="s">
        <v>944</v>
      </c>
      <c r="G141" s="104">
        <v>454</v>
      </c>
      <c r="H141" s="104" t="s">
        <v>4</v>
      </c>
    </row>
    <row r="142" spans="1:8" x14ac:dyDescent="0.25">
      <c r="A142" s="104">
        <v>141</v>
      </c>
      <c r="B142" s="104">
        <v>5</v>
      </c>
      <c r="C142" s="104">
        <v>61</v>
      </c>
      <c r="D142" s="104" t="s">
        <v>5731</v>
      </c>
      <c r="F142" s="104" t="s">
        <v>944</v>
      </c>
      <c r="G142" s="104">
        <v>256</v>
      </c>
      <c r="H142" s="104" t="s">
        <v>4824</v>
      </c>
    </row>
    <row r="143" spans="1:8" x14ac:dyDescent="0.25">
      <c r="A143" s="104">
        <v>142</v>
      </c>
      <c r="B143" s="104">
        <v>5</v>
      </c>
      <c r="C143" s="104">
        <v>62</v>
      </c>
      <c r="D143" s="104" t="s">
        <v>5732</v>
      </c>
      <c r="F143" s="104" t="s">
        <v>944</v>
      </c>
      <c r="G143" s="104">
        <v>449</v>
      </c>
    </row>
    <row r="144" spans="1:8" x14ac:dyDescent="0.25">
      <c r="A144" s="104">
        <v>143</v>
      </c>
      <c r="B144" s="104">
        <v>5</v>
      </c>
      <c r="G144" s="104">
        <v>400</v>
      </c>
      <c r="H144" s="104" t="s">
        <v>4824</v>
      </c>
    </row>
    <row r="145" spans="1:8" x14ac:dyDescent="0.25">
      <c r="A145" s="104">
        <v>144</v>
      </c>
      <c r="B145" s="104">
        <v>5</v>
      </c>
      <c r="G145" s="104">
        <v>49</v>
      </c>
      <c r="H145" s="104" t="s">
        <v>4825</v>
      </c>
    </row>
    <row r="146" spans="1:8" x14ac:dyDescent="0.25">
      <c r="A146" s="104">
        <v>145</v>
      </c>
      <c r="B146" s="104">
        <v>5</v>
      </c>
      <c r="C146" s="104">
        <v>63</v>
      </c>
      <c r="D146" s="104" t="s">
        <v>5733</v>
      </c>
      <c r="F146" s="104" t="s">
        <v>944</v>
      </c>
      <c r="G146" s="104">
        <v>474</v>
      </c>
    </row>
    <row r="147" spans="1:8" x14ac:dyDescent="0.25">
      <c r="A147" s="104">
        <v>146</v>
      </c>
      <c r="B147" s="104">
        <v>5</v>
      </c>
      <c r="G147" s="104">
        <v>400</v>
      </c>
      <c r="H147" s="104" t="s">
        <v>4824</v>
      </c>
    </row>
    <row r="148" spans="1:8" x14ac:dyDescent="0.25">
      <c r="A148" s="104">
        <v>147</v>
      </c>
      <c r="B148" s="104">
        <v>5</v>
      </c>
      <c r="G148" s="104">
        <v>74</v>
      </c>
      <c r="H148" s="104" t="s">
        <v>4825</v>
      </c>
    </row>
    <row r="149" spans="1:8" x14ac:dyDescent="0.25">
      <c r="A149" s="104">
        <v>148</v>
      </c>
      <c r="B149" s="104">
        <v>5</v>
      </c>
      <c r="C149" s="104">
        <v>64</v>
      </c>
      <c r="D149" s="104" t="s">
        <v>5734</v>
      </c>
      <c r="F149" s="104" t="s">
        <v>944</v>
      </c>
      <c r="G149" s="104">
        <v>538</v>
      </c>
    </row>
    <row r="150" spans="1:8" x14ac:dyDescent="0.25">
      <c r="A150" s="104">
        <v>149</v>
      </c>
      <c r="B150" s="104">
        <v>5</v>
      </c>
      <c r="G150" s="104">
        <v>400</v>
      </c>
      <c r="H150" s="104" t="s">
        <v>4824</v>
      </c>
    </row>
    <row r="151" spans="1:8" x14ac:dyDescent="0.25">
      <c r="A151" s="104">
        <v>150</v>
      </c>
      <c r="B151" s="104">
        <v>5</v>
      </c>
      <c r="G151" s="104">
        <v>138</v>
      </c>
      <c r="H151" s="104" t="s">
        <v>4825</v>
      </c>
    </row>
    <row r="152" spans="1:8" x14ac:dyDescent="0.25">
      <c r="A152" s="104">
        <v>151</v>
      </c>
      <c r="B152" s="104">
        <v>5</v>
      </c>
      <c r="C152" s="104">
        <v>65</v>
      </c>
      <c r="D152" s="104" t="s">
        <v>5735</v>
      </c>
      <c r="F152" s="104" t="s">
        <v>944</v>
      </c>
      <c r="G152" s="104">
        <v>813</v>
      </c>
      <c r="H152" s="104" t="s">
        <v>4824</v>
      </c>
    </row>
    <row r="153" spans="1:8" x14ac:dyDescent="0.25">
      <c r="A153" s="104">
        <v>152</v>
      </c>
      <c r="B153" s="104">
        <v>5</v>
      </c>
      <c r="C153" s="104">
        <v>66</v>
      </c>
      <c r="D153" s="104" t="s">
        <v>4830</v>
      </c>
      <c r="F153" s="104" t="s">
        <v>944</v>
      </c>
      <c r="G153" s="104">
        <v>1736</v>
      </c>
      <c r="H153" s="104" t="s">
        <v>754</v>
      </c>
    </row>
    <row r="154" spans="1:8" x14ac:dyDescent="0.25">
      <c r="A154" s="104">
        <v>153</v>
      </c>
      <c r="B154" s="104">
        <v>5</v>
      </c>
      <c r="C154" s="104">
        <v>67</v>
      </c>
      <c r="D154" s="104" t="s">
        <v>5736</v>
      </c>
      <c r="F154" s="104" t="s">
        <v>944</v>
      </c>
      <c r="G154" s="104">
        <v>506</v>
      </c>
    </row>
    <row r="155" spans="1:8" x14ac:dyDescent="0.25">
      <c r="A155" s="104">
        <v>154</v>
      </c>
      <c r="B155" s="104">
        <v>5</v>
      </c>
      <c r="G155" s="104">
        <v>400</v>
      </c>
      <c r="H155" s="104" t="s">
        <v>4824</v>
      </c>
    </row>
    <row r="156" spans="1:8" x14ac:dyDescent="0.25">
      <c r="A156" s="104">
        <v>155</v>
      </c>
      <c r="B156" s="104">
        <v>5</v>
      </c>
      <c r="G156" s="104">
        <v>106</v>
      </c>
      <c r="H156" s="104" t="s">
        <v>4825</v>
      </c>
    </row>
    <row r="157" spans="1:8" x14ac:dyDescent="0.25">
      <c r="A157" s="104">
        <v>156</v>
      </c>
      <c r="B157" s="104">
        <v>5</v>
      </c>
      <c r="C157" s="104">
        <v>68</v>
      </c>
      <c r="D157" s="104" t="s">
        <v>5737</v>
      </c>
      <c r="F157" s="104" t="s">
        <v>944</v>
      </c>
      <c r="G157" s="104">
        <v>478</v>
      </c>
    </row>
    <row r="158" spans="1:8" x14ac:dyDescent="0.25">
      <c r="A158" s="104">
        <v>157</v>
      </c>
      <c r="B158" s="104">
        <v>5</v>
      </c>
      <c r="G158" s="104">
        <v>400</v>
      </c>
      <c r="H158" s="104" t="s">
        <v>4824</v>
      </c>
    </row>
    <row r="159" spans="1:8" x14ac:dyDescent="0.25">
      <c r="A159" s="104">
        <v>158</v>
      </c>
      <c r="B159" s="104">
        <v>5</v>
      </c>
      <c r="G159" s="104">
        <v>78</v>
      </c>
      <c r="H159" s="104" t="s">
        <v>4825</v>
      </c>
    </row>
    <row r="160" spans="1:8" x14ac:dyDescent="0.25">
      <c r="A160" s="104">
        <v>159</v>
      </c>
      <c r="B160" s="104">
        <v>5</v>
      </c>
      <c r="C160" s="104">
        <v>69</v>
      </c>
      <c r="D160" s="104" t="s">
        <v>5738</v>
      </c>
      <c r="F160" s="104" t="s">
        <v>944</v>
      </c>
      <c r="G160" s="104">
        <v>473</v>
      </c>
    </row>
    <row r="161" spans="1:8" x14ac:dyDescent="0.25">
      <c r="A161" s="104">
        <v>160</v>
      </c>
      <c r="B161" s="104">
        <v>5</v>
      </c>
      <c r="G161" s="104">
        <v>400</v>
      </c>
      <c r="H161" s="104" t="s">
        <v>4824</v>
      </c>
    </row>
    <row r="162" spans="1:8" x14ac:dyDescent="0.25">
      <c r="A162" s="104">
        <v>161</v>
      </c>
      <c r="B162" s="104">
        <v>5</v>
      </c>
      <c r="G162" s="104">
        <v>73</v>
      </c>
      <c r="H162" s="104" t="s">
        <v>4825</v>
      </c>
    </row>
    <row r="163" spans="1:8" x14ac:dyDescent="0.25">
      <c r="A163" s="104">
        <v>162</v>
      </c>
      <c r="B163" s="104">
        <v>5</v>
      </c>
      <c r="C163" s="104">
        <v>70</v>
      </c>
      <c r="D163" s="104" t="s">
        <v>5730</v>
      </c>
      <c r="F163" s="104" t="s">
        <v>944</v>
      </c>
      <c r="G163" s="104">
        <v>8204</v>
      </c>
    </row>
    <row r="164" spans="1:8" x14ac:dyDescent="0.25">
      <c r="A164" s="104">
        <v>163</v>
      </c>
      <c r="B164" s="104">
        <v>5</v>
      </c>
      <c r="G164" s="104">
        <v>400</v>
      </c>
      <c r="H164" s="104" t="s">
        <v>4824</v>
      </c>
    </row>
    <row r="165" spans="1:8" x14ac:dyDescent="0.25">
      <c r="A165" s="104">
        <v>164</v>
      </c>
      <c r="B165" s="104">
        <v>5</v>
      </c>
      <c r="G165" s="104">
        <v>7804</v>
      </c>
      <c r="H165" s="104" t="s">
        <v>4825</v>
      </c>
    </row>
    <row r="166" spans="1:8" x14ac:dyDescent="0.25">
      <c r="A166" s="104">
        <v>165</v>
      </c>
      <c r="B166" s="104">
        <v>5</v>
      </c>
      <c r="C166" s="104">
        <v>71</v>
      </c>
      <c r="D166" s="104" t="s">
        <v>4827</v>
      </c>
      <c r="F166" s="104" t="s">
        <v>944</v>
      </c>
      <c r="G166" s="104">
        <v>6020</v>
      </c>
      <c r="H166" s="104" t="s">
        <v>754</v>
      </c>
    </row>
    <row r="167" spans="1:8" x14ac:dyDescent="0.25">
      <c r="A167" s="104">
        <v>166</v>
      </c>
      <c r="B167" s="104">
        <v>5</v>
      </c>
      <c r="C167" s="104">
        <v>72</v>
      </c>
      <c r="D167" s="104" t="s">
        <v>4821</v>
      </c>
      <c r="F167" s="104" t="s">
        <v>944</v>
      </c>
      <c r="G167" s="104">
        <v>1315</v>
      </c>
      <c r="H167" s="104" t="s">
        <v>754</v>
      </c>
    </row>
    <row r="168" spans="1:8" x14ac:dyDescent="0.25">
      <c r="A168" s="104">
        <v>167</v>
      </c>
      <c r="B168" s="104">
        <v>5</v>
      </c>
      <c r="C168" s="104">
        <v>73</v>
      </c>
      <c r="D168" s="104" t="s">
        <v>4781</v>
      </c>
      <c r="F168" s="104" t="s">
        <v>944</v>
      </c>
      <c r="G168" s="104">
        <v>872</v>
      </c>
      <c r="H168" s="104" t="s">
        <v>4773</v>
      </c>
    </row>
    <row r="169" spans="1:8" x14ac:dyDescent="0.25">
      <c r="A169" s="104">
        <v>168</v>
      </c>
      <c r="B169" s="104">
        <v>5</v>
      </c>
      <c r="C169" s="104">
        <v>74</v>
      </c>
      <c r="D169" s="104" t="s">
        <v>4781</v>
      </c>
      <c r="F169" s="104" t="s">
        <v>944</v>
      </c>
      <c r="G169" s="104">
        <v>2456</v>
      </c>
      <c r="H169" s="104" t="s">
        <v>754</v>
      </c>
    </row>
    <row r="170" spans="1:8" x14ac:dyDescent="0.25">
      <c r="A170" s="104">
        <v>169</v>
      </c>
      <c r="B170" s="104">
        <v>5</v>
      </c>
      <c r="C170" s="104">
        <v>75</v>
      </c>
      <c r="D170" s="104" t="s">
        <v>5739</v>
      </c>
      <c r="F170" s="104" t="s">
        <v>944</v>
      </c>
      <c r="G170" s="104">
        <v>117</v>
      </c>
      <c r="H170" s="104" t="s">
        <v>754</v>
      </c>
    </row>
    <row r="171" spans="1:8" x14ac:dyDescent="0.25">
      <c r="A171" s="104">
        <v>170</v>
      </c>
      <c r="B171" s="104">
        <v>5</v>
      </c>
      <c r="C171" s="104">
        <v>76</v>
      </c>
      <c r="D171" s="104" t="s">
        <v>5705</v>
      </c>
      <c r="F171" s="104" t="s">
        <v>944</v>
      </c>
      <c r="G171" s="104">
        <v>369</v>
      </c>
      <c r="H171" s="104" t="s">
        <v>4824</v>
      </c>
    </row>
    <row r="172" spans="1:8" x14ac:dyDescent="0.25">
      <c r="A172" s="104">
        <v>171</v>
      </c>
      <c r="B172" s="104">
        <v>5</v>
      </c>
      <c r="C172" s="104">
        <v>77</v>
      </c>
      <c r="D172" s="104" t="s">
        <v>5740</v>
      </c>
      <c r="F172" s="104" t="s">
        <v>944</v>
      </c>
      <c r="G172" s="104">
        <v>426</v>
      </c>
    </row>
    <row r="173" spans="1:8" x14ac:dyDescent="0.25">
      <c r="A173" s="104">
        <v>172</v>
      </c>
      <c r="B173" s="104">
        <v>5</v>
      </c>
      <c r="G173" s="104">
        <v>400</v>
      </c>
      <c r="H173" s="104" t="s">
        <v>4824</v>
      </c>
    </row>
    <row r="174" spans="1:8" x14ac:dyDescent="0.25">
      <c r="A174" s="104">
        <v>173</v>
      </c>
      <c r="B174" s="104">
        <v>5</v>
      </c>
      <c r="G174" s="104">
        <v>26</v>
      </c>
      <c r="H174" s="104" t="s">
        <v>4825</v>
      </c>
    </row>
    <row r="175" spans="1:8" x14ac:dyDescent="0.25">
      <c r="A175" s="104">
        <v>174</v>
      </c>
      <c r="B175" s="104">
        <v>5</v>
      </c>
      <c r="C175" s="104">
        <v>78</v>
      </c>
      <c r="D175" s="104" t="s">
        <v>5741</v>
      </c>
      <c r="F175" s="104" t="s">
        <v>949</v>
      </c>
      <c r="G175" s="104">
        <v>177</v>
      </c>
      <c r="H175" s="104" t="s">
        <v>4831</v>
      </c>
    </row>
    <row r="176" spans="1:8" x14ac:dyDescent="0.25">
      <c r="A176" s="104">
        <v>175</v>
      </c>
      <c r="B176" s="104">
        <v>5</v>
      </c>
      <c r="C176" s="104">
        <v>79</v>
      </c>
      <c r="D176" s="104" t="s">
        <v>5742</v>
      </c>
      <c r="F176" s="104" t="s">
        <v>944</v>
      </c>
      <c r="G176" s="104">
        <v>765</v>
      </c>
    </row>
    <row r="177" spans="1:8" x14ac:dyDescent="0.25">
      <c r="A177" s="104">
        <v>176</v>
      </c>
      <c r="B177" s="104">
        <v>5</v>
      </c>
      <c r="G177" s="104">
        <v>400</v>
      </c>
      <c r="H177" s="104" t="s">
        <v>4824</v>
      </c>
    </row>
    <row r="178" spans="1:8" x14ac:dyDescent="0.25">
      <c r="A178" s="104">
        <v>177</v>
      </c>
      <c r="B178" s="104">
        <v>5</v>
      </c>
      <c r="G178" s="104">
        <v>365</v>
      </c>
      <c r="H178" s="104" t="s">
        <v>4825</v>
      </c>
    </row>
    <row r="179" spans="1:8" x14ac:dyDescent="0.25">
      <c r="A179" s="104">
        <v>178</v>
      </c>
      <c r="B179" s="104">
        <v>5</v>
      </c>
      <c r="C179" s="104">
        <v>80</v>
      </c>
      <c r="D179" s="104" t="s">
        <v>5743</v>
      </c>
      <c r="F179" s="104" t="s">
        <v>944</v>
      </c>
      <c r="G179" s="104">
        <v>368</v>
      </c>
      <c r="H179" s="104" t="s">
        <v>4824</v>
      </c>
    </row>
    <row r="180" spans="1:8" x14ac:dyDescent="0.25">
      <c r="A180" s="104">
        <v>179</v>
      </c>
      <c r="B180" s="104">
        <v>5</v>
      </c>
      <c r="C180" s="104">
        <v>81</v>
      </c>
      <c r="D180" s="104" t="s">
        <v>5744</v>
      </c>
      <c r="F180" s="104" t="s">
        <v>944</v>
      </c>
      <c r="G180" s="104">
        <v>635</v>
      </c>
    </row>
    <row r="181" spans="1:8" x14ac:dyDescent="0.25">
      <c r="A181" s="104">
        <v>180</v>
      </c>
      <c r="B181" s="104">
        <v>5</v>
      </c>
      <c r="G181" s="104">
        <v>400</v>
      </c>
      <c r="H181" s="104" t="s">
        <v>4824</v>
      </c>
    </row>
    <row r="182" spans="1:8" x14ac:dyDescent="0.25">
      <c r="A182" s="104">
        <v>181</v>
      </c>
      <c r="B182" s="104">
        <v>5</v>
      </c>
      <c r="G182" s="104">
        <v>235</v>
      </c>
      <c r="H182" s="104" t="s">
        <v>4825</v>
      </c>
    </row>
    <row r="183" spans="1:8" x14ac:dyDescent="0.25">
      <c r="A183" s="104">
        <v>182</v>
      </c>
      <c r="B183" s="104">
        <v>5</v>
      </c>
      <c r="C183" s="104">
        <v>82</v>
      </c>
      <c r="D183" s="104" t="s">
        <v>4828</v>
      </c>
      <c r="F183" s="104" t="s">
        <v>944</v>
      </c>
      <c r="G183" s="104">
        <v>4013</v>
      </c>
      <c r="H183" s="104" t="s">
        <v>4779</v>
      </c>
    </row>
    <row r="184" spans="1:8" x14ac:dyDescent="0.25">
      <c r="A184" s="104">
        <v>183</v>
      </c>
      <c r="B184" s="104">
        <v>5</v>
      </c>
      <c r="C184" s="104">
        <v>83</v>
      </c>
      <c r="D184" s="104" t="s">
        <v>5745</v>
      </c>
      <c r="F184" s="104" t="s">
        <v>944</v>
      </c>
      <c r="G184" s="104">
        <v>879</v>
      </c>
      <c r="H184" s="104" t="s">
        <v>4824</v>
      </c>
    </row>
    <row r="185" spans="1:8" x14ac:dyDescent="0.25">
      <c r="A185" s="104">
        <v>184</v>
      </c>
      <c r="B185" s="104">
        <v>5</v>
      </c>
      <c r="C185" s="104">
        <v>84</v>
      </c>
      <c r="D185" s="104" t="s">
        <v>5746</v>
      </c>
      <c r="F185" s="104" t="s">
        <v>949</v>
      </c>
      <c r="G185" s="104">
        <v>552</v>
      </c>
      <c r="H185" s="104" t="s">
        <v>4832</v>
      </c>
    </row>
    <row r="186" spans="1:8" x14ac:dyDescent="0.25">
      <c r="A186" s="104">
        <v>185</v>
      </c>
      <c r="B186" s="104">
        <v>5</v>
      </c>
      <c r="C186" s="104">
        <v>85</v>
      </c>
      <c r="D186" s="104" t="s">
        <v>5747</v>
      </c>
      <c r="F186" s="104" t="s">
        <v>944</v>
      </c>
      <c r="G186" s="104">
        <v>410</v>
      </c>
    </row>
    <row r="187" spans="1:8" x14ac:dyDescent="0.25">
      <c r="A187" s="104">
        <v>186</v>
      </c>
      <c r="B187" s="104">
        <v>5</v>
      </c>
      <c r="G187" s="104">
        <v>400</v>
      </c>
      <c r="H187" s="104" t="s">
        <v>4824</v>
      </c>
    </row>
    <row r="188" spans="1:8" x14ac:dyDescent="0.25">
      <c r="A188" s="104">
        <v>187</v>
      </c>
      <c r="B188" s="104">
        <v>5</v>
      </c>
      <c r="G188" s="104">
        <v>10</v>
      </c>
      <c r="H188" s="104" t="s">
        <v>4825</v>
      </c>
    </row>
    <row r="189" spans="1:8" x14ac:dyDescent="0.25">
      <c r="A189" s="104">
        <v>188</v>
      </c>
      <c r="B189" s="104">
        <v>5</v>
      </c>
      <c r="C189" s="104">
        <v>86</v>
      </c>
      <c r="D189" s="104" t="s">
        <v>5748</v>
      </c>
      <c r="F189" s="104" t="s">
        <v>944</v>
      </c>
      <c r="G189" s="104">
        <v>793</v>
      </c>
    </row>
    <row r="190" spans="1:8" x14ac:dyDescent="0.25">
      <c r="A190" s="104">
        <v>189</v>
      </c>
      <c r="B190" s="104">
        <v>5</v>
      </c>
      <c r="G190" s="104">
        <v>400</v>
      </c>
      <c r="H190" s="104" t="s">
        <v>4824</v>
      </c>
    </row>
    <row r="191" spans="1:8" x14ac:dyDescent="0.25">
      <c r="A191" s="104">
        <v>190</v>
      </c>
      <c r="B191" s="104">
        <v>5</v>
      </c>
      <c r="G191" s="104">
        <v>393</v>
      </c>
      <c r="H191" s="104" t="s">
        <v>4825</v>
      </c>
    </row>
    <row r="192" spans="1:8" x14ac:dyDescent="0.25">
      <c r="A192" s="104">
        <v>191</v>
      </c>
      <c r="B192" s="104">
        <v>5</v>
      </c>
      <c r="C192" s="104">
        <v>87</v>
      </c>
      <c r="D192" s="104" t="s">
        <v>5749</v>
      </c>
      <c r="F192" s="104" t="s">
        <v>944</v>
      </c>
      <c r="G192" s="104">
        <v>192</v>
      </c>
      <c r="H192" s="104" t="s">
        <v>4824</v>
      </c>
    </row>
    <row r="193" spans="1:8" x14ac:dyDescent="0.25">
      <c r="A193" s="104">
        <v>192</v>
      </c>
      <c r="B193" s="104">
        <v>5</v>
      </c>
      <c r="C193" s="104">
        <v>89</v>
      </c>
      <c r="D193" s="104" t="s">
        <v>5708</v>
      </c>
      <c r="F193" s="104" t="s">
        <v>944</v>
      </c>
      <c r="G193" s="104">
        <v>983</v>
      </c>
      <c r="H193" s="104" t="s">
        <v>4773</v>
      </c>
    </row>
    <row r="194" spans="1:8" x14ac:dyDescent="0.25">
      <c r="A194" s="104">
        <v>193</v>
      </c>
      <c r="B194" s="104">
        <v>5</v>
      </c>
      <c r="C194" s="104">
        <v>91</v>
      </c>
      <c r="D194" s="104" t="s">
        <v>4833</v>
      </c>
      <c r="F194" s="104" t="s">
        <v>944</v>
      </c>
      <c r="G194" s="104">
        <v>12081</v>
      </c>
      <c r="H194" s="104" t="s">
        <v>754</v>
      </c>
    </row>
    <row r="195" spans="1:8" x14ac:dyDescent="0.25">
      <c r="A195" s="104">
        <v>194</v>
      </c>
      <c r="B195" s="104">
        <v>5</v>
      </c>
      <c r="C195" s="104">
        <v>92</v>
      </c>
      <c r="D195" s="104" t="s">
        <v>4814</v>
      </c>
      <c r="F195" s="104" t="s">
        <v>944</v>
      </c>
      <c r="G195" s="104">
        <v>154</v>
      </c>
      <c r="H195" s="104" t="s">
        <v>754</v>
      </c>
    </row>
    <row r="196" spans="1:8" x14ac:dyDescent="0.25">
      <c r="A196" s="104">
        <v>195</v>
      </c>
      <c r="B196" s="104">
        <v>5</v>
      </c>
      <c r="C196" s="104">
        <v>94</v>
      </c>
      <c r="D196" s="104" t="s">
        <v>5750</v>
      </c>
      <c r="F196" s="104" t="s">
        <v>944</v>
      </c>
      <c r="G196" s="104">
        <v>353</v>
      </c>
      <c r="H196" s="104" t="s">
        <v>4824</v>
      </c>
    </row>
    <row r="197" spans="1:8" x14ac:dyDescent="0.25">
      <c r="A197" s="104">
        <v>196</v>
      </c>
      <c r="B197" s="104">
        <v>5</v>
      </c>
      <c r="C197" s="104">
        <v>95</v>
      </c>
      <c r="D197" s="104" t="s">
        <v>5751</v>
      </c>
      <c r="F197" s="104" t="s">
        <v>944</v>
      </c>
      <c r="G197" s="104">
        <v>1003</v>
      </c>
      <c r="H197" s="104" t="s">
        <v>4824</v>
      </c>
    </row>
    <row r="198" spans="1:8" x14ac:dyDescent="0.25">
      <c r="A198" s="104">
        <v>197</v>
      </c>
      <c r="B198" s="104">
        <v>5</v>
      </c>
      <c r="C198" s="104">
        <v>96</v>
      </c>
      <c r="D198" s="104" t="s">
        <v>5735</v>
      </c>
      <c r="F198" s="104" t="s">
        <v>944</v>
      </c>
      <c r="G198" s="104">
        <v>196</v>
      </c>
      <c r="H198" s="104" t="s">
        <v>4824</v>
      </c>
    </row>
    <row r="199" spans="1:8" x14ac:dyDescent="0.25">
      <c r="A199" s="104">
        <v>198</v>
      </c>
      <c r="B199" s="104">
        <v>5</v>
      </c>
      <c r="C199" s="104">
        <v>97</v>
      </c>
      <c r="D199" s="104" t="s">
        <v>4819</v>
      </c>
      <c r="F199" s="104" t="s">
        <v>944</v>
      </c>
      <c r="G199" s="104">
        <v>771</v>
      </c>
      <c r="H199" s="104" t="s">
        <v>754</v>
      </c>
    </row>
    <row r="200" spans="1:8" x14ac:dyDescent="0.25">
      <c r="A200" s="104">
        <v>199</v>
      </c>
      <c r="B200" s="104">
        <v>5</v>
      </c>
      <c r="C200" s="104">
        <v>98</v>
      </c>
      <c r="D200" s="104" t="s">
        <v>970</v>
      </c>
      <c r="F200" s="104" t="s">
        <v>944</v>
      </c>
      <c r="G200" s="104">
        <v>4093</v>
      </c>
      <c r="H200" s="104" t="s">
        <v>754</v>
      </c>
    </row>
    <row r="201" spans="1:8" x14ac:dyDescent="0.25">
      <c r="A201" s="104">
        <v>200</v>
      </c>
      <c r="B201" s="104">
        <v>5</v>
      </c>
      <c r="C201" s="104">
        <v>99</v>
      </c>
      <c r="D201" s="104" t="s">
        <v>5694</v>
      </c>
      <c r="F201" s="104" t="s">
        <v>944</v>
      </c>
      <c r="G201" s="104">
        <v>545</v>
      </c>
      <c r="H201" s="104" t="s">
        <v>754</v>
      </c>
    </row>
    <row r="202" spans="1:8" x14ac:dyDescent="0.25">
      <c r="A202" s="104">
        <v>201</v>
      </c>
      <c r="B202" s="104">
        <v>5</v>
      </c>
      <c r="C202" s="104">
        <v>100</v>
      </c>
      <c r="D202" s="104" t="s">
        <v>5752</v>
      </c>
      <c r="F202" s="104" t="s">
        <v>944</v>
      </c>
      <c r="G202" s="104">
        <v>768</v>
      </c>
    </row>
    <row r="203" spans="1:8" x14ac:dyDescent="0.25">
      <c r="A203" s="104">
        <v>202</v>
      </c>
      <c r="B203" s="104">
        <v>5</v>
      </c>
      <c r="G203" s="104">
        <v>400</v>
      </c>
      <c r="H203" s="104" t="s">
        <v>4824</v>
      </c>
    </row>
    <row r="204" spans="1:8" x14ac:dyDescent="0.25">
      <c r="A204" s="104">
        <v>203</v>
      </c>
      <c r="B204" s="104">
        <v>5</v>
      </c>
      <c r="G204" s="104">
        <v>368</v>
      </c>
      <c r="H204" s="104" t="s">
        <v>4825</v>
      </c>
    </row>
    <row r="205" spans="1:8" x14ac:dyDescent="0.25">
      <c r="A205" s="104">
        <v>204</v>
      </c>
      <c r="B205" s="104">
        <v>5</v>
      </c>
      <c r="C205" s="104">
        <v>101</v>
      </c>
      <c r="D205" s="104" t="s">
        <v>5753</v>
      </c>
      <c r="F205" s="104" t="s">
        <v>944</v>
      </c>
      <c r="G205" s="104">
        <v>579</v>
      </c>
      <c r="H205" s="104" t="s">
        <v>4</v>
      </c>
    </row>
    <row r="206" spans="1:8" x14ac:dyDescent="0.25">
      <c r="A206" s="104">
        <v>205</v>
      </c>
      <c r="B206" s="104">
        <v>5</v>
      </c>
      <c r="C206" s="104">
        <v>103</v>
      </c>
      <c r="D206" s="104" t="s">
        <v>5754</v>
      </c>
      <c r="F206" s="104" t="s">
        <v>944</v>
      </c>
      <c r="G206" s="104">
        <v>342</v>
      </c>
      <c r="H206" s="104" t="s">
        <v>4824</v>
      </c>
    </row>
    <row r="207" spans="1:8" x14ac:dyDescent="0.25">
      <c r="A207" s="104">
        <v>206</v>
      </c>
      <c r="B207" s="104">
        <v>5</v>
      </c>
      <c r="C207" s="104">
        <v>104</v>
      </c>
      <c r="D207" s="104" t="s">
        <v>4814</v>
      </c>
      <c r="F207" s="104" t="s">
        <v>944</v>
      </c>
      <c r="G207" s="104">
        <v>385</v>
      </c>
      <c r="H207" s="104" t="s">
        <v>754</v>
      </c>
    </row>
    <row r="208" spans="1:8" x14ac:dyDescent="0.25">
      <c r="A208" s="104">
        <v>207</v>
      </c>
      <c r="B208" s="104">
        <v>5</v>
      </c>
      <c r="C208" s="104">
        <v>106</v>
      </c>
      <c r="D208" s="104" t="s">
        <v>5755</v>
      </c>
      <c r="F208" s="104" t="s">
        <v>944</v>
      </c>
      <c r="G208" s="104">
        <v>8411</v>
      </c>
      <c r="H208" s="104" t="s">
        <v>4</v>
      </c>
    </row>
    <row r="209" spans="1:8" x14ac:dyDescent="0.25">
      <c r="A209" s="104">
        <v>208</v>
      </c>
      <c r="B209" s="104">
        <v>5</v>
      </c>
      <c r="C209" s="104">
        <v>107</v>
      </c>
      <c r="D209" s="104" t="s">
        <v>5756</v>
      </c>
      <c r="F209" s="104" t="s">
        <v>944</v>
      </c>
      <c r="G209" s="104">
        <v>4173</v>
      </c>
    </row>
    <row r="210" spans="1:8" x14ac:dyDescent="0.25">
      <c r="A210" s="104">
        <v>209</v>
      </c>
      <c r="B210" s="104">
        <v>5</v>
      </c>
      <c r="G210" s="104">
        <v>400</v>
      </c>
      <c r="H210" s="104" t="s">
        <v>4824</v>
      </c>
    </row>
    <row r="211" spans="1:8" x14ac:dyDescent="0.25">
      <c r="A211" s="104">
        <v>210</v>
      </c>
      <c r="B211" s="104">
        <v>5</v>
      </c>
      <c r="G211" s="104">
        <v>3773</v>
      </c>
      <c r="H211" s="104" t="s">
        <v>4825</v>
      </c>
    </row>
    <row r="212" spans="1:8" x14ac:dyDescent="0.25">
      <c r="A212" s="104">
        <v>211</v>
      </c>
      <c r="B212" s="104">
        <v>5</v>
      </c>
      <c r="C212" s="104">
        <v>108</v>
      </c>
      <c r="D212" s="104" t="s">
        <v>4814</v>
      </c>
      <c r="F212" s="104" t="s">
        <v>944</v>
      </c>
      <c r="G212" s="104">
        <v>249</v>
      </c>
      <c r="H212" s="104" t="s">
        <v>754</v>
      </c>
    </row>
    <row r="213" spans="1:8" x14ac:dyDescent="0.25">
      <c r="A213" s="104">
        <v>212</v>
      </c>
      <c r="B213" s="104">
        <v>5</v>
      </c>
      <c r="C213" s="104">
        <v>109</v>
      </c>
      <c r="D213" s="104" t="s">
        <v>4821</v>
      </c>
      <c r="F213" s="104" t="s">
        <v>944</v>
      </c>
      <c r="G213" s="104">
        <v>2017</v>
      </c>
      <c r="H213" s="104" t="s">
        <v>4779</v>
      </c>
    </row>
    <row r="214" spans="1:8" x14ac:dyDescent="0.25">
      <c r="A214" s="104">
        <v>213</v>
      </c>
      <c r="B214" s="104">
        <v>5</v>
      </c>
      <c r="C214" s="104">
        <v>110</v>
      </c>
      <c r="D214" s="104" t="s">
        <v>5755</v>
      </c>
      <c r="F214" s="104" t="s">
        <v>944</v>
      </c>
      <c r="G214" s="104">
        <v>925</v>
      </c>
      <c r="H214" s="104" t="s">
        <v>754</v>
      </c>
    </row>
    <row r="215" spans="1:8" x14ac:dyDescent="0.25">
      <c r="A215" s="104">
        <v>214</v>
      </c>
      <c r="B215" s="104">
        <v>5</v>
      </c>
      <c r="C215" s="104">
        <v>112</v>
      </c>
      <c r="D215" s="104" t="s">
        <v>4834</v>
      </c>
      <c r="F215" s="104" t="s">
        <v>944</v>
      </c>
      <c r="G215" s="104">
        <v>499</v>
      </c>
      <c r="H215" s="104" t="s">
        <v>754</v>
      </c>
    </row>
    <row r="216" spans="1:8" x14ac:dyDescent="0.25">
      <c r="A216" s="104">
        <v>215</v>
      </c>
      <c r="B216" s="104">
        <v>5</v>
      </c>
      <c r="C216" s="104">
        <v>113</v>
      </c>
      <c r="D216" s="104" t="s">
        <v>5757</v>
      </c>
      <c r="F216" s="104" t="s">
        <v>944</v>
      </c>
      <c r="G216" s="104">
        <v>425</v>
      </c>
      <c r="H216" s="104" t="s">
        <v>754</v>
      </c>
    </row>
    <row r="217" spans="1:8" x14ac:dyDescent="0.25">
      <c r="A217" s="104">
        <v>216</v>
      </c>
      <c r="B217" s="104">
        <v>5</v>
      </c>
      <c r="C217" s="104">
        <v>114</v>
      </c>
      <c r="D217" s="104" t="s">
        <v>5758</v>
      </c>
      <c r="F217" s="104" t="s">
        <v>944</v>
      </c>
      <c r="G217" s="104">
        <v>2395</v>
      </c>
      <c r="H217" s="104" t="s">
        <v>754</v>
      </c>
    </row>
    <row r="218" spans="1:8" x14ac:dyDescent="0.25">
      <c r="A218" s="104">
        <v>217</v>
      </c>
      <c r="B218" s="104">
        <v>5</v>
      </c>
      <c r="C218" s="104">
        <v>116</v>
      </c>
      <c r="D218" s="104" t="s">
        <v>5759</v>
      </c>
      <c r="F218" s="104" t="s">
        <v>944</v>
      </c>
      <c r="G218" s="104">
        <v>2282</v>
      </c>
      <c r="H218" s="104" t="s">
        <v>754</v>
      </c>
    </row>
    <row r="219" spans="1:8" x14ac:dyDescent="0.25">
      <c r="A219" s="104">
        <v>218</v>
      </c>
      <c r="B219" s="104">
        <v>5</v>
      </c>
      <c r="C219" s="104">
        <v>117</v>
      </c>
      <c r="D219" s="104" t="s">
        <v>970</v>
      </c>
      <c r="F219" s="104" t="s">
        <v>944</v>
      </c>
      <c r="G219" s="104">
        <v>3947</v>
      </c>
      <c r="H219" s="104" t="s">
        <v>4</v>
      </c>
    </row>
    <row r="220" spans="1:8" x14ac:dyDescent="0.25">
      <c r="A220" s="104">
        <v>219</v>
      </c>
      <c r="B220" s="104">
        <v>5</v>
      </c>
      <c r="C220" s="104">
        <v>118</v>
      </c>
      <c r="D220" s="104" t="s">
        <v>4835</v>
      </c>
      <c r="F220" s="104" t="s">
        <v>944</v>
      </c>
      <c r="G220" s="104">
        <v>102</v>
      </c>
      <c r="H220" s="104" t="s">
        <v>754</v>
      </c>
    </row>
    <row r="221" spans="1:8" x14ac:dyDescent="0.25">
      <c r="A221" s="104">
        <v>220</v>
      </c>
      <c r="B221" s="104">
        <v>5</v>
      </c>
      <c r="C221" s="104">
        <v>119</v>
      </c>
      <c r="D221" s="104" t="s">
        <v>5753</v>
      </c>
      <c r="F221" s="104" t="s">
        <v>944</v>
      </c>
      <c r="G221" s="104">
        <v>829</v>
      </c>
      <c r="H221" s="104" t="s">
        <v>4824</v>
      </c>
    </row>
    <row r="222" spans="1:8" x14ac:dyDescent="0.25">
      <c r="A222" s="104">
        <v>221</v>
      </c>
      <c r="B222" s="104">
        <v>5</v>
      </c>
      <c r="C222" s="104">
        <v>120</v>
      </c>
      <c r="D222" s="104" t="s">
        <v>4827</v>
      </c>
      <c r="F222" s="104" t="s">
        <v>944</v>
      </c>
      <c r="G222" s="104">
        <v>1896</v>
      </c>
      <c r="H222" s="104" t="s">
        <v>754</v>
      </c>
    </row>
    <row r="223" spans="1:8" x14ac:dyDescent="0.25">
      <c r="A223" s="104">
        <v>222</v>
      </c>
      <c r="B223" s="104">
        <v>5</v>
      </c>
      <c r="C223" s="104">
        <v>121</v>
      </c>
      <c r="D223" s="104" t="s">
        <v>4836</v>
      </c>
      <c r="F223" s="104" t="s">
        <v>944</v>
      </c>
      <c r="G223" s="104">
        <v>320</v>
      </c>
      <c r="H223" s="104" t="s">
        <v>754</v>
      </c>
    </row>
    <row r="224" spans="1:8" x14ac:dyDescent="0.25">
      <c r="A224" s="104">
        <v>223</v>
      </c>
      <c r="B224" s="104">
        <v>5</v>
      </c>
      <c r="C224" s="104">
        <v>123</v>
      </c>
      <c r="D224" s="104" t="s">
        <v>5760</v>
      </c>
      <c r="F224" s="104" t="s">
        <v>944</v>
      </c>
      <c r="G224" s="104">
        <v>879</v>
      </c>
      <c r="H224" s="104" t="s">
        <v>754</v>
      </c>
    </row>
    <row r="225" spans="1:8" x14ac:dyDescent="0.25">
      <c r="A225" s="104">
        <v>224</v>
      </c>
      <c r="B225" s="104">
        <v>5</v>
      </c>
      <c r="C225" s="104">
        <v>124</v>
      </c>
      <c r="D225" s="104" t="s">
        <v>4837</v>
      </c>
      <c r="F225" s="104" t="s">
        <v>944</v>
      </c>
      <c r="G225" s="104">
        <v>693</v>
      </c>
      <c r="H225" s="104" t="s">
        <v>754</v>
      </c>
    </row>
    <row r="226" spans="1:8" x14ac:dyDescent="0.25">
      <c r="A226" s="104">
        <v>225</v>
      </c>
      <c r="B226" s="104">
        <v>5</v>
      </c>
      <c r="C226" s="104">
        <v>125</v>
      </c>
      <c r="F226" s="104" t="s">
        <v>949</v>
      </c>
      <c r="G226" s="104">
        <v>889</v>
      </c>
      <c r="H226" s="104" t="s">
        <v>4779</v>
      </c>
    </row>
    <row r="227" spans="1:8" x14ac:dyDescent="0.25">
      <c r="A227" s="104">
        <v>226</v>
      </c>
      <c r="B227" s="104">
        <v>5</v>
      </c>
      <c r="C227" s="104">
        <v>126</v>
      </c>
      <c r="D227" s="104" t="s">
        <v>4838</v>
      </c>
      <c r="F227" s="104" t="s">
        <v>944</v>
      </c>
      <c r="G227" s="104">
        <v>1117</v>
      </c>
      <c r="H227" s="104" t="s">
        <v>754</v>
      </c>
    </row>
    <row r="228" spans="1:8" x14ac:dyDescent="0.25">
      <c r="A228" s="104">
        <v>227</v>
      </c>
      <c r="B228" s="104">
        <v>5</v>
      </c>
      <c r="C228" s="104">
        <v>127</v>
      </c>
      <c r="D228" s="104" t="s">
        <v>4839</v>
      </c>
      <c r="F228" s="104" t="s">
        <v>944</v>
      </c>
      <c r="G228" s="104">
        <v>1270</v>
      </c>
      <c r="H228" s="104" t="s">
        <v>4824</v>
      </c>
    </row>
    <row r="229" spans="1:8" x14ac:dyDescent="0.25">
      <c r="A229" s="104">
        <v>228</v>
      </c>
      <c r="B229" s="104">
        <v>5</v>
      </c>
      <c r="C229" s="104">
        <v>128</v>
      </c>
      <c r="D229" s="104" t="s">
        <v>4840</v>
      </c>
      <c r="F229" s="104" t="s">
        <v>944</v>
      </c>
      <c r="G229" s="104">
        <v>1597</v>
      </c>
      <c r="H229" s="104" t="s">
        <v>4779</v>
      </c>
    </row>
    <row r="230" spans="1:8" x14ac:dyDescent="0.25">
      <c r="A230" s="104">
        <v>229</v>
      </c>
      <c r="B230" s="104">
        <v>5</v>
      </c>
      <c r="C230" s="104">
        <v>129</v>
      </c>
      <c r="D230" s="104" t="s">
        <v>4841</v>
      </c>
      <c r="F230" s="104" t="s">
        <v>944</v>
      </c>
      <c r="G230" s="104">
        <v>1256</v>
      </c>
      <c r="H230" s="104" t="s">
        <v>754</v>
      </c>
    </row>
    <row r="231" spans="1:8" x14ac:dyDescent="0.25">
      <c r="A231" s="104">
        <v>230</v>
      </c>
      <c r="B231" s="104">
        <v>5</v>
      </c>
      <c r="C231" s="104">
        <v>130</v>
      </c>
      <c r="D231" s="104" t="s">
        <v>5761</v>
      </c>
      <c r="F231" s="104" t="s">
        <v>944</v>
      </c>
      <c r="G231" s="104">
        <v>4204</v>
      </c>
      <c r="H231" s="104" t="s">
        <v>4824</v>
      </c>
    </row>
    <row r="232" spans="1:8" x14ac:dyDescent="0.25">
      <c r="A232" s="104">
        <v>231</v>
      </c>
      <c r="B232" s="104">
        <v>5</v>
      </c>
      <c r="C232" s="104">
        <v>131</v>
      </c>
      <c r="D232" s="104" t="s">
        <v>979</v>
      </c>
      <c r="F232" s="104" t="s">
        <v>944</v>
      </c>
      <c r="G232" s="104">
        <v>4886</v>
      </c>
    </row>
    <row r="233" spans="1:8" x14ac:dyDescent="0.25">
      <c r="A233" s="104">
        <v>232</v>
      </c>
      <c r="B233" s="104">
        <v>5</v>
      </c>
      <c r="G233" s="104">
        <v>400</v>
      </c>
      <c r="H233" s="104" t="s">
        <v>4824</v>
      </c>
    </row>
    <row r="234" spans="1:8" x14ac:dyDescent="0.25">
      <c r="A234" s="104">
        <v>233</v>
      </c>
      <c r="B234" s="104">
        <v>5</v>
      </c>
      <c r="G234" s="104">
        <v>4486</v>
      </c>
      <c r="H234" s="104" t="s">
        <v>4825</v>
      </c>
    </row>
    <row r="235" spans="1:8" x14ac:dyDescent="0.25">
      <c r="A235" s="104">
        <v>234</v>
      </c>
      <c r="B235" s="104">
        <v>5</v>
      </c>
      <c r="C235" s="104">
        <v>132</v>
      </c>
      <c r="D235" s="104" t="s">
        <v>4842</v>
      </c>
      <c r="F235" s="104" t="s">
        <v>944</v>
      </c>
      <c r="G235" s="104">
        <v>915</v>
      </c>
      <c r="H235" s="104" t="s">
        <v>754</v>
      </c>
    </row>
    <row r="236" spans="1:8" x14ac:dyDescent="0.25">
      <c r="A236" s="104">
        <v>235</v>
      </c>
      <c r="B236" s="104">
        <v>5</v>
      </c>
      <c r="C236" s="104">
        <v>133</v>
      </c>
      <c r="D236" s="104" t="s">
        <v>4843</v>
      </c>
      <c r="F236" s="104" t="s">
        <v>944</v>
      </c>
      <c r="G236" s="104">
        <v>270</v>
      </c>
      <c r="H236" s="104" t="s">
        <v>754</v>
      </c>
    </row>
    <row r="237" spans="1:8" x14ac:dyDescent="0.25">
      <c r="A237" s="104">
        <v>236</v>
      </c>
      <c r="B237" s="104">
        <v>5</v>
      </c>
      <c r="C237" s="104">
        <v>134</v>
      </c>
      <c r="D237" s="104" t="s">
        <v>4844</v>
      </c>
      <c r="F237" s="104" t="s">
        <v>944</v>
      </c>
      <c r="G237" s="104">
        <v>1219</v>
      </c>
      <c r="H237" s="104" t="s">
        <v>4779</v>
      </c>
    </row>
    <row r="238" spans="1:8" x14ac:dyDescent="0.25">
      <c r="A238" s="104">
        <v>237</v>
      </c>
      <c r="B238" s="104">
        <v>5</v>
      </c>
      <c r="C238" s="104">
        <v>135</v>
      </c>
      <c r="D238" s="104" t="s">
        <v>4807</v>
      </c>
      <c r="F238" s="104" t="s">
        <v>944</v>
      </c>
      <c r="G238" s="104">
        <v>8757</v>
      </c>
      <c r="H238" s="104" t="s">
        <v>754</v>
      </c>
    </row>
    <row r="239" spans="1:8" x14ac:dyDescent="0.25">
      <c r="A239" s="104">
        <v>238</v>
      </c>
      <c r="B239" s="104">
        <v>5</v>
      </c>
      <c r="C239" s="104">
        <v>136</v>
      </c>
      <c r="D239" s="104" t="s">
        <v>975</v>
      </c>
      <c r="F239" s="104" t="s">
        <v>944</v>
      </c>
      <c r="G239" s="104">
        <v>1469</v>
      </c>
      <c r="H239" s="104" t="s">
        <v>754</v>
      </c>
    </row>
    <row r="240" spans="1:8" x14ac:dyDescent="0.25">
      <c r="A240" s="104">
        <v>239</v>
      </c>
      <c r="B240" s="104">
        <v>5</v>
      </c>
      <c r="C240" s="104">
        <v>137</v>
      </c>
      <c r="D240" s="104" t="s">
        <v>4842</v>
      </c>
      <c r="F240" s="104" t="s">
        <v>944</v>
      </c>
      <c r="G240" s="104">
        <v>1910</v>
      </c>
      <c r="H240" s="104" t="s">
        <v>754</v>
      </c>
    </row>
    <row r="241" spans="1:8" x14ac:dyDescent="0.25">
      <c r="A241" s="104">
        <v>240</v>
      </c>
      <c r="B241" s="104">
        <v>5</v>
      </c>
      <c r="C241" s="104">
        <v>138</v>
      </c>
      <c r="D241" s="104" t="s">
        <v>4845</v>
      </c>
      <c r="F241" s="104" t="s">
        <v>944</v>
      </c>
      <c r="G241" s="104">
        <v>5193</v>
      </c>
      <c r="H241" s="104" t="s">
        <v>754</v>
      </c>
    </row>
    <row r="242" spans="1:8" x14ac:dyDescent="0.25">
      <c r="A242" s="104">
        <v>241</v>
      </c>
      <c r="B242" s="104">
        <v>5</v>
      </c>
      <c r="C242" s="104">
        <v>139</v>
      </c>
      <c r="D242" s="104" t="s">
        <v>970</v>
      </c>
      <c r="F242" s="104" t="s">
        <v>944</v>
      </c>
      <c r="G242" s="104">
        <v>207</v>
      </c>
      <c r="H242" s="104" t="s">
        <v>754</v>
      </c>
    </row>
    <row r="243" spans="1:8" x14ac:dyDescent="0.25">
      <c r="A243" s="104">
        <v>242</v>
      </c>
      <c r="B243" s="104">
        <v>5</v>
      </c>
      <c r="C243" s="104">
        <v>140</v>
      </c>
      <c r="D243" s="104" t="s">
        <v>4846</v>
      </c>
      <c r="F243" s="104" t="s">
        <v>944</v>
      </c>
      <c r="G243" s="104">
        <v>982</v>
      </c>
      <c r="H243" s="104" t="s">
        <v>754</v>
      </c>
    </row>
    <row r="244" spans="1:8" x14ac:dyDescent="0.25">
      <c r="A244" s="104">
        <v>243</v>
      </c>
      <c r="B244" s="104">
        <v>5</v>
      </c>
      <c r="C244" s="104">
        <v>141</v>
      </c>
      <c r="D244" s="104" t="s">
        <v>5762</v>
      </c>
      <c r="F244" s="104" t="s">
        <v>944</v>
      </c>
      <c r="G244" s="104">
        <v>2731</v>
      </c>
      <c r="H244" s="104" t="s">
        <v>4824</v>
      </c>
    </row>
    <row r="245" spans="1:8" x14ac:dyDescent="0.25">
      <c r="A245" s="104">
        <v>244</v>
      </c>
      <c r="B245" s="104">
        <v>5</v>
      </c>
      <c r="C245" s="104">
        <v>144</v>
      </c>
      <c r="D245" s="104" t="s">
        <v>945</v>
      </c>
      <c r="F245" s="104" t="s">
        <v>946</v>
      </c>
      <c r="G245" s="104">
        <v>2403</v>
      </c>
      <c r="H245" s="104" t="s">
        <v>4774</v>
      </c>
    </row>
    <row r="246" spans="1:8" x14ac:dyDescent="0.25">
      <c r="A246" s="104">
        <v>245</v>
      </c>
      <c r="B246" s="104">
        <v>5</v>
      </c>
      <c r="C246" s="104">
        <v>145</v>
      </c>
      <c r="D246" s="104" t="s">
        <v>5763</v>
      </c>
      <c r="F246" s="104" t="s">
        <v>944</v>
      </c>
      <c r="G246" s="104">
        <v>3607</v>
      </c>
      <c r="H246" s="104" t="s">
        <v>754</v>
      </c>
    </row>
    <row r="247" spans="1:8" x14ac:dyDescent="0.25">
      <c r="A247" s="104">
        <v>246</v>
      </c>
      <c r="B247" s="104">
        <v>5</v>
      </c>
      <c r="C247" s="104">
        <v>146</v>
      </c>
      <c r="D247" s="104" t="s">
        <v>5764</v>
      </c>
      <c r="F247" s="104" t="s">
        <v>944</v>
      </c>
      <c r="G247" s="104">
        <v>695</v>
      </c>
    </row>
    <row r="248" spans="1:8" x14ac:dyDescent="0.25">
      <c r="A248" s="104">
        <v>247</v>
      </c>
      <c r="B248" s="104">
        <v>5</v>
      </c>
      <c r="G248" s="104">
        <v>400</v>
      </c>
      <c r="H248" s="104" t="s">
        <v>4824</v>
      </c>
    </row>
    <row r="249" spans="1:8" x14ac:dyDescent="0.25">
      <c r="A249" s="104">
        <v>248</v>
      </c>
      <c r="B249" s="104">
        <v>5</v>
      </c>
      <c r="G249" s="104">
        <v>265</v>
      </c>
      <c r="H249" s="104" t="s">
        <v>4825</v>
      </c>
    </row>
    <row r="250" spans="1:8" x14ac:dyDescent="0.25">
      <c r="A250" s="104">
        <v>249</v>
      </c>
      <c r="B250" s="104">
        <v>5</v>
      </c>
      <c r="C250" s="104">
        <v>148</v>
      </c>
      <c r="D250" s="104" t="s">
        <v>4835</v>
      </c>
      <c r="F250" s="104" t="s">
        <v>944</v>
      </c>
      <c r="G250" s="104">
        <v>441</v>
      </c>
      <c r="H250" s="104" t="s">
        <v>754</v>
      </c>
    </row>
    <row r="251" spans="1:8" x14ac:dyDescent="0.25">
      <c r="A251" s="104">
        <v>250</v>
      </c>
      <c r="B251" s="104">
        <v>5</v>
      </c>
      <c r="C251" s="104">
        <v>149</v>
      </c>
      <c r="D251" s="104" t="s">
        <v>945</v>
      </c>
      <c r="F251" s="104" t="s">
        <v>946</v>
      </c>
      <c r="G251" s="104">
        <v>164</v>
      </c>
      <c r="H251" s="104" t="s">
        <v>4774</v>
      </c>
    </row>
    <row r="252" spans="1:8" x14ac:dyDescent="0.25">
      <c r="A252" s="104">
        <v>251</v>
      </c>
      <c r="B252" s="104">
        <v>5</v>
      </c>
      <c r="C252" s="104">
        <v>150</v>
      </c>
      <c r="D252" s="104" t="s">
        <v>4780</v>
      </c>
      <c r="F252" s="104" t="s">
        <v>944</v>
      </c>
      <c r="G252" s="104">
        <v>1754</v>
      </c>
      <c r="H252" s="104" t="s">
        <v>754</v>
      </c>
    </row>
    <row r="253" spans="1:8" x14ac:dyDescent="0.25">
      <c r="A253" s="104">
        <v>252</v>
      </c>
      <c r="B253" s="104">
        <v>5</v>
      </c>
      <c r="C253" s="104">
        <v>151</v>
      </c>
      <c r="D253" s="104" t="s">
        <v>4838</v>
      </c>
      <c r="F253" s="104" t="s">
        <v>944</v>
      </c>
      <c r="G253" s="104">
        <v>1029</v>
      </c>
      <c r="H253" s="104" t="s">
        <v>754</v>
      </c>
    </row>
    <row r="254" spans="1:8" x14ac:dyDescent="0.25">
      <c r="A254" s="104">
        <v>253</v>
      </c>
      <c r="B254" s="104">
        <v>5</v>
      </c>
      <c r="C254" s="104">
        <v>152</v>
      </c>
      <c r="D254" s="104" t="s">
        <v>4847</v>
      </c>
      <c r="F254" s="104" t="s">
        <v>944</v>
      </c>
      <c r="G254" s="104">
        <v>1083</v>
      </c>
      <c r="H254" s="104" t="s">
        <v>754</v>
      </c>
    </row>
    <row r="255" spans="1:8" x14ac:dyDescent="0.25">
      <c r="A255" s="104">
        <v>254</v>
      </c>
      <c r="B255" s="104">
        <v>5</v>
      </c>
      <c r="C255" s="104">
        <v>153</v>
      </c>
      <c r="D255" s="104" t="s">
        <v>5755</v>
      </c>
      <c r="F255" s="104" t="s">
        <v>944</v>
      </c>
      <c r="G255" s="104">
        <v>3672</v>
      </c>
      <c r="H255" s="104" t="s">
        <v>754</v>
      </c>
    </row>
    <row r="256" spans="1:8" x14ac:dyDescent="0.25">
      <c r="A256" s="104">
        <v>255</v>
      </c>
      <c r="B256" s="104">
        <v>5</v>
      </c>
      <c r="C256" s="104">
        <v>154</v>
      </c>
      <c r="D256" s="104" t="s">
        <v>4796</v>
      </c>
      <c r="F256" s="104" t="s">
        <v>944</v>
      </c>
      <c r="G256" s="104">
        <v>4624</v>
      </c>
      <c r="H256" s="104" t="s">
        <v>4779</v>
      </c>
    </row>
    <row r="257" spans="1:8" x14ac:dyDescent="0.25">
      <c r="A257" s="104">
        <v>256</v>
      </c>
      <c r="B257" s="104">
        <v>5</v>
      </c>
      <c r="C257" s="104">
        <v>155</v>
      </c>
      <c r="D257" s="104" t="s">
        <v>945</v>
      </c>
      <c r="F257" s="104" t="s">
        <v>946</v>
      </c>
      <c r="G257" s="104">
        <v>4649</v>
      </c>
      <c r="H257" s="104" t="s">
        <v>4774</v>
      </c>
    </row>
    <row r="258" spans="1:8" x14ac:dyDescent="0.25">
      <c r="A258" s="104">
        <v>257</v>
      </c>
      <c r="B258" s="104">
        <v>5</v>
      </c>
      <c r="C258" s="104">
        <v>156</v>
      </c>
      <c r="F258" s="104" t="s">
        <v>949</v>
      </c>
      <c r="G258" s="104">
        <v>920</v>
      </c>
      <c r="H258" s="104" t="s">
        <v>4779</v>
      </c>
    </row>
    <row r="259" spans="1:8" x14ac:dyDescent="0.25">
      <c r="A259" s="104">
        <v>258</v>
      </c>
      <c r="B259" s="104">
        <v>5</v>
      </c>
      <c r="C259" s="104">
        <v>157</v>
      </c>
      <c r="D259" s="104" t="s">
        <v>4828</v>
      </c>
      <c r="F259" s="104" t="s">
        <v>944</v>
      </c>
      <c r="G259" s="104">
        <v>1078</v>
      </c>
      <c r="H259" s="104" t="s">
        <v>754</v>
      </c>
    </row>
    <row r="260" spans="1:8" x14ac:dyDescent="0.25">
      <c r="A260" s="104">
        <v>259</v>
      </c>
      <c r="B260" s="104">
        <v>5</v>
      </c>
      <c r="C260" s="104">
        <v>158</v>
      </c>
      <c r="D260" s="104" t="s">
        <v>4827</v>
      </c>
      <c r="F260" s="104" t="s">
        <v>944</v>
      </c>
      <c r="G260" s="104">
        <v>1019</v>
      </c>
      <c r="H260" s="104" t="s">
        <v>754</v>
      </c>
    </row>
    <row r="261" spans="1:8" x14ac:dyDescent="0.25">
      <c r="A261" s="104">
        <v>260</v>
      </c>
      <c r="B261" s="104">
        <v>5</v>
      </c>
      <c r="C261" s="104">
        <v>159</v>
      </c>
      <c r="D261" s="104" t="s">
        <v>4848</v>
      </c>
      <c r="F261" s="104" t="s">
        <v>944</v>
      </c>
      <c r="G261" s="104">
        <v>1151</v>
      </c>
      <c r="H261" s="104" t="s">
        <v>754</v>
      </c>
    </row>
    <row r="262" spans="1:8" x14ac:dyDescent="0.25">
      <c r="A262" s="104">
        <v>261</v>
      </c>
      <c r="B262" s="104">
        <v>5</v>
      </c>
      <c r="C262" s="104">
        <v>160</v>
      </c>
      <c r="D262" s="104" t="s">
        <v>4849</v>
      </c>
      <c r="F262" s="104" t="s">
        <v>944</v>
      </c>
      <c r="G262" s="104">
        <v>328</v>
      </c>
      <c r="H262" s="104" t="s">
        <v>754</v>
      </c>
    </row>
    <row r="263" spans="1:8" x14ac:dyDescent="0.25">
      <c r="A263" s="104">
        <v>262</v>
      </c>
      <c r="B263" s="104">
        <v>5</v>
      </c>
      <c r="C263" s="104">
        <v>161</v>
      </c>
      <c r="D263" s="104" t="s">
        <v>945</v>
      </c>
      <c r="F263" s="104" t="s">
        <v>946</v>
      </c>
      <c r="G263" s="104">
        <v>1001</v>
      </c>
      <c r="H263" s="104" t="s">
        <v>4774</v>
      </c>
    </row>
    <row r="264" spans="1:8" x14ac:dyDescent="0.25">
      <c r="A264" s="104">
        <v>263</v>
      </c>
      <c r="B264" s="104">
        <v>5</v>
      </c>
      <c r="C264" s="104">
        <v>162</v>
      </c>
      <c r="D264" s="104" t="s">
        <v>5765</v>
      </c>
      <c r="F264" s="104" t="s">
        <v>944</v>
      </c>
      <c r="G264" s="104">
        <v>199</v>
      </c>
    </row>
    <row r="265" spans="1:8" x14ac:dyDescent="0.25">
      <c r="A265" s="104">
        <v>264</v>
      </c>
      <c r="B265" s="104">
        <v>5</v>
      </c>
      <c r="G265" s="104">
        <v>150</v>
      </c>
      <c r="H265" s="104" t="s">
        <v>4824</v>
      </c>
    </row>
    <row r="266" spans="1:8" x14ac:dyDescent="0.25">
      <c r="A266" s="104">
        <v>265</v>
      </c>
      <c r="B266" s="104">
        <v>5</v>
      </c>
      <c r="G266" s="104">
        <v>49</v>
      </c>
      <c r="H266" s="104" t="s">
        <v>4825</v>
      </c>
    </row>
    <row r="267" spans="1:8" x14ac:dyDescent="0.25">
      <c r="A267" s="104">
        <v>266</v>
      </c>
      <c r="B267" s="104">
        <v>5</v>
      </c>
      <c r="C267" s="104">
        <v>163</v>
      </c>
      <c r="D267" s="104" t="s">
        <v>4850</v>
      </c>
      <c r="F267" s="104" t="s">
        <v>944</v>
      </c>
      <c r="G267" s="104">
        <v>342</v>
      </c>
    </row>
    <row r="268" spans="1:8" x14ac:dyDescent="0.25">
      <c r="A268" s="104">
        <v>267</v>
      </c>
      <c r="B268" s="104">
        <v>5</v>
      </c>
      <c r="G268" s="104">
        <v>300</v>
      </c>
      <c r="H268" s="104" t="s">
        <v>4824</v>
      </c>
    </row>
    <row r="269" spans="1:8" x14ac:dyDescent="0.25">
      <c r="A269" s="104">
        <v>268</v>
      </c>
      <c r="B269" s="104">
        <v>5</v>
      </c>
      <c r="G269" s="104">
        <v>42</v>
      </c>
      <c r="H269" s="104" t="s">
        <v>4825</v>
      </c>
    </row>
    <row r="270" spans="1:8" x14ac:dyDescent="0.25">
      <c r="A270" s="104">
        <v>269</v>
      </c>
      <c r="B270" s="104">
        <v>5</v>
      </c>
      <c r="C270" s="104">
        <v>164</v>
      </c>
      <c r="D270" s="104" t="s">
        <v>5766</v>
      </c>
      <c r="F270" s="104" t="s">
        <v>944</v>
      </c>
      <c r="G270" s="104">
        <v>313</v>
      </c>
    </row>
    <row r="271" spans="1:8" x14ac:dyDescent="0.25">
      <c r="A271" s="104">
        <v>270</v>
      </c>
      <c r="B271" s="104">
        <v>5</v>
      </c>
      <c r="G271" s="104">
        <v>100</v>
      </c>
      <c r="H271" s="104" t="s">
        <v>4824</v>
      </c>
    </row>
    <row r="272" spans="1:8" x14ac:dyDescent="0.25">
      <c r="A272" s="104">
        <v>271</v>
      </c>
      <c r="B272" s="104">
        <v>5</v>
      </c>
      <c r="G272" s="104">
        <v>213</v>
      </c>
      <c r="H272" s="104" t="s">
        <v>4825</v>
      </c>
    </row>
    <row r="273" spans="1:8" x14ac:dyDescent="0.25">
      <c r="A273" s="104">
        <v>272</v>
      </c>
      <c r="B273" s="104">
        <v>5</v>
      </c>
      <c r="C273" s="104">
        <v>165</v>
      </c>
      <c r="D273" s="104" t="s">
        <v>4850</v>
      </c>
      <c r="F273" s="104" t="s">
        <v>944</v>
      </c>
      <c r="G273" s="104">
        <v>1661</v>
      </c>
      <c r="H273" s="104" t="s">
        <v>754</v>
      </c>
    </row>
    <row r="274" spans="1:8" x14ac:dyDescent="0.25">
      <c r="A274" s="104">
        <v>273</v>
      </c>
      <c r="B274" s="104">
        <v>5</v>
      </c>
      <c r="C274" s="104">
        <v>166</v>
      </c>
      <c r="D274" s="104" t="s">
        <v>5767</v>
      </c>
      <c r="F274" s="104" t="s">
        <v>944</v>
      </c>
      <c r="G274" s="104">
        <v>1409</v>
      </c>
      <c r="H274" s="104" t="s">
        <v>4825</v>
      </c>
    </row>
    <row r="275" spans="1:8" x14ac:dyDescent="0.25">
      <c r="A275" s="104">
        <v>274</v>
      </c>
      <c r="B275" s="104">
        <v>5</v>
      </c>
      <c r="G275" s="104">
        <v>300</v>
      </c>
      <c r="H275" s="104" t="s">
        <v>4824</v>
      </c>
    </row>
    <row r="276" spans="1:8" x14ac:dyDescent="0.25">
      <c r="A276" s="104">
        <v>275</v>
      </c>
      <c r="B276" s="104">
        <v>5</v>
      </c>
      <c r="G276" s="104">
        <v>1109</v>
      </c>
    </row>
    <row r="277" spans="1:8" x14ac:dyDescent="0.25">
      <c r="A277" s="104">
        <v>276</v>
      </c>
      <c r="B277" s="104">
        <v>5</v>
      </c>
      <c r="C277" s="104">
        <v>167</v>
      </c>
      <c r="D277" s="104" t="s">
        <v>4851</v>
      </c>
      <c r="F277" s="104" t="s">
        <v>944</v>
      </c>
      <c r="G277" s="104">
        <v>1346</v>
      </c>
      <c r="H277" s="104" t="s">
        <v>754</v>
      </c>
    </row>
    <row r="278" spans="1:8" x14ac:dyDescent="0.25">
      <c r="A278" s="104">
        <v>277</v>
      </c>
      <c r="B278" s="104">
        <v>5</v>
      </c>
      <c r="C278" s="104">
        <v>168</v>
      </c>
      <c r="D278" s="104" t="s">
        <v>5768</v>
      </c>
      <c r="F278" s="104" t="s">
        <v>944</v>
      </c>
      <c r="G278" s="104">
        <v>3742</v>
      </c>
      <c r="H278" s="104" t="s">
        <v>754</v>
      </c>
    </row>
    <row r="279" spans="1:8" x14ac:dyDescent="0.25">
      <c r="A279" s="104">
        <v>278</v>
      </c>
      <c r="B279" s="104">
        <v>5</v>
      </c>
      <c r="C279" s="104">
        <v>169</v>
      </c>
      <c r="D279" s="104" t="s">
        <v>4852</v>
      </c>
      <c r="F279" s="104" t="s">
        <v>944</v>
      </c>
      <c r="G279" s="104">
        <v>2409</v>
      </c>
    </row>
    <row r="280" spans="1:8" x14ac:dyDescent="0.25">
      <c r="A280" s="104">
        <v>279</v>
      </c>
      <c r="B280" s="104">
        <v>5</v>
      </c>
      <c r="G280" s="104">
        <v>400</v>
      </c>
      <c r="H280" s="104" t="s">
        <v>4824</v>
      </c>
    </row>
    <row r="281" spans="1:8" x14ac:dyDescent="0.25">
      <c r="A281" s="104">
        <v>280</v>
      </c>
      <c r="B281" s="104">
        <v>5</v>
      </c>
      <c r="G281" s="104">
        <v>2009</v>
      </c>
      <c r="H281" s="104" t="s">
        <v>4825</v>
      </c>
    </row>
    <row r="282" spans="1:8" x14ac:dyDescent="0.25">
      <c r="A282" s="104">
        <v>281</v>
      </c>
      <c r="B282" s="104">
        <v>5</v>
      </c>
      <c r="C282" s="104">
        <v>170</v>
      </c>
      <c r="D282" s="104" t="s">
        <v>5758</v>
      </c>
      <c r="F282" s="104" t="s">
        <v>944</v>
      </c>
      <c r="G282" s="104">
        <v>710</v>
      </c>
    </row>
    <row r="283" spans="1:8" x14ac:dyDescent="0.25">
      <c r="A283" s="104">
        <v>282</v>
      </c>
      <c r="B283" s="104">
        <v>5</v>
      </c>
      <c r="G283" s="104">
        <v>400</v>
      </c>
      <c r="H283" s="104" t="s">
        <v>4824</v>
      </c>
    </row>
    <row r="284" spans="1:8" x14ac:dyDescent="0.25">
      <c r="A284" s="104">
        <v>283</v>
      </c>
      <c r="B284" s="104">
        <v>5</v>
      </c>
      <c r="G284" s="104">
        <v>310</v>
      </c>
      <c r="H284" s="104" t="s">
        <v>4825</v>
      </c>
    </row>
    <row r="285" spans="1:8" x14ac:dyDescent="0.25">
      <c r="A285" s="104">
        <v>284</v>
      </c>
      <c r="B285" s="104">
        <v>5</v>
      </c>
      <c r="C285" s="104">
        <v>171</v>
      </c>
      <c r="D285" s="104" t="s">
        <v>5769</v>
      </c>
      <c r="F285" s="104" t="s">
        <v>944</v>
      </c>
      <c r="G285" s="104">
        <v>355</v>
      </c>
    </row>
    <row r="286" spans="1:8" x14ac:dyDescent="0.25">
      <c r="A286" s="104">
        <v>285</v>
      </c>
      <c r="B286" s="104">
        <v>5</v>
      </c>
      <c r="G286" s="104">
        <v>100</v>
      </c>
      <c r="H286" s="104" t="s">
        <v>4824</v>
      </c>
    </row>
    <row r="287" spans="1:8" x14ac:dyDescent="0.25">
      <c r="A287" s="104">
        <v>286</v>
      </c>
      <c r="B287" s="104">
        <v>5</v>
      </c>
      <c r="G287" s="104">
        <v>255</v>
      </c>
      <c r="H287" s="104" t="s">
        <v>4825</v>
      </c>
    </row>
    <row r="288" spans="1:8" x14ac:dyDescent="0.25">
      <c r="A288" s="104">
        <v>287</v>
      </c>
      <c r="B288" s="104">
        <v>5</v>
      </c>
      <c r="C288" s="104">
        <v>172</v>
      </c>
      <c r="D288" s="104" t="s">
        <v>5770</v>
      </c>
      <c r="F288" s="104" t="s">
        <v>944</v>
      </c>
      <c r="G288" s="104">
        <v>2098</v>
      </c>
    </row>
    <row r="289" spans="1:8" x14ac:dyDescent="0.25">
      <c r="A289" s="104">
        <v>288</v>
      </c>
      <c r="B289" s="104">
        <v>5</v>
      </c>
      <c r="G289" s="104">
        <v>400</v>
      </c>
      <c r="H289" s="104" t="s">
        <v>4824</v>
      </c>
    </row>
    <row r="290" spans="1:8" x14ac:dyDescent="0.25">
      <c r="A290" s="104">
        <v>289</v>
      </c>
      <c r="B290" s="104">
        <v>5</v>
      </c>
      <c r="G290" s="104">
        <v>1698</v>
      </c>
      <c r="H290" s="104" t="s">
        <v>4825</v>
      </c>
    </row>
    <row r="291" spans="1:8" x14ac:dyDescent="0.25">
      <c r="A291" s="104">
        <v>290</v>
      </c>
      <c r="B291" s="104">
        <v>5</v>
      </c>
      <c r="C291" s="104">
        <v>173</v>
      </c>
      <c r="D291" s="104" t="s">
        <v>945</v>
      </c>
      <c r="F291" s="104" t="s">
        <v>946</v>
      </c>
      <c r="G291" s="104">
        <v>1692</v>
      </c>
      <c r="H291" s="104" t="s">
        <v>4774</v>
      </c>
    </row>
    <row r="292" spans="1:8" x14ac:dyDescent="0.25">
      <c r="A292" s="104">
        <v>291</v>
      </c>
      <c r="B292" s="104">
        <v>5</v>
      </c>
      <c r="C292" s="104">
        <v>175</v>
      </c>
      <c r="D292" s="104" t="s">
        <v>4842</v>
      </c>
      <c r="F292" s="104" t="s">
        <v>944</v>
      </c>
      <c r="G292" s="104">
        <v>1000</v>
      </c>
      <c r="H292" s="104" t="s">
        <v>754</v>
      </c>
    </row>
    <row r="293" spans="1:8" x14ac:dyDescent="0.25">
      <c r="A293" s="104">
        <v>292</v>
      </c>
      <c r="B293" s="104">
        <v>5</v>
      </c>
      <c r="C293" s="104">
        <v>176</v>
      </c>
      <c r="D293" s="104" t="s">
        <v>4838</v>
      </c>
      <c r="F293" s="104" t="s">
        <v>944</v>
      </c>
      <c r="G293" s="104">
        <v>4132</v>
      </c>
      <c r="H293" s="104" t="s">
        <v>4779</v>
      </c>
    </row>
    <row r="294" spans="1:8" x14ac:dyDescent="0.25">
      <c r="A294" s="104">
        <v>293</v>
      </c>
      <c r="B294" s="104">
        <v>5</v>
      </c>
      <c r="C294" s="104">
        <v>177</v>
      </c>
      <c r="D294" s="104" t="s">
        <v>4838</v>
      </c>
      <c r="F294" s="104" t="s">
        <v>944</v>
      </c>
      <c r="G294" s="104">
        <v>1404</v>
      </c>
      <c r="H294" s="104" t="s">
        <v>754</v>
      </c>
    </row>
    <row r="295" spans="1:8" x14ac:dyDescent="0.25">
      <c r="A295" s="104">
        <v>294</v>
      </c>
      <c r="B295" s="104">
        <v>5</v>
      </c>
      <c r="C295" s="104">
        <v>178</v>
      </c>
      <c r="D295" s="104" t="s">
        <v>4795</v>
      </c>
      <c r="F295" s="104" t="s">
        <v>944</v>
      </c>
      <c r="G295" s="104">
        <v>2940</v>
      </c>
      <c r="H295" s="104" t="s">
        <v>754</v>
      </c>
    </row>
    <row r="296" spans="1:8" x14ac:dyDescent="0.25">
      <c r="A296" s="104">
        <v>295</v>
      </c>
      <c r="B296" s="104">
        <v>5</v>
      </c>
      <c r="C296" s="104">
        <v>179</v>
      </c>
      <c r="D296" s="104" t="s">
        <v>4853</v>
      </c>
      <c r="F296" s="104" t="s">
        <v>944</v>
      </c>
      <c r="G296" s="104">
        <v>1007</v>
      </c>
      <c r="H296" s="104" t="s">
        <v>754</v>
      </c>
    </row>
    <row r="297" spans="1:8" x14ac:dyDescent="0.25">
      <c r="A297" s="104">
        <v>296</v>
      </c>
      <c r="B297" s="104">
        <v>5</v>
      </c>
      <c r="C297" s="104">
        <v>180</v>
      </c>
      <c r="D297" s="104" t="s">
        <v>4797</v>
      </c>
      <c r="F297" s="104" t="s">
        <v>944</v>
      </c>
      <c r="G297" s="104">
        <v>410</v>
      </c>
      <c r="H297" s="104" t="s">
        <v>754</v>
      </c>
    </row>
    <row r="298" spans="1:8" x14ac:dyDescent="0.25">
      <c r="A298" s="104">
        <v>297</v>
      </c>
      <c r="B298" s="104">
        <v>5</v>
      </c>
      <c r="C298" s="104">
        <v>181</v>
      </c>
      <c r="D298" s="104" t="s">
        <v>4833</v>
      </c>
      <c r="F298" s="104" t="s">
        <v>944</v>
      </c>
      <c r="G298" s="104">
        <v>849</v>
      </c>
      <c r="H298" s="104" t="s">
        <v>754</v>
      </c>
    </row>
    <row r="299" spans="1:8" x14ac:dyDescent="0.25">
      <c r="A299" s="104">
        <v>298</v>
      </c>
      <c r="B299" s="104">
        <v>5</v>
      </c>
      <c r="C299" s="104">
        <v>182</v>
      </c>
      <c r="D299" s="104" t="s">
        <v>4848</v>
      </c>
      <c r="F299" s="104" t="s">
        <v>944</v>
      </c>
      <c r="G299" s="104">
        <v>3081</v>
      </c>
    </row>
    <row r="300" spans="1:8" x14ac:dyDescent="0.25">
      <c r="A300" s="104">
        <v>299</v>
      </c>
      <c r="B300" s="104">
        <v>5</v>
      </c>
      <c r="G300" s="104">
        <v>400</v>
      </c>
      <c r="H300" s="104" t="s">
        <v>4824</v>
      </c>
    </row>
    <row r="301" spans="1:8" x14ac:dyDescent="0.25">
      <c r="A301" s="104">
        <v>300</v>
      </c>
      <c r="B301" s="104">
        <v>5</v>
      </c>
      <c r="G301" s="104">
        <v>2681</v>
      </c>
      <c r="H301" s="104" t="s">
        <v>4825</v>
      </c>
    </row>
    <row r="302" spans="1:8" x14ac:dyDescent="0.25">
      <c r="A302" s="104">
        <v>301</v>
      </c>
      <c r="B302" s="104">
        <v>5</v>
      </c>
      <c r="C302" s="104">
        <v>183</v>
      </c>
      <c r="D302" s="104" t="s">
        <v>4835</v>
      </c>
      <c r="F302" s="104" t="s">
        <v>944</v>
      </c>
      <c r="G302" s="104">
        <v>1920</v>
      </c>
    </row>
    <row r="303" spans="1:8" x14ac:dyDescent="0.25">
      <c r="A303" s="104">
        <v>302</v>
      </c>
      <c r="B303" s="104">
        <v>5</v>
      </c>
      <c r="G303" s="104">
        <v>400</v>
      </c>
      <c r="H303" s="104" t="s">
        <v>4824</v>
      </c>
    </row>
    <row r="304" spans="1:8" x14ac:dyDescent="0.25">
      <c r="A304" s="104">
        <v>303</v>
      </c>
      <c r="B304" s="104">
        <v>5</v>
      </c>
      <c r="G304" s="104">
        <v>1520</v>
      </c>
      <c r="H304" s="104" t="s">
        <v>4825</v>
      </c>
    </row>
    <row r="305" spans="1:8" x14ac:dyDescent="0.25">
      <c r="A305" s="104">
        <v>304</v>
      </c>
      <c r="B305" s="104">
        <v>5</v>
      </c>
      <c r="C305" s="104">
        <v>184</v>
      </c>
      <c r="D305" s="104" t="s">
        <v>4846</v>
      </c>
      <c r="F305" s="104" t="s">
        <v>944</v>
      </c>
      <c r="G305" s="104">
        <v>1828</v>
      </c>
    </row>
    <row r="306" spans="1:8" x14ac:dyDescent="0.25">
      <c r="A306" s="104">
        <v>305</v>
      </c>
      <c r="B306" s="104">
        <v>5</v>
      </c>
      <c r="G306" s="104">
        <v>400</v>
      </c>
      <c r="H306" s="104" t="s">
        <v>4824</v>
      </c>
    </row>
    <row r="307" spans="1:8" x14ac:dyDescent="0.25">
      <c r="A307" s="104">
        <v>306</v>
      </c>
      <c r="B307" s="104">
        <v>5</v>
      </c>
      <c r="G307" s="104">
        <v>1428</v>
      </c>
      <c r="H307" s="104" t="s">
        <v>4825</v>
      </c>
    </row>
    <row r="308" spans="1:8" x14ac:dyDescent="0.25">
      <c r="A308" s="104">
        <v>307</v>
      </c>
      <c r="B308" s="104">
        <v>5</v>
      </c>
      <c r="C308" s="104">
        <v>185</v>
      </c>
      <c r="D308" s="104" t="s">
        <v>970</v>
      </c>
      <c r="F308" s="104" t="s">
        <v>944</v>
      </c>
      <c r="G308" s="104">
        <v>1007</v>
      </c>
    </row>
    <row r="309" spans="1:8" x14ac:dyDescent="0.25">
      <c r="A309" s="104">
        <v>308</v>
      </c>
      <c r="B309" s="104">
        <v>5</v>
      </c>
      <c r="G309" s="104">
        <v>400</v>
      </c>
      <c r="H309" s="104" t="s">
        <v>4824</v>
      </c>
    </row>
    <row r="310" spans="1:8" x14ac:dyDescent="0.25">
      <c r="A310" s="104">
        <v>309</v>
      </c>
      <c r="B310" s="104">
        <v>5</v>
      </c>
      <c r="G310" s="104">
        <v>607</v>
      </c>
      <c r="H310" s="104" t="s">
        <v>4825</v>
      </c>
    </row>
    <row r="311" spans="1:8" x14ac:dyDescent="0.25">
      <c r="A311" s="104">
        <v>310</v>
      </c>
      <c r="B311" s="104">
        <v>5</v>
      </c>
      <c r="C311" s="104">
        <v>186</v>
      </c>
      <c r="D311" s="104" t="s">
        <v>5694</v>
      </c>
      <c r="F311" s="104" t="s">
        <v>944</v>
      </c>
      <c r="G311" s="104">
        <v>645</v>
      </c>
    </row>
    <row r="312" spans="1:8" x14ac:dyDescent="0.25">
      <c r="A312" s="104">
        <v>311</v>
      </c>
      <c r="B312" s="104">
        <v>5</v>
      </c>
      <c r="G312" s="104">
        <v>400</v>
      </c>
      <c r="H312" s="104" t="s">
        <v>4824</v>
      </c>
    </row>
    <row r="313" spans="1:8" x14ac:dyDescent="0.25">
      <c r="A313" s="104">
        <v>312</v>
      </c>
      <c r="B313" s="104">
        <v>5</v>
      </c>
      <c r="G313" s="104">
        <v>245</v>
      </c>
      <c r="H313" s="104" t="s">
        <v>4825</v>
      </c>
    </row>
    <row r="314" spans="1:8" x14ac:dyDescent="0.25">
      <c r="A314" s="104">
        <v>313</v>
      </c>
      <c r="B314" s="104">
        <v>5</v>
      </c>
      <c r="C314" s="104">
        <v>188</v>
      </c>
      <c r="D314" s="104" t="s">
        <v>5771</v>
      </c>
      <c r="F314" s="104" t="s">
        <v>944</v>
      </c>
      <c r="G314" s="104">
        <v>690</v>
      </c>
      <c r="H314" s="104" t="s">
        <v>4773</v>
      </c>
    </row>
    <row r="315" spans="1:8" x14ac:dyDescent="0.25">
      <c r="A315" s="104">
        <v>314</v>
      </c>
      <c r="B315" s="104">
        <v>5</v>
      </c>
      <c r="C315" s="104">
        <v>189</v>
      </c>
      <c r="D315" s="104" t="s">
        <v>5768</v>
      </c>
      <c r="F315" s="104" t="s">
        <v>944</v>
      </c>
      <c r="G315" s="104">
        <v>2138</v>
      </c>
      <c r="H315" s="104" t="s">
        <v>754</v>
      </c>
    </row>
    <row r="316" spans="1:8" x14ac:dyDescent="0.25">
      <c r="A316" s="104">
        <v>315</v>
      </c>
      <c r="B316" s="104">
        <v>5</v>
      </c>
      <c r="C316" s="104">
        <v>190</v>
      </c>
      <c r="D316" s="104" t="s">
        <v>5772</v>
      </c>
      <c r="F316" s="104" t="s">
        <v>944</v>
      </c>
      <c r="G316" s="104">
        <v>2300</v>
      </c>
      <c r="H316" s="104" t="s">
        <v>754</v>
      </c>
    </row>
    <row r="317" spans="1:8" x14ac:dyDescent="0.25">
      <c r="A317" s="104">
        <v>316</v>
      </c>
      <c r="B317" s="104">
        <v>5</v>
      </c>
      <c r="C317" s="104">
        <v>191</v>
      </c>
      <c r="D317" s="104" t="s">
        <v>4841</v>
      </c>
      <c r="F317" s="104" t="s">
        <v>944</v>
      </c>
      <c r="G317" s="104">
        <v>1390</v>
      </c>
      <c r="H317" s="104" t="s">
        <v>4824</v>
      </c>
    </row>
    <row r="318" spans="1:8" x14ac:dyDescent="0.25">
      <c r="A318" s="104">
        <v>317</v>
      </c>
      <c r="B318" s="104">
        <v>5</v>
      </c>
      <c r="C318" s="104">
        <v>192</v>
      </c>
      <c r="D318" s="104" t="s">
        <v>5773</v>
      </c>
      <c r="F318" s="104" t="s">
        <v>944</v>
      </c>
      <c r="G318" s="104">
        <v>1358</v>
      </c>
    </row>
    <row r="319" spans="1:8" x14ac:dyDescent="0.25">
      <c r="A319" s="104">
        <v>318</v>
      </c>
      <c r="B319" s="104">
        <v>5</v>
      </c>
      <c r="G319" s="104">
        <v>400</v>
      </c>
      <c r="H319" s="104" t="s">
        <v>4824</v>
      </c>
    </row>
    <row r="320" spans="1:8" x14ac:dyDescent="0.25">
      <c r="A320" s="104">
        <v>319</v>
      </c>
      <c r="B320" s="104">
        <v>5</v>
      </c>
      <c r="G320" s="104">
        <v>958</v>
      </c>
      <c r="H320" s="104" t="s">
        <v>4825</v>
      </c>
    </row>
    <row r="321" spans="1:8" x14ac:dyDescent="0.25">
      <c r="A321" s="104">
        <v>320</v>
      </c>
      <c r="B321" s="104">
        <v>5</v>
      </c>
      <c r="C321" s="104">
        <v>193</v>
      </c>
      <c r="D321" s="104" t="s">
        <v>5774</v>
      </c>
      <c r="F321" s="104" t="s">
        <v>944</v>
      </c>
      <c r="G321" s="104">
        <v>448</v>
      </c>
    </row>
    <row r="322" spans="1:8" x14ac:dyDescent="0.25">
      <c r="A322" s="104">
        <v>321</v>
      </c>
      <c r="B322" s="104">
        <v>5</v>
      </c>
      <c r="G322" s="104">
        <v>100</v>
      </c>
      <c r="H322" s="104" t="s">
        <v>4824</v>
      </c>
    </row>
    <row r="323" spans="1:8" x14ac:dyDescent="0.25">
      <c r="A323" s="104">
        <v>322</v>
      </c>
      <c r="B323" s="104">
        <v>5</v>
      </c>
      <c r="G323" s="104">
        <v>348</v>
      </c>
      <c r="H323" s="104" t="s">
        <v>4825</v>
      </c>
    </row>
    <row r="324" spans="1:8" x14ac:dyDescent="0.25">
      <c r="A324" s="104">
        <v>323</v>
      </c>
      <c r="B324" s="104">
        <v>5</v>
      </c>
      <c r="C324" s="104">
        <v>194</v>
      </c>
      <c r="D324" s="104" t="s">
        <v>5775</v>
      </c>
      <c r="F324" s="104" t="s">
        <v>944</v>
      </c>
      <c r="G324" s="104">
        <v>667</v>
      </c>
      <c r="H324" s="104" t="s">
        <v>4824</v>
      </c>
    </row>
    <row r="325" spans="1:8" x14ac:dyDescent="0.25">
      <c r="A325" s="104">
        <v>324</v>
      </c>
      <c r="B325" s="104">
        <v>5</v>
      </c>
      <c r="C325" s="104">
        <v>195</v>
      </c>
      <c r="D325" s="104" t="s">
        <v>5759</v>
      </c>
      <c r="F325" s="104" t="s">
        <v>944</v>
      </c>
      <c r="G325" s="104">
        <v>790</v>
      </c>
    </row>
    <row r="326" spans="1:8" x14ac:dyDescent="0.25">
      <c r="A326" s="104">
        <v>325</v>
      </c>
      <c r="B326" s="104">
        <v>5</v>
      </c>
      <c r="G326" s="104">
        <v>400</v>
      </c>
      <c r="H326" s="104" t="s">
        <v>4824</v>
      </c>
    </row>
    <row r="327" spans="1:8" x14ac:dyDescent="0.25">
      <c r="A327" s="104">
        <v>326</v>
      </c>
      <c r="B327" s="104">
        <v>5</v>
      </c>
      <c r="G327" s="104">
        <v>390</v>
      </c>
      <c r="H327" s="104" t="s">
        <v>4825</v>
      </c>
    </row>
    <row r="328" spans="1:8" x14ac:dyDescent="0.25">
      <c r="A328" s="104">
        <v>327</v>
      </c>
      <c r="B328" s="104">
        <v>5</v>
      </c>
      <c r="C328" s="104">
        <v>196</v>
      </c>
      <c r="D328" s="104" t="s">
        <v>4828</v>
      </c>
      <c r="F328" s="104" t="s">
        <v>944</v>
      </c>
      <c r="G328" s="104">
        <v>1630</v>
      </c>
      <c r="H328" s="104" t="s">
        <v>4824</v>
      </c>
    </row>
    <row r="329" spans="1:8" x14ac:dyDescent="0.25">
      <c r="A329" s="104">
        <v>328</v>
      </c>
      <c r="B329" s="104">
        <v>5</v>
      </c>
      <c r="C329" s="104">
        <v>197</v>
      </c>
      <c r="D329" s="104" t="s">
        <v>4854</v>
      </c>
      <c r="F329" s="104" t="s">
        <v>944</v>
      </c>
      <c r="G329" s="104">
        <v>1103</v>
      </c>
    </row>
    <row r="330" spans="1:8" x14ac:dyDescent="0.25">
      <c r="A330" s="104">
        <v>329</v>
      </c>
      <c r="B330" s="104">
        <v>5</v>
      </c>
      <c r="G330" s="104">
        <v>400</v>
      </c>
      <c r="H330" s="104" t="s">
        <v>4824</v>
      </c>
    </row>
    <row r="331" spans="1:8" x14ac:dyDescent="0.25">
      <c r="A331" s="104">
        <v>330</v>
      </c>
      <c r="B331" s="104">
        <v>5</v>
      </c>
      <c r="G331" s="104">
        <v>703</v>
      </c>
      <c r="H331" s="104" t="s">
        <v>4825</v>
      </c>
    </row>
    <row r="332" spans="1:8" x14ac:dyDescent="0.25">
      <c r="A332" s="104">
        <v>331</v>
      </c>
      <c r="B332" s="104">
        <v>5</v>
      </c>
      <c r="C332" s="104">
        <v>198</v>
      </c>
      <c r="D332" s="104" t="s">
        <v>4855</v>
      </c>
      <c r="F332" s="104" t="s">
        <v>944</v>
      </c>
      <c r="G332" s="104">
        <v>2295</v>
      </c>
    </row>
    <row r="333" spans="1:8" x14ac:dyDescent="0.25">
      <c r="A333" s="104">
        <v>332</v>
      </c>
      <c r="B333" s="104">
        <v>5</v>
      </c>
      <c r="G333" s="104">
        <v>400</v>
      </c>
      <c r="H333" s="104" t="s">
        <v>4824</v>
      </c>
    </row>
    <row r="334" spans="1:8" x14ac:dyDescent="0.25">
      <c r="A334" s="104">
        <v>333</v>
      </c>
      <c r="B334" s="104">
        <v>5</v>
      </c>
      <c r="G334" s="104">
        <v>1895</v>
      </c>
      <c r="H334" s="104" t="s">
        <v>4825</v>
      </c>
    </row>
    <row r="335" spans="1:8" x14ac:dyDescent="0.25">
      <c r="A335" s="104">
        <v>334</v>
      </c>
      <c r="B335" s="104">
        <v>5</v>
      </c>
      <c r="C335" s="104">
        <v>199</v>
      </c>
      <c r="D335" s="104" t="s">
        <v>4843</v>
      </c>
      <c r="F335" s="104" t="s">
        <v>944</v>
      </c>
      <c r="G335" s="104">
        <v>1980</v>
      </c>
    </row>
    <row r="336" spans="1:8" x14ac:dyDescent="0.25">
      <c r="A336" s="104">
        <v>335</v>
      </c>
      <c r="B336" s="104">
        <v>5</v>
      </c>
      <c r="G336" s="104">
        <v>400</v>
      </c>
      <c r="H336" s="104" t="s">
        <v>4824</v>
      </c>
    </row>
    <row r="337" spans="1:8" x14ac:dyDescent="0.25">
      <c r="A337" s="104">
        <v>336</v>
      </c>
      <c r="B337" s="104">
        <v>5</v>
      </c>
      <c r="G337" s="104">
        <v>1580</v>
      </c>
      <c r="H337" s="104" t="s">
        <v>4825</v>
      </c>
    </row>
    <row r="338" spans="1:8" x14ac:dyDescent="0.25">
      <c r="A338" s="104">
        <v>337</v>
      </c>
      <c r="B338" s="104">
        <v>5</v>
      </c>
      <c r="C338" s="104">
        <v>200</v>
      </c>
      <c r="D338" s="104" t="s">
        <v>4836</v>
      </c>
      <c r="F338" s="104" t="s">
        <v>944</v>
      </c>
      <c r="G338" s="104">
        <v>1995</v>
      </c>
      <c r="H338" s="104" t="s">
        <v>4824</v>
      </c>
    </row>
    <row r="339" spans="1:8" x14ac:dyDescent="0.25">
      <c r="A339" s="104">
        <v>338</v>
      </c>
      <c r="B339" s="104">
        <v>5</v>
      </c>
      <c r="C339" s="104">
        <v>201</v>
      </c>
      <c r="D339" s="104" t="s">
        <v>4828</v>
      </c>
      <c r="F339" s="104" t="s">
        <v>944</v>
      </c>
      <c r="G339" s="104">
        <v>623</v>
      </c>
      <c r="H339" s="104" t="s">
        <v>4</v>
      </c>
    </row>
    <row r="340" spans="1:8" x14ac:dyDescent="0.25">
      <c r="A340" s="104">
        <v>339</v>
      </c>
      <c r="B340" s="104">
        <v>5</v>
      </c>
      <c r="C340" s="104">
        <v>202</v>
      </c>
      <c r="D340" s="104" t="s">
        <v>4819</v>
      </c>
      <c r="F340" s="104" t="s">
        <v>944</v>
      </c>
      <c r="G340" s="104">
        <v>1235</v>
      </c>
      <c r="H340" s="104" t="s">
        <v>754</v>
      </c>
    </row>
    <row r="341" spans="1:8" x14ac:dyDescent="0.25">
      <c r="A341" s="104">
        <v>340</v>
      </c>
      <c r="B341" s="104">
        <v>5</v>
      </c>
      <c r="C341" s="104">
        <v>203</v>
      </c>
      <c r="D341" s="104" t="s">
        <v>4856</v>
      </c>
      <c r="F341" s="104" t="s">
        <v>944</v>
      </c>
      <c r="G341" s="104">
        <v>1166</v>
      </c>
      <c r="H341" s="104" t="s">
        <v>754</v>
      </c>
    </row>
    <row r="342" spans="1:8" x14ac:dyDescent="0.25">
      <c r="A342" s="104">
        <v>341</v>
      </c>
      <c r="B342" s="104">
        <v>5</v>
      </c>
      <c r="C342" s="104">
        <v>204</v>
      </c>
      <c r="D342" s="104" t="s">
        <v>4857</v>
      </c>
      <c r="F342" s="104" t="s">
        <v>944</v>
      </c>
      <c r="G342" s="104">
        <v>341</v>
      </c>
      <c r="H342" s="104" t="s">
        <v>4779</v>
      </c>
    </row>
    <row r="343" spans="1:8" x14ac:dyDescent="0.25">
      <c r="A343" s="104">
        <v>342</v>
      </c>
      <c r="B343" s="104">
        <v>5</v>
      </c>
      <c r="C343" s="104">
        <v>205</v>
      </c>
      <c r="D343" s="104" t="s">
        <v>4805</v>
      </c>
      <c r="F343" s="104" t="s">
        <v>944</v>
      </c>
      <c r="G343" s="104">
        <v>1165</v>
      </c>
      <c r="H343" s="104" t="s">
        <v>754</v>
      </c>
    </row>
    <row r="344" spans="1:8" x14ac:dyDescent="0.25">
      <c r="A344" s="104">
        <v>343</v>
      </c>
      <c r="B344" s="104">
        <v>5</v>
      </c>
      <c r="C344" s="104">
        <v>206</v>
      </c>
      <c r="D344" s="104" t="s">
        <v>4858</v>
      </c>
      <c r="F344" s="104" t="s">
        <v>944</v>
      </c>
      <c r="G344" s="104">
        <v>1969</v>
      </c>
      <c r="H344" s="104" t="s">
        <v>754</v>
      </c>
    </row>
    <row r="345" spans="1:8" x14ac:dyDescent="0.25">
      <c r="A345" s="104">
        <v>344</v>
      </c>
      <c r="B345" s="104">
        <v>5</v>
      </c>
      <c r="C345" s="104">
        <v>207</v>
      </c>
      <c r="D345" s="104" t="s">
        <v>945</v>
      </c>
      <c r="F345" s="104" t="s">
        <v>946</v>
      </c>
      <c r="G345" s="104">
        <v>699</v>
      </c>
      <c r="H345" s="104" t="s">
        <v>4774</v>
      </c>
    </row>
    <row r="346" spans="1:8" x14ac:dyDescent="0.25">
      <c r="A346" s="104">
        <v>345</v>
      </c>
      <c r="B346" s="104">
        <v>5</v>
      </c>
      <c r="C346" s="104">
        <v>209</v>
      </c>
      <c r="D346" s="104" t="s">
        <v>5776</v>
      </c>
      <c r="F346" s="104" t="s">
        <v>944</v>
      </c>
      <c r="G346" s="104">
        <v>452</v>
      </c>
    </row>
    <row r="347" spans="1:8" x14ac:dyDescent="0.25">
      <c r="A347" s="104">
        <v>346</v>
      </c>
      <c r="B347" s="104">
        <v>5</v>
      </c>
      <c r="G347" s="104">
        <v>100</v>
      </c>
      <c r="H347" s="104" t="s">
        <v>4824</v>
      </c>
    </row>
    <row r="348" spans="1:8" x14ac:dyDescent="0.25">
      <c r="A348" s="104">
        <v>347</v>
      </c>
      <c r="B348" s="104">
        <v>5</v>
      </c>
      <c r="G348" s="104">
        <v>352</v>
      </c>
      <c r="H348" s="104" t="s">
        <v>4825</v>
      </c>
    </row>
    <row r="349" spans="1:8" x14ac:dyDescent="0.25">
      <c r="A349" s="104">
        <v>348</v>
      </c>
      <c r="B349" s="104">
        <v>5</v>
      </c>
      <c r="C349" s="104">
        <v>211</v>
      </c>
      <c r="D349" s="104" t="s">
        <v>945</v>
      </c>
      <c r="F349" s="104" t="s">
        <v>946</v>
      </c>
      <c r="G349" s="104">
        <v>53</v>
      </c>
      <c r="H349" s="104" t="s">
        <v>4774</v>
      </c>
    </row>
    <row r="350" spans="1:8" x14ac:dyDescent="0.25">
      <c r="A350" s="104">
        <v>349</v>
      </c>
      <c r="B350" s="104">
        <v>5</v>
      </c>
      <c r="C350" s="104">
        <v>212</v>
      </c>
      <c r="D350" s="104" t="s">
        <v>945</v>
      </c>
      <c r="F350" s="104" t="s">
        <v>946</v>
      </c>
      <c r="G350" s="104">
        <v>193</v>
      </c>
      <c r="H350" s="104" t="s">
        <v>754</v>
      </c>
    </row>
    <row r="351" spans="1:8" x14ac:dyDescent="0.25">
      <c r="A351" s="104">
        <v>350</v>
      </c>
      <c r="B351" s="104">
        <v>5</v>
      </c>
      <c r="C351" s="104">
        <v>213</v>
      </c>
      <c r="D351" s="104" t="s">
        <v>4828</v>
      </c>
      <c r="F351" s="104" t="s">
        <v>944</v>
      </c>
      <c r="G351" s="104">
        <v>756</v>
      </c>
      <c r="H351" s="104" t="s">
        <v>4</v>
      </c>
    </row>
    <row r="352" spans="1:8" x14ac:dyDescent="0.25">
      <c r="A352" s="104">
        <v>351</v>
      </c>
      <c r="B352" s="104">
        <v>5</v>
      </c>
      <c r="C352" s="104" t="s">
        <v>950</v>
      </c>
      <c r="D352" s="104" t="s">
        <v>945</v>
      </c>
      <c r="F352" s="104" t="s">
        <v>946</v>
      </c>
      <c r="G352" s="104">
        <v>159</v>
      </c>
      <c r="H352" s="104" t="s">
        <v>4776</v>
      </c>
    </row>
    <row r="353" spans="1:8" x14ac:dyDescent="0.25">
      <c r="A353" s="104">
        <v>352</v>
      </c>
      <c r="B353" s="104">
        <v>5</v>
      </c>
      <c r="C353" s="104" t="s">
        <v>951</v>
      </c>
      <c r="D353" s="104" t="s">
        <v>945</v>
      </c>
      <c r="F353" s="104" t="s">
        <v>946</v>
      </c>
      <c r="G353" s="104">
        <v>17800</v>
      </c>
      <c r="H353" s="104" t="s">
        <v>4776</v>
      </c>
    </row>
    <row r="354" spans="1:8" x14ac:dyDescent="0.25">
      <c r="A354" s="104">
        <v>353</v>
      </c>
      <c r="B354" s="104">
        <v>5</v>
      </c>
      <c r="C354" s="104" t="s">
        <v>952</v>
      </c>
      <c r="D354" s="104" t="s">
        <v>945</v>
      </c>
      <c r="F354" s="104" t="s">
        <v>946</v>
      </c>
      <c r="G354" s="104">
        <v>1857</v>
      </c>
      <c r="H354" s="104" t="s">
        <v>4776</v>
      </c>
    </row>
    <row r="355" spans="1:8" x14ac:dyDescent="0.25">
      <c r="A355" s="104">
        <v>354</v>
      </c>
      <c r="B355" s="104">
        <v>5</v>
      </c>
      <c r="C355" s="104" t="s">
        <v>953</v>
      </c>
      <c r="D355" s="104" t="s">
        <v>945</v>
      </c>
      <c r="F355" s="104" t="s">
        <v>946</v>
      </c>
      <c r="G355" s="104">
        <v>271</v>
      </c>
      <c r="H355" s="104" t="s">
        <v>4776</v>
      </c>
    </row>
    <row r="356" spans="1:8" x14ac:dyDescent="0.25">
      <c r="A356" s="104">
        <v>355</v>
      </c>
      <c r="B356" s="104">
        <v>5</v>
      </c>
      <c r="C356" s="104" t="s">
        <v>954</v>
      </c>
      <c r="D356" s="104" t="s">
        <v>945</v>
      </c>
      <c r="F356" s="104" t="s">
        <v>946</v>
      </c>
      <c r="G356" s="104">
        <v>45</v>
      </c>
      <c r="H356" s="104" t="s">
        <v>4776</v>
      </c>
    </row>
    <row r="357" spans="1:8" x14ac:dyDescent="0.25">
      <c r="A357" s="104">
        <v>356</v>
      </c>
      <c r="B357" s="104">
        <v>5</v>
      </c>
      <c r="C357" s="104" t="s">
        <v>956</v>
      </c>
      <c r="D357" s="104" t="s">
        <v>945</v>
      </c>
      <c r="F357" s="104" t="s">
        <v>946</v>
      </c>
      <c r="G357" s="104">
        <v>2785</v>
      </c>
      <c r="H357" s="104" t="s">
        <v>4777</v>
      </c>
    </row>
    <row r="358" spans="1:8" x14ac:dyDescent="0.25">
      <c r="A358" s="104">
        <v>357</v>
      </c>
      <c r="B358" s="104">
        <v>5</v>
      </c>
      <c r="C358" s="104" t="s">
        <v>957</v>
      </c>
      <c r="D358" s="104" t="s">
        <v>945</v>
      </c>
      <c r="F358" s="104" t="s">
        <v>946</v>
      </c>
      <c r="G358" s="104">
        <v>2062</v>
      </c>
      <c r="H358" s="104" t="s">
        <v>4777</v>
      </c>
    </row>
    <row r="359" spans="1:8" x14ac:dyDescent="0.25">
      <c r="A359" s="104">
        <v>358</v>
      </c>
      <c r="B359" s="104">
        <v>5</v>
      </c>
      <c r="C359" s="104" t="s">
        <v>964</v>
      </c>
      <c r="D359" s="104" t="s">
        <v>945</v>
      </c>
      <c r="F359" s="104" t="s">
        <v>946</v>
      </c>
      <c r="G359" s="104">
        <v>4151</v>
      </c>
      <c r="H359" s="104" t="s">
        <v>4777</v>
      </c>
    </row>
    <row r="360" spans="1:8" x14ac:dyDescent="0.25">
      <c r="A360" s="104">
        <v>359</v>
      </c>
      <c r="B360" s="104">
        <v>5</v>
      </c>
      <c r="C360" s="104" t="s">
        <v>4859</v>
      </c>
      <c r="D360" s="104" t="s">
        <v>945</v>
      </c>
      <c r="F360" s="104" t="s">
        <v>946</v>
      </c>
      <c r="G360" s="104">
        <v>6467</v>
      </c>
      <c r="H360" s="104" t="s">
        <v>4777</v>
      </c>
    </row>
    <row r="361" spans="1:8" x14ac:dyDescent="0.25">
      <c r="A361" s="104">
        <v>360</v>
      </c>
      <c r="B361" s="104">
        <v>5</v>
      </c>
      <c r="C361" s="104" t="s">
        <v>4860</v>
      </c>
      <c r="D361" s="104" t="s">
        <v>945</v>
      </c>
      <c r="F361" s="104" t="s">
        <v>946</v>
      </c>
      <c r="G361" s="104">
        <v>1932</v>
      </c>
      <c r="H361" s="104" t="s">
        <v>4777</v>
      </c>
    </row>
    <row r="362" spans="1:8" x14ac:dyDescent="0.25">
      <c r="A362" s="104">
        <v>361</v>
      </c>
      <c r="B362" s="104">
        <v>5</v>
      </c>
      <c r="C362" s="104" t="s">
        <v>4861</v>
      </c>
      <c r="D362" s="104" t="s">
        <v>945</v>
      </c>
      <c r="F362" s="104" t="s">
        <v>946</v>
      </c>
      <c r="G362" s="104">
        <v>1106</v>
      </c>
      <c r="H362" s="104" t="s">
        <v>4777</v>
      </c>
    </row>
    <row r="363" spans="1:8" x14ac:dyDescent="0.25">
      <c r="A363" s="104">
        <v>362</v>
      </c>
      <c r="B363" s="104">
        <v>5</v>
      </c>
      <c r="C363" s="104" t="s">
        <v>4862</v>
      </c>
      <c r="D363" s="104" t="s">
        <v>945</v>
      </c>
      <c r="F363" s="104" t="s">
        <v>946</v>
      </c>
      <c r="G363" s="104">
        <v>1256</v>
      </c>
      <c r="H363" s="104" t="s">
        <v>4777</v>
      </c>
    </row>
    <row r="364" spans="1:8" x14ac:dyDescent="0.25">
      <c r="A364" s="104">
        <v>363</v>
      </c>
      <c r="B364" s="104">
        <v>6</v>
      </c>
      <c r="C364" s="104">
        <v>1</v>
      </c>
      <c r="D364" s="104" t="s">
        <v>4863</v>
      </c>
      <c r="F364" s="104" t="s">
        <v>944</v>
      </c>
      <c r="G364" s="104">
        <v>435</v>
      </c>
      <c r="H364" s="104" t="s">
        <v>4698</v>
      </c>
    </row>
    <row r="365" spans="1:8" x14ac:dyDescent="0.25">
      <c r="A365" s="104">
        <v>364</v>
      </c>
      <c r="B365" s="104">
        <v>6</v>
      </c>
      <c r="C365" s="104">
        <v>2</v>
      </c>
      <c r="D365" s="104" t="s">
        <v>945</v>
      </c>
      <c r="F365" s="104" t="s">
        <v>946</v>
      </c>
      <c r="G365" s="104">
        <v>1211</v>
      </c>
      <c r="H365" s="104" t="s">
        <v>4774</v>
      </c>
    </row>
    <row r="366" spans="1:8" x14ac:dyDescent="0.25">
      <c r="A366" s="104">
        <v>365</v>
      </c>
      <c r="B366" s="104">
        <v>6</v>
      </c>
      <c r="C366" s="104">
        <v>3</v>
      </c>
      <c r="D366" s="104" t="s">
        <v>4849</v>
      </c>
      <c r="F366" s="104" t="s">
        <v>944</v>
      </c>
      <c r="G366" s="104">
        <v>541</v>
      </c>
      <c r="H366" s="104" t="s">
        <v>4698</v>
      </c>
    </row>
    <row r="367" spans="1:8" x14ac:dyDescent="0.25">
      <c r="A367" s="104">
        <v>366</v>
      </c>
      <c r="B367" s="104">
        <v>6</v>
      </c>
      <c r="C367" s="104">
        <v>4</v>
      </c>
      <c r="D367" s="104" t="s">
        <v>5777</v>
      </c>
      <c r="F367" s="104" t="s">
        <v>944</v>
      </c>
      <c r="G367" s="104">
        <v>610</v>
      </c>
      <c r="H367" s="104" t="s">
        <v>4773</v>
      </c>
    </row>
    <row r="368" spans="1:8" x14ac:dyDescent="0.25">
      <c r="A368" s="104">
        <v>367</v>
      </c>
      <c r="B368" s="104">
        <v>6</v>
      </c>
      <c r="C368" s="104">
        <v>5</v>
      </c>
      <c r="D368" s="104" t="s">
        <v>969</v>
      </c>
      <c r="F368" s="104" t="s">
        <v>944</v>
      </c>
      <c r="G368" s="104">
        <v>106</v>
      </c>
      <c r="H368" s="104" t="s">
        <v>4698</v>
      </c>
    </row>
    <row r="369" spans="1:8" x14ac:dyDescent="0.25">
      <c r="A369" s="104">
        <v>368</v>
      </c>
      <c r="B369" s="104">
        <v>6</v>
      </c>
      <c r="C369" s="104">
        <v>6</v>
      </c>
      <c r="D369" s="104" t="s">
        <v>969</v>
      </c>
      <c r="F369" s="104" t="s">
        <v>944</v>
      </c>
      <c r="G369" s="104">
        <v>555</v>
      </c>
      <c r="H369" s="104" t="s">
        <v>4698</v>
      </c>
    </row>
    <row r="370" spans="1:8" x14ac:dyDescent="0.25">
      <c r="A370" s="104">
        <v>369</v>
      </c>
      <c r="B370" s="104">
        <v>6</v>
      </c>
      <c r="C370" s="104">
        <v>7</v>
      </c>
      <c r="D370" s="104" t="s">
        <v>4864</v>
      </c>
      <c r="F370" s="104" t="s">
        <v>944</v>
      </c>
      <c r="G370" s="104">
        <v>8122</v>
      </c>
      <c r="H370" s="104" t="s">
        <v>754</v>
      </c>
    </row>
    <row r="371" spans="1:8" x14ac:dyDescent="0.25">
      <c r="A371" s="104">
        <v>370</v>
      </c>
      <c r="B371" s="104">
        <v>6</v>
      </c>
      <c r="C371" s="104">
        <v>8</v>
      </c>
      <c r="D371" s="104" t="s">
        <v>4865</v>
      </c>
      <c r="F371" s="104" t="s">
        <v>944</v>
      </c>
      <c r="G371" s="104">
        <v>2539</v>
      </c>
      <c r="H371" s="104" t="s">
        <v>754</v>
      </c>
    </row>
    <row r="372" spans="1:8" x14ac:dyDescent="0.25">
      <c r="A372" s="104">
        <v>371</v>
      </c>
      <c r="B372" s="104">
        <v>6</v>
      </c>
      <c r="C372" s="104">
        <v>9</v>
      </c>
      <c r="D372" s="104" t="s">
        <v>4866</v>
      </c>
      <c r="F372" s="104" t="s">
        <v>944</v>
      </c>
      <c r="G372" s="104">
        <v>1258</v>
      </c>
      <c r="H372" s="104" t="s">
        <v>4698</v>
      </c>
    </row>
    <row r="373" spans="1:8" x14ac:dyDescent="0.25">
      <c r="A373" s="104">
        <v>372</v>
      </c>
      <c r="B373" s="104">
        <v>6</v>
      </c>
      <c r="C373" s="104">
        <v>10</v>
      </c>
      <c r="D373" s="104" t="s">
        <v>4863</v>
      </c>
      <c r="F373" s="104" t="s">
        <v>944</v>
      </c>
      <c r="G373" s="104">
        <v>10627</v>
      </c>
      <c r="H373" s="104" t="s">
        <v>754</v>
      </c>
    </row>
    <row r="374" spans="1:8" x14ac:dyDescent="0.25">
      <c r="A374" s="104">
        <v>373</v>
      </c>
      <c r="B374" s="104">
        <v>6</v>
      </c>
      <c r="C374" s="104">
        <v>11</v>
      </c>
      <c r="D374" s="104" t="s">
        <v>4867</v>
      </c>
      <c r="F374" s="104" t="s">
        <v>944</v>
      </c>
      <c r="G374" s="104">
        <v>937</v>
      </c>
      <c r="H374" s="104" t="s">
        <v>754</v>
      </c>
    </row>
    <row r="375" spans="1:8" x14ac:dyDescent="0.25">
      <c r="A375" s="104">
        <v>374</v>
      </c>
      <c r="B375" s="104">
        <v>6</v>
      </c>
      <c r="C375" s="104">
        <v>12</v>
      </c>
      <c r="D375" s="104" t="s">
        <v>945</v>
      </c>
      <c r="F375" s="104" t="s">
        <v>946</v>
      </c>
      <c r="G375" s="104">
        <v>978</v>
      </c>
      <c r="H375" s="104" t="s">
        <v>4774</v>
      </c>
    </row>
    <row r="376" spans="1:8" x14ac:dyDescent="0.25">
      <c r="A376" s="104">
        <v>375</v>
      </c>
      <c r="B376" s="104">
        <v>6</v>
      </c>
      <c r="C376" s="104">
        <v>13</v>
      </c>
      <c r="D376" s="104" t="s">
        <v>4867</v>
      </c>
      <c r="F376" s="104" t="s">
        <v>944</v>
      </c>
      <c r="G376" s="104">
        <v>3477</v>
      </c>
      <c r="H376" s="104" t="s">
        <v>4779</v>
      </c>
    </row>
    <row r="377" spans="1:8" x14ac:dyDescent="0.25">
      <c r="A377" s="104">
        <v>376</v>
      </c>
      <c r="B377" s="104">
        <v>6</v>
      </c>
      <c r="C377" s="104">
        <v>14</v>
      </c>
      <c r="D377" s="104" t="s">
        <v>4868</v>
      </c>
      <c r="F377" s="104" t="s">
        <v>944</v>
      </c>
      <c r="G377" s="104">
        <v>191</v>
      </c>
      <c r="H377" s="104" t="s">
        <v>4698</v>
      </c>
    </row>
    <row r="378" spans="1:8" x14ac:dyDescent="0.25">
      <c r="A378" s="104">
        <v>377</v>
      </c>
      <c r="B378" s="104">
        <v>6</v>
      </c>
      <c r="C378" s="104">
        <v>15</v>
      </c>
      <c r="D378" s="104" t="s">
        <v>4867</v>
      </c>
      <c r="F378" s="104" t="s">
        <v>944</v>
      </c>
      <c r="G378" s="104">
        <v>203</v>
      </c>
      <c r="H378" s="104" t="s">
        <v>4698</v>
      </c>
    </row>
    <row r="379" spans="1:8" x14ac:dyDescent="0.25">
      <c r="A379" s="104">
        <v>378</v>
      </c>
      <c r="B379" s="104">
        <v>6</v>
      </c>
      <c r="C379" s="104">
        <v>16</v>
      </c>
      <c r="D379" s="104" t="s">
        <v>4868</v>
      </c>
      <c r="F379" s="104" t="s">
        <v>944</v>
      </c>
      <c r="G379" s="104">
        <v>637</v>
      </c>
      <c r="H379" s="104" t="s">
        <v>4698</v>
      </c>
    </row>
    <row r="380" spans="1:8" x14ac:dyDescent="0.25">
      <c r="A380" s="104">
        <v>379</v>
      </c>
      <c r="B380" s="104">
        <v>6</v>
      </c>
      <c r="C380" s="104">
        <v>17</v>
      </c>
      <c r="D380" s="104" t="s">
        <v>4866</v>
      </c>
      <c r="F380" s="104" t="s">
        <v>944</v>
      </c>
      <c r="G380" s="104">
        <v>2963</v>
      </c>
      <c r="H380" s="104" t="s">
        <v>754</v>
      </c>
    </row>
    <row r="381" spans="1:8" x14ac:dyDescent="0.25">
      <c r="A381" s="104">
        <v>380</v>
      </c>
      <c r="B381" s="104">
        <v>6</v>
      </c>
      <c r="C381" s="104">
        <v>18</v>
      </c>
      <c r="D381" s="104" t="s">
        <v>4869</v>
      </c>
      <c r="F381" s="104" t="s">
        <v>944</v>
      </c>
      <c r="G381" s="104">
        <v>6853</v>
      </c>
      <c r="H381" s="104" t="s">
        <v>754</v>
      </c>
    </row>
    <row r="382" spans="1:8" x14ac:dyDescent="0.25">
      <c r="A382" s="104">
        <v>381</v>
      </c>
      <c r="B382" s="104">
        <v>6</v>
      </c>
      <c r="C382" s="104">
        <v>19</v>
      </c>
      <c r="D382" s="104" t="s">
        <v>4870</v>
      </c>
      <c r="F382" s="104" t="s">
        <v>944</v>
      </c>
      <c r="G382" s="104">
        <v>12631</v>
      </c>
      <c r="H382" s="104" t="s">
        <v>754</v>
      </c>
    </row>
    <row r="383" spans="1:8" x14ac:dyDescent="0.25">
      <c r="A383" s="104">
        <v>382</v>
      </c>
      <c r="B383" s="104">
        <v>6</v>
      </c>
      <c r="C383" s="104">
        <v>21</v>
      </c>
      <c r="D383" s="104" t="s">
        <v>4871</v>
      </c>
      <c r="F383" s="104" t="s">
        <v>944</v>
      </c>
      <c r="G383" s="104">
        <v>15336</v>
      </c>
      <c r="H383" s="104" t="s">
        <v>754</v>
      </c>
    </row>
    <row r="384" spans="1:8" x14ac:dyDescent="0.25">
      <c r="A384" s="104">
        <v>383</v>
      </c>
      <c r="B384" s="104">
        <v>6</v>
      </c>
      <c r="C384" s="104">
        <v>22</v>
      </c>
      <c r="D384" s="104" t="s">
        <v>4872</v>
      </c>
      <c r="F384" s="104" t="s">
        <v>944</v>
      </c>
      <c r="G384" s="104">
        <v>5779</v>
      </c>
      <c r="H384" s="104" t="s">
        <v>754</v>
      </c>
    </row>
    <row r="385" spans="1:8" x14ac:dyDescent="0.25">
      <c r="A385" s="104">
        <v>384</v>
      </c>
      <c r="B385" s="104">
        <v>6</v>
      </c>
      <c r="C385" s="104">
        <v>23</v>
      </c>
      <c r="D385" s="104" t="s">
        <v>4849</v>
      </c>
      <c r="F385" s="104" t="s">
        <v>944</v>
      </c>
      <c r="G385" s="104">
        <v>1966</v>
      </c>
      <c r="H385" s="104" t="s">
        <v>754</v>
      </c>
    </row>
    <row r="386" spans="1:8" x14ac:dyDescent="0.25">
      <c r="A386" s="104">
        <v>385</v>
      </c>
      <c r="B386" s="104">
        <v>6</v>
      </c>
      <c r="C386" s="104">
        <v>24</v>
      </c>
      <c r="D386" s="104" t="s">
        <v>4873</v>
      </c>
      <c r="F386" s="104" t="s">
        <v>944</v>
      </c>
      <c r="G386" s="104">
        <v>4622</v>
      </c>
      <c r="H386" s="104" t="s">
        <v>754</v>
      </c>
    </row>
    <row r="387" spans="1:8" x14ac:dyDescent="0.25">
      <c r="A387" s="104">
        <v>386</v>
      </c>
      <c r="B387" s="104">
        <v>6</v>
      </c>
      <c r="C387" s="104">
        <v>25</v>
      </c>
      <c r="D387" s="104" t="s">
        <v>4870</v>
      </c>
      <c r="F387" s="104" t="s">
        <v>944</v>
      </c>
      <c r="G387" s="104">
        <v>14686</v>
      </c>
      <c r="H387" s="104" t="s">
        <v>754</v>
      </c>
    </row>
    <row r="388" spans="1:8" x14ac:dyDescent="0.25">
      <c r="A388" s="104">
        <v>387</v>
      </c>
      <c r="B388" s="104">
        <v>6</v>
      </c>
      <c r="C388" s="104">
        <v>26</v>
      </c>
      <c r="D388" s="104" t="s">
        <v>4874</v>
      </c>
      <c r="F388" s="104" t="s">
        <v>944</v>
      </c>
      <c r="G388" s="104">
        <v>905</v>
      </c>
      <c r="H388" s="104" t="s">
        <v>754</v>
      </c>
    </row>
    <row r="389" spans="1:8" x14ac:dyDescent="0.25">
      <c r="A389" s="104">
        <v>388</v>
      </c>
      <c r="B389" s="104">
        <v>6</v>
      </c>
      <c r="C389" s="104">
        <v>28</v>
      </c>
      <c r="D389" s="104" t="s">
        <v>4875</v>
      </c>
      <c r="F389" s="104" t="s">
        <v>944</v>
      </c>
      <c r="G389" s="104">
        <v>519</v>
      </c>
      <c r="H389" s="104" t="s">
        <v>754</v>
      </c>
    </row>
    <row r="390" spans="1:8" x14ac:dyDescent="0.25">
      <c r="A390" s="104">
        <v>389</v>
      </c>
      <c r="B390" s="104">
        <v>6</v>
      </c>
      <c r="C390" s="104">
        <v>29</v>
      </c>
      <c r="D390" s="104" t="s">
        <v>5778</v>
      </c>
      <c r="F390" s="104" t="s">
        <v>944</v>
      </c>
      <c r="G390" s="104">
        <v>6356</v>
      </c>
      <c r="H390" s="104" t="s">
        <v>4773</v>
      </c>
    </row>
    <row r="391" spans="1:8" x14ac:dyDescent="0.25">
      <c r="A391" s="104">
        <v>390</v>
      </c>
      <c r="B391" s="104">
        <v>6</v>
      </c>
      <c r="C391" s="104">
        <v>30</v>
      </c>
      <c r="D391" s="104" t="s">
        <v>4876</v>
      </c>
      <c r="F391" s="104" t="s">
        <v>944</v>
      </c>
      <c r="G391" s="104">
        <v>1675</v>
      </c>
      <c r="H391" s="104" t="s">
        <v>754</v>
      </c>
    </row>
    <row r="392" spans="1:8" x14ac:dyDescent="0.25">
      <c r="A392" s="104">
        <v>391</v>
      </c>
      <c r="B392" s="104">
        <v>6</v>
      </c>
      <c r="C392" s="104">
        <v>31</v>
      </c>
      <c r="D392" s="104" t="s">
        <v>4877</v>
      </c>
      <c r="F392" s="104" t="s">
        <v>944</v>
      </c>
      <c r="G392" s="104">
        <v>6604</v>
      </c>
      <c r="H392" s="104" t="s">
        <v>754</v>
      </c>
    </row>
    <row r="393" spans="1:8" x14ac:dyDescent="0.25">
      <c r="A393" s="104">
        <v>392</v>
      </c>
      <c r="B393" s="104">
        <v>6</v>
      </c>
      <c r="C393" s="104">
        <v>32</v>
      </c>
      <c r="D393" s="104" t="s">
        <v>4878</v>
      </c>
      <c r="F393" s="104" t="s">
        <v>944</v>
      </c>
      <c r="G393" s="104">
        <v>2327</v>
      </c>
      <c r="H393" s="104" t="s">
        <v>754</v>
      </c>
    </row>
    <row r="394" spans="1:8" x14ac:dyDescent="0.25">
      <c r="A394" s="104">
        <v>393</v>
      </c>
      <c r="B394" s="104">
        <v>6</v>
      </c>
      <c r="C394" s="104">
        <v>33</v>
      </c>
      <c r="D394" s="104" t="s">
        <v>4864</v>
      </c>
      <c r="F394" s="104" t="s">
        <v>944</v>
      </c>
      <c r="G394" s="104">
        <v>2141</v>
      </c>
      <c r="H394" s="104" t="s">
        <v>754</v>
      </c>
    </row>
    <row r="395" spans="1:8" x14ac:dyDescent="0.25">
      <c r="A395" s="104">
        <v>394</v>
      </c>
      <c r="B395" s="104">
        <v>6</v>
      </c>
      <c r="C395" s="104">
        <v>34</v>
      </c>
      <c r="D395" s="104" t="s">
        <v>4849</v>
      </c>
      <c r="F395" s="104" t="s">
        <v>944</v>
      </c>
      <c r="G395" s="104">
        <v>717</v>
      </c>
      <c r="H395" s="104" t="s">
        <v>754</v>
      </c>
    </row>
    <row r="396" spans="1:8" x14ac:dyDescent="0.25">
      <c r="A396" s="104">
        <v>395</v>
      </c>
      <c r="B396" s="104">
        <v>6</v>
      </c>
      <c r="C396" s="104">
        <v>35</v>
      </c>
      <c r="D396" s="104" t="s">
        <v>5778</v>
      </c>
      <c r="F396" s="104" t="s">
        <v>944</v>
      </c>
      <c r="G396" s="104">
        <v>2124</v>
      </c>
      <c r="H396" s="104" t="s">
        <v>4773</v>
      </c>
    </row>
    <row r="397" spans="1:8" x14ac:dyDescent="0.25">
      <c r="A397" s="104">
        <v>396</v>
      </c>
      <c r="B397" s="104">
        <v>6</v>
      </c>
      <c r="C397" s="104">
        <v>36</v>
      </c>
      <c r="D397" s="104" t="s">
        <v>4879</v>
      </c>
      <c r="F397" s="104" t="s">
        <v>944</v>
      </c>
      <c r="G397" s="104">
        <v>4332</v>
      </c>
      <c r="H397" s="104" t="s">
        <v>4779</v>
      </c>
    </row>
    <row r="398" spans="1:8" x14ac:dyDescent="0.25">
      <c r="A398" s="104">
        <v>397</v>
      </c>
      <c r="B398" s="104">
        <v>6</v>
      </c>
      <c r="C398" s="104">
        <v>38</v>
      </c>
      <c r="D398" s="104" t="s">
        <v>4852</v>
      </c>
      <c r="F398" s="104" t="s">
        <v>944</v>
      </c>
      <c r="G398" s="104">
        <v>3230</v>
      </c>
      <c r="H398" s="104" t="s">
        <v>754</v>
      </c>
    </row>
    <row r="399" spans="1:8" x14ac:dyDescent="0.25">
      <c r="A399" s="104">
        <v>398</v>
      </c>
      <c r="B399" s="104">
        <v>6</v>
      </c>
      <c r="C399" s="104">
        <v>39</v>
      </c>
      <c r="D399" s="104" t="s">
        <v>5779</v>
      </c>
      <c r="F399" s="104" t="s">
        <v>944</v>
      </c>
      <c r="G399" s="104">
        <v>7113</v>
      </c>
      <c r="H399" s="104" t="s">
        <v>754</v>
      </c>
    </row>
    <row r="400" spans="1:8" x14ac:dyDescent="0.25">
      <c r="A400" s="104">
        <v>399</v>
      </c>
      <c r="B400" s="104">
        <v>6</v>
      </c>
      <c r="C400" s="104">
        <v>40</v>
      </c>
      <c r="D400" s="104" t="s">
        <v>974</v>
      </c>
      <c r="F400" s="104" t="s">
        <v>944</v>
      </c>
      <c r="G400" s="104">
        <v>4684</v>
      </c>
      <c r="H400" s="104" t="s">
        <v>4773</v>
      </c>
    </row>
    <row r="401" spans="1:8" x14ac:dyDescent="0.25">
      <c r="A401" s="104">
        <v>400</v>
      </c>
      <c r="B401" s="104">
        <v>6</v>
      </c>
      <c r="C401" s="104">
        <v>41</v>
      </c>
      <c r="D401" s="104" t="s">
        <v>4879</v>
      </c>
      <c r="F401" s="104" t="s">
        <v>944</v>
      </c>
      <c r="G401" s="104">
        <v>2987</v>
      </c>
      <c r="H401" s="104" t="s">
        <v>4779</v>
      </c>
    </row>
    <row r="402" spans="1:8" x14ac:dyDescent="0.25">
      <c r="A402" s="104">
        <v>401</v>
      </c>
      <c r="B402" s="104">
        <v>6</v>
      </c>
      <c r="C402" s="104">
        <v>42</v>
      </c>
      <c r="D402" s="104" t="s">
        <v>4880</v>
      </c>
      <c r="F402" s="104" t="s">
        <v>944</v>
      </c>
      <c r="G402" s="104">
        <v>10315</v>
      </c>
      <c r="H402" s="104" t="s">
        <v>754</v>
      </c>
    </row>
    <row r="403" spans="1:8" x14ac:dyDescent="0.25">
      <c r="A403" s="104">
        <v>402</v>
      </c>
      <c r="B403" s="104">
        <v>6</v>
      </c>
      <c r="C403" s="104">
        <v>43</v>
      </c>
      <c r="D403" s="104" t="s">
        <v>5780</v>
      </c>
      <c r="F403" s="104" t="s">
        <v>947</v>
      </c>
      <c r="G403" s="104">
        <v>10738</v>
      </c>
      <c r="H403" s="104" t="s">
        <v>57</v>
      </c>
    </row>
    <row r="404" spans="1:8" x14ac:dyDescent="0.25">
      <c r="A404" s="104">
        <v>403</v>
      </c>
      <c r="B404" s="104">
        <v>6</v>
      </c>
      <c r="C404" s="104">
        <v>45</v>
      </c>
      <c r="D404" s="104" t="s">
        <v>4881</v>
      </c>
      <c r="F404" s="104" t="s">
        <v>944</v>
      </c>
      <c r="G404" s="104">
        <v>8861</v>
      </c>
      <c r="H404" s="104" t="s">
        <v>754</v>
      </c>
    </row>
    <row r="405" spans="1:8" x14ac:dyDescent="0.25">
      <c r="A405" s="104">
        <v>404</v>
      </c>
      <c r="B405" s="104">
        <v>6</v>
      </c>
      <c r="C405" s="104">
        <v>46</v>
      </c>
      <c r="D405" s="104" t="s">
        <v>5757</v>
      </c>
      <c r="F405" s="104" t="s">
        <v>944</v>
      </c>
      <c r="G405" s="104">
        <v>5947</v>
      </c>
      <c r="H405" s="104" t="s">
        <v>754</v>
      </c>
    </row>
    <row r="406" spans="1:8" x14ac:dyDescent="0.25">
      <c r="A406" s="104">
        <v>405</v>
      </c>
      <c r="B406" s="104">
        <v>6</v>
      </c>
      <c r="C406" s="104">
        <v>47</v>
      </c>
      <c r="D406" s="104" t="s">
        <v>4882</v>
      </c>
      <c r="F406" s="104" t="s">
        <v>944</v>
      </c>
      <c r="G406" s="104">
        <v>18358</v>
      </c>
      <c r="H406" s="104" t="s">
        <v>754</v>
      </c>
    </row>
    <row r="407" spans="1:8" x14ac:dyDescent="0.25">
      <c r="A407" s="104">
        <v>406</v>
      </c>
      <c r="B407" s="104">
        <v>6</v>
      </c>
      <c r="C407" s="104">
        <v>48</v>
      </c>
      <c r="D407" s="104" t="s">
        <v>5699</v>
      </c>
      <c r="F407" s="104" t="s">
        <v>944</v>
      </c>
      <c r="G407" s="104">
        <v>3169</v>
      </c>
      <c r="H407" s="104" t="s">
        <v>754</v>
      </c>
    </row>
    <row r="408" spans="1:8" x14ac:dyDescent="0.25">
      <c r="A408" s="104">
        <v>407</v>
      </c>
      <c r="B408" s="104">
        <v>6</v>
      </c>
      <c r="C408" s="104">
        <v>49</v>
      </c>
      <c r="D408" s="104" t="s">
        <v>5771</v>
      </c>
      <c r="F408" s="104" t="s">
        <v>944</v>
      </c>
      <c r="G408" s="104">
        <v>5353</v>
      </c>
      <c r="H408" s="104" t="s">
        <v>754</v>
      </c>
    </row>
    <row r="409" spans="1:8" x14ac:dyDescent="0.25">
      <c r="A409" s="104">
        <v>408</v>
      </c>
      <c r="B409" s="104">
        <v>6</v>
      </c>
      <c r="C409" s="104">
        <v>50</v>
      </c>
      <c r="D409" s="104" t="s">
        <v>4883</v>
      </c>
      <c r="F409" s="104" t="s">
        <v>944</v>
      </c>
      <c r="G409" s="104">
        <v>689</v>
      </c>
      <c r="H409" s="104" t="s">
        <v>754</v>
      </c>
    </row>
    <row r="410" spans="1:8" x14ac:dyDescent="0.25">
      <c r="A410" s="104">
        <v>409</v>
      </c>
      <c r="B410" s="104">
        <v>6</v>
      </c>
      <c r="C410" s="104">
        <v>51</v>
      </c>
      <c r="D410" s="104" t="s">
        <v>4884</v>
      </c>
      <c r="F410" s="104" t="s">
        <v>944</v>
      </c>
      <c r="G410" s="104">
        <v>4250</v>
      </c>
      <c r="H410" s="104" t="s">
        <v>754</v>
      </c>
    </row>
    <row r="411" spans="1:8" x14ac:dyDescent="0.25">
      <c r="A411" s="104">
        <v>410</v>
      </c>
      <c r="B411" s="104">
        <v>6</v>
      </c>
      <c r="C411" s="104">
        <v>52</v>
      </c>
      <c r="D411" s="104" t="s">
        <v>4885</v>
      </c>
      <c r="F411" s="104" t="s">
        <v>944</v>
      </c>
      <c r="G411" s="104">
        <v>4645</v>
      </c>
      <c r="H411" s="104" t="s">
        <v>754</v>
      </c>
    </row>
    <row r="412" spans="1:8" x14ac:dyDescent="0.25">
      <c r="A412" s="104">
        <v>411</v>
      </c>
      <c r="B412" s="104">
        <v>6</v>
      </c>
      <c r="C412" s="104">
        <v>53</v>
      </c>
      <c r="D412" s="104" t="s">
        <v>4886</v>
      </c>
      <c r="F412" s="104" t="s">
        <v>944</v>
      </c>
      <c r="G412" s="104">
        <v>13599</v>
      </c>
      <c r="H412" s="104" t="s">
        <v>754</v>
      </c>
    </row>
    <row r="413" spans="1:8" x14ac:dyDescent="0.25">
      <c r="A413" s="104">
        <v>412</v>
      </c>
      <c r="B413" s="104">
        <v>6</v>
      </c>
      <c r="C413" s="104">
        <v>54</v>
      </c>
      <c r="D413" s="104" t="s">
        <v>4887</v>
      </c>
      <c r="F413" s="104" t="s">
        <v>944</v>
      </c>
      <c r="G413" s="104">
        <v>12432</v>
      </c>
      <c r="H413" s="104" t="s">
        <v>4779</v>
      </c>
    </row>
    <row r="414" spans="1:8" x14ac:dyDescent="0.25">
      <c r="A414" s="104">
        <v>413</v>
      </c>
      <c r="B414" s="104">
        <v>6</v>
      </c>
      <c r="C414" s="104">
        <v>55</v>
      </c>
      <c r="D414" s="104" t="s">
        <v>4888</v>
      </c>
      <c r="F414" s="104" t="s">
        <v>944</v>
      </c>
      <c r="G414" s="104">
        <v>1992</v>
      </c>
      <c r="H414" s="104" t="s">
        <v>754</v>
      </c>
    </row>
    <row r="415" spans="1:8" x14ac:dyDescent="0.25">
      <c r="A415" s="104">
        <v>414</v>
      </c>
      <c r="B415" s="104">
        <v>6</v>
      </c>
      <c r="C415" s="104">
        <v>56</v>
      </c>
      <c r="D415" s="104" t="s">
        <v>4889</v>
      </c>
      <c r="F415" s="104" t="s">
        <v>944</v>
      </c>
      <c r="G415" s="104">
        <v>5347</v>
      </c>
      <c r="H415" s="104" t="s">
        <v>754</v>
      </c>
    </row>
    <row r="416" spans="1:8" x14ac:dyDescent="0.25">
      <c r="A416" s="104">
        <v>415</v>
      </c>
      <c r="B416" s="104">
        <v>6</v>
      </c>
      <c r="C416" s="104">
        <v>57</v>
      </c>
      <c r="D416" s="104" t="s">
        <v>5699</v>
      </c>
      <c r="F416" s="104" t="s">
        <v>944</v>
      </c>
      <c r="G416" s="104">
        <v>3173</v>
      </c>
      <c r="H416" s="104" t="s">
        <v>4773</v>
      </c>
    </row>
    <row r="417" spans="1:8" x14ac:dyDescent="0.25">
      <c r="A417" s="104">
        <v>416</v>
      </c>
      <c r="B417" s="104">
        <v>6</v>
      </c>
      <c r="C417" s="104">
        <v>58</v>
      </c>
      <c r="D417" s="104" t="s">
        <v>4881</v>
      </c>
      <c r="F417" s="104" t="s">
        <v>944</v>
      </c>
      <c r="G417" s="104">
        <v>6444</v>
      </c>
      <c r="H417" s="104" t="s">
        <v>754</v>
      </c>
    </row>
    <row r="418" spans="1:8" x14ac:dyDescent="0.25">
      <c r="A418" s="104">
        <v>417</v>
      </c>
      <c r="B418" s="104">
        <v>6</v>
      </c>
      <c r="C418" s="104">
        <v>59</v>
      </c>
      <c r="D418" s="104" t="s">
        <v>5781</v>
      </c>
      <c r="F418" s="104" t="s">
        <v>968</v>
      </c>
      <c r="G418" s="104">
        <v>4162</v>
      </c>
      <c r="H418" s="104" t="s">
        <v>4890</v>
      </c>
    </row>
    <row r="419" spans="1:8" x14ac:dyDescent="0.25">
      <c r="A419" s="104">
        <v>418</v>
      </c>
      <c r="B419" s="104">
        <v>6</v>
      </c>
      <c r="C419" s="104" t="s">
        <v>950</v>
      </c>
      <c r="D419" s="104" t="s">
        <v>945</v>
      </c>
      <c r="F419" s="104" t="s">
        <v>946</v>
      </c>
      <c r="G419" s="104">
        <v>1103</v>
      </c>
      <c r="H419" s="104" t="s">
        <v>4776</v>
      </c>
    </row>
    <row r="420" spans="1:8" x14ac:dyDescent="0.25">
      <c r="A420" s="104">
        <v>419</v>
      </c>
      <c r="B420" s="104">
        <v>6</v>
      </c>
      <c r="C420" s="104" t="s">
        <v>951</v>
      </c>
      <c r="D420" s="104" t="s">
        <v>945</v>
      </c>
      <c r="F420" s="104" t="s">
        <v>946</v>
      </c>
      <c r="G420" s="104">
        <v>11677</v>
      </c>
      <c r="H420" s="104" t="s">
        <v>4776</v>
      </c>
    </row>
    <row r="421" spans="1:8" x14ac:dyDescent="0.25">
      <c r="A421" s="104">
        <v>420</v>
      </c>
      <c r="B421" s="104">
        <v>6</v>
      </c>
      <c r="C421" s="104" t="s">
        <v>956</v>
      </c>
      <c r="D421" s="104" t="s">
        <v>945</v>
      </c>
      <c r="F421" s="104" t="s">
        <v>946</v>
      </c>
      <c r="G421" s="104">
        <v>516</v>
      </c>
      <c r="H421" s="104" t="s">
        <v>4777</v>
      </c>
    </row>
    <row r="422" spans="1:8" x14ac:dyDescent="0.25">
      <c r="A422" s="104">
        <v>421</v>
      </c>
      <c r="B422" s="104">
        <v>6</v>
      </c>
      <c r="C422" s="104" t="s">
        <v>957</v>
      </c>
      <c r="D422" s="104" t="s">
        <v>945</v>
      </c>
      <c r="F422" s="104" t="s">
        <v>946</v>
      </c>
      <c r="G422" s="104">
        <v>17075</v>
      </c>
      <c r="H422" s="104" t="s">
        <v>4777</v>
      </c>
    </row>
    <row r="423" spans="1:8" x14ac:dyDescent="0.25">
      <c r="A423" s="104">
        <v>422</v>
      </c>
      <c r="B423" s="104">
        <v>7</v>
      </c>
      <c r="C423" s="104">
        <v>1</v>
      </c>
      <c r="D423" s="104" t="s">
        <v>4865</v>
      </c>
      <c r="F423" s="104" t="s">
        <v>944</v>
      </c>
      <c r="G423" s="104">
        <v>2297</v>
      </c>
      <c r="H423" s="104" t="s">
        <v>4773</v>
      </c>
    </row>
    <row r="424" spans="1:8" x14ac:dyDescent="0.25">
      <c r="A424" s="104">
        <v>423</v>
      </c>
      <c r="B424" s="104">
        <v>7</v>
      </c>
      <c r="C424" s="104">
        <v>2</v>
      </c>
      <c r="D424" s="104" t="s">
        <v>5777</v>
      </c>
      <c r="F424" s="104" t="s">
        <v>944</v>
      </c>
      <c r="G424" s="104">
        <v>2357</v>
      </c>
      <c r="H424" s="104" t="s">
        <v>4773</v>
      </c>
    </row>
    <row r="425" spans="1:8" x14ac:dyDescent="0.25">
      <c r="A425" s="104">
        <v>424</v>
      </c>
      <c r="B425" s="104">
        <v>7</v>
      </c>
      <c r="C425" s="104">
        <v>3</v>
      </c>
      <c r="D425" s="104" t="s">
        <v>4891</v>
      </c>
      <c r="F425" s="104" t="s">
        <v>944</v>
      </c>
      <c r="G425" s="104">
        <v>553</v>
      </c>
      <c r="H425" s="104" t="s">
        <v>4698</v>
      </c>
    </row>
    <row r="426" spans="1:8" x14ac:dyDescent="0.25">
      <c r="A426" s="104">
        <v>425</v>
      </c>
      <c r="B426" s="104">
        <v>7</v>
      </c>
      <c r="C426" s="104">
        <v>4</v>
      </c>
      <c r="D426" s="104" t="s">
        <v>4867</v>
      </c>
      <c r="F426" s="104" t="s">
        <v>944</v>
      </c>
      <c r="G426" s="104">
        <v>414</v>
      </c>
      <c r="H426" s="104" t="s">
        <v>4698</v>
      </c>
    </row>
    <row r="427" spans="1:8" x14ac:dyDescent="0.25">
      <c r="A427" s="104">
        <v>426</v>
      </c>
      <c r="B427" s="104">
        <v>7</v>
      </c>
      <c r="C427" s="104">
        <v>5</v>
      </c>
      <c r="D427" s="104" t="s">
        <v>4892</v>
      </c>
      <c r="F427" s="104" t="s">
        <v>944</v>
      </c>
      <c r="G427" s="104">
        <v>745</v>
      </c>
      <c r="H427" s="104" t="s">
        <v>4698</v>
      </c>
    </row>
    <row r="428" spans="1:8" x14ac:dyDescent="0.25">
      <c r="A428" s="104">
        <v>427</v>
      </c>
      <c r="B428" s="104">
        <v>7</v>
      </c>
      <c r="C428" s="104">
        <v>6</v>
      </c>
      <c r="D428" s="104" t="s">
        <v>4869</v>
      </c>
      <c r="F428" s="104" t="s">
        <v>944</v>
      </c>
      <c r="G428" s="104">
        <v>576</v>
      </c>
      <c r="H428" s="104" t="s">
        <v>4698</v>
      </c>
    </row>
    <row r="429" spans="1:8" x14ac:dyDescent="0.25">
      <c r="A429" s="104">
        <v>428</v>
      </c>
      <c r="B429" s="104">
        <v>7</v>
      </c>
      <c r="C429" s="104">
        <v>7</v>
      </c>
      <c r="D429" s="104" t="s">
        <v>4891</v>
      </c>
      <c r="F429" s="104" t="s">
        <v>944</v>
      </c>
      <c r="G429" s="104">
        <v>520</v>
      </c>
      <c r="H429" s="104" t="s">
        <v>754</v>
      </c>
    </row>
    <row r="430" spans="1:8" x14ac:dyDescent="0.25">
      <c r="A430" s="104">
        <v>429</v>
      </c>
      <c r="B430" s="104">
        <v>7</v>
      </c>
      <c r="C430" s="104">
        <v>8</v>
      </c>
      <c r="D430" s="104" t="s">
        <v>4893</v>
      </c>
      <c r="F430" s="104" t="s">
        <v>944</v>
      </c>
      <c r="G430" s="104">
        <v>8799</v>
      </c>
      <c r="H430" s="104" t="s">
        <v>4779</v>
      </c>
    </row>
    <row r="431" spans="1:8" x14ac:dyDescent="0.25">
      <c r="A431" s="104">
        <v>430</v>
      </c>
      <c r="B431" s="104">
        <v>7</v>
      </c>
      <c r="C431" s="104">
        <v>9</v>
      </c>
      <c r="D431" s="104" t="s">
        <v>4867</v>
      </c>
      <c r="F431" s="104" t="s">
        <v>944</v>
      </c>
      <c r="G431" s="104">
        <v>9507</v>
      </c>
      <c r="H431" s="104" t="s">
        <v>754</v>
      </c>
    </row>
    <row r="432" spans="1:8" x14ac:dyDescent="0.25">
      <c r="A432" s="104">
        <v>431</v>
      </c>
      <c r="B432" s="104">
        <v>7</v>
      </c>
      <c r="C432" s="104">
        <v>11</v>
      </c>
      <c r="D432" s="104" t="s">
        <v>5782</v>
      </c>
      <c r="F432" s="104" t="s">
        <v>944</v>
      </c>
      <c r="G432" s="104">
        <v>438</v>
      </c>
      <c r="H432" s="104" t="s">
        <v>4894</v>
      </c>
    </row>
    <row r="433" spans="1:8" x14ac:dyDescent="0.25">
      <c r="A433" s="104">
        <v>432</v>
      </c>
      <c r="B433" s="104">
        <v>7</v>
      </c>
      <c r="C433" s="104">
        <v>12</v>
      </c>
      <c r="D433" s="104" t="s">
        <v>5783</v>
      </c>
      <c r="F433" s="104" t="s">
        <v>944</v>
      </c>
      <c r="G433" s="104">
        <v>294</v>
      </c>
      <c r="H433" s="104" t="s">
        <v>4894</v>
      </c>
    </row>
    <row r="434" spans="1:8" x14ac:dyDescent="0.25">
      <c r="A434" s="104">
        <v>433</v>
      </c>
      <c r="B434" s="104">
        <v>7</v>
      </c>
      <c r="C434" s="104">
        <v>13</v>
      </c>
      <c r="D434" s="104" t="s">
        <v>5783</v>
      </c>
      <c r="F434" s="104" t="s">
        <v>944</v>
      </c>
      <c r="G434" s="104">
        <v>28</v>
      </c>
      <c r="H434" s="104" t="s">
        <v>4894</v>
      </c>
    </row>
    <row r="435" spans="1:8" x14ac:dyDescent="0.25">
      <c r="A435" s="104">
        <v>434</v>
      </c>
      <c r="B435" s="104">
        <v>7</v>
      </c>
      <c r="C435" s="104">
        <v>14</v>
      </c>
      <c r="D435" s="104" t="s">
        <v>5783</v>
      </c>
      <c r="F435" s="104" t="s">
        <v>944</v>
      </c>
      <c r="G435" s="104">
        <v>36</v>
      </c>
      <c r="H435" s="104" t="s">
        <v>4894</v>
      </c>
    </row>
    <row r="436" spans="1:8" x14ac:dyDescent="0.25">
      <c r="A436" s="104">
        <v>435</v>
      </c>
      <c r="B436" s="104">
        <v>7</v>
      </c>
      <c r="C436" s="104">
        <v>15</v>
      </c>
      <c r="D436" s="104" t="s">
        <v>4895</v>
      </c>
      <c r="F436" s="104" t="s">
        <v>944</v>
      </c>
      <c r="G436" s="104">
        <v>336</v>
      </c>
      <c r="H436" s="104" t="s">
        <v>4894</v>
      </c>
    </row>
    <row r="437" spans="1:8" x14ac:dyDescent="0.25">
      <c r="A437" s="104">
        <v>436</v>
      </c>
      <c r="B437" s="104">
        <v>7</v>
      </c>
      <c r="C437" s="104">
        <v>16</v>
      </c>
      <c r="D437" s="104" t="s">
        <v>5782</v>
      </c>
      <c r="F437" s="104" t="s">
        <v>944</v>
      </c>
      <c r="G437" s="104">
        <v>86</v>
      </c>
      <c r="H437" s="104" t="s">
        <v>4894</v>
      </c>
    </row>
    <row r="438" spans="1:8" x14ac:dyDescent="0.25">
      <c r="A438" s="104">
        <v>437</v>
      </c>
      <c r="B438" s="104">
        <v>7</v>
      </c>
      <c r="C438" s="104">
        <v>17</v>
      </c>
      <c r="D438" s="104" t="s">
        <v>4896</v>
      </c>
      <c r="F438" s="104" t="s">
        <v>944</v>
      </c>
      <c r="G438" s="104">
        <v>105</v>
      </c>
      <c r="H438" s="104" t="s">
        <v>4894</v>
      </c>
    </row>
    <row r="439" spans="1:8" x14ac:dyDescent="0.25">
      <c r="A439" s="104">
        <v>438</v>
      </c>
      <c r="B439" s="104">
        <v>7</v>
      </c>
      <c r="C439" s="104">
        <v>18</v>
      </c>
      <c r="D439" s="104" t="s">
        <v>4896</v>
      </c>
      <c r="F439" s="104" t="s">
        <v>944</v>
      </c>
      <c r="G439" s="104">
        <v>177</v>
      </c>
      <c r="H439" s="104" t="s">
        <v>4894</v>
      </c>
    </row>
    <row r="440" spans="1:8" x14ac:dyDescent="0.25">
      <c r="A440" s="104">
        <v>439</v>
      </c>
      <c r="B440" s="104">
        <v>7</v>
      </c>
      <c r="C440" s="104">
        <v>19</v>
      </c>
      <c r="D440" s="104" t="s">
        <v>945</v>
      </c>
      <c r="F440" s="104" t="s">
        <v>946</v>
      </c>
      <c r="G440" s="104">
        <v>2940</v>
      </c>
      <c r="H440" s="104" t="s">
        <v>4774</v>
      </c>
    </row>
    <row r="441" spans="1:8" x14ac:dyDescent="0.25">
      <c r="A441" s="104">
        <v>440</v>
      </c>
      <c r="B441" s="104">
        <v>7</v>
      </c>
      <c r="C441" s="104">
        <v>20</v>
      </c>
      <c r="D441" s="104" t="s">
        <v>5698</v>
      </c>
      <c r="F441" s="104" t="s">
        <v>944</v>
      </c>
      <c r="G441" s="104">
        <v>111</v>
      </c>
      <c r="H441" s="104" t="s">
        <v>4894</v>
      </c>
    </row>
    <row r="442" spans="1:8" x14ac:dyDescent="0.25">
      <c r="A442" s="104">
        <v>441</v>
      </c>
      <c r="B442" s="104">
        <v>7</v>
      </c>
      <c r="C442" s="104">
        <v>21</v>
      </c>
      <c r="D442" s="104" t="s">
        <v>5698</v>
      </c>
      <c r="F442" s="104" t="s">
        <v>944</v>
      </c>
      <c r="G442" s="104">
        <v>52</v>
      </c>
      <c r="H442" s="104" t="s">
        <v>4894</v>
      </c>
    </row>
    <row r="443" spans="1:8" x14ac:dyDescent="0.25">
      <c r="A443" s="104">
        <v>442</v>
      </c>
      <c r="B443" s="104">
        <v>7</v>
      </c>
      <c r="C443" s="104">
        <v>22</v>
      </c>
      <c r="D443" s="104" t="s">
        <v>5784</v>
      </c>
      <c r="F443" s="104" t="s">
        <v>944</v>
      </c>
      <c r="G443" s="104">
        <v>73</v>
      </c>
      <c r="H443" s="104" t="s">
        <v>4894</v>
      </c>
    </row>
    <row r="444" spans="1:8" x14ac:dyDescent="0.25">
      <c r="A444" s="104">
        <v>443</v>
      </c>
      <c r="B444" s="104">
        <v>7</v>
      </c>
      <c r="C444" s="104">
        <v>23</v>
      </c>
      <c r="D444" s="104" t="s">
        <v>5784</v>
      </c>
      <c r="F444" s="104" t="s">
        <v>944</v>
      </c>
      <c r="G444" s="104">
        <v>163</v>
      </c>
      <c r="H444" s="104" t="s">
        <v>4894</v>
      </c>
    </row>
    <row r="445" spans="1:8" x14ac:dyDescent="0.25">
      <c r="A445" s="104">
        <v>444</v>
      </c>
      <c r="B445" s="104">
        <v>7</v>
      </c>
      <c r="C445" s="104">
        <v>24</v>
      </c>
      <c r="D445" s="104" t="s">
        <v>5784</v>
      </c>
      <c r="F445" s="104" t="s">
        <v>944</v>
      </c>
      <c r="G445" s="104">
        <v>61</v>
      </c>
      <c r="H445" s="104" t="s">
        <v>4894</v>
      </c>
    </row>
    <row r="446" spans="1:8" x14ac:dyDescent="0.25">
      <c r="A446" s="104">
        <v>445</v>
      </c>
      <c r="B446" s="104">
        <v>7</v>
      </c>
      <c r="C446" s="104">
        <v>25</v>
      </c>
      <c r="D446" s="104" t="s">
        <v>5784</v>
      </c>
      <c r="F446" s="104" t="s">
        <v>944</v>
      </c>
      <c r="G446" s="104">
        <v>26</v>
      </c>
      <c r="H446" s="104" t="s">
        <v>4894</v>
      </c>
    </row>
    <row r="447" spans="1:8" x14ac:dyDescent="0.25">
      <c r="A447" s="104">
        <v>446</v>
      </c>
      <c r="B447" s="104">
        <v>7</v>
      </c>
      <c r="C447" s="104">
        <v>26</v>
      </c>
      <c r="D447" s="104" t="s">
        <v>4895</v>
      </c>
      <c r="F447" s="104" t="s">
        <v>944</v>
      </c>
      <c r="G447" s="104">
        <v>34</v>
      </c>
      <c r="H447" s="104" t="s">
        <v>4894</v>
      </c>
    </row>
    <row r="448" spans="1:8" x14ac:dyDescent="0.25">
      <c r="A448" s="104">
        <v>447</v>
      </c>
      <c r="B448" s="104">
        <v>7</v>
      </c>
      <c r="C448" s="104">
        <v>27</v>
      </c>
      <c r="D448" s="104" t="s">
        <v>5782</v>
      </c>
      <c r="F448" s="104" t="s">
        <v>944</v>
      </c>
      <c r="G448" s="104">
        <v>51</v>
      </c>
      <c r="H448" s="104" t="s">
        <v>4894</v>
      </c>
    </row>
    <row r="449" spans="1:9" x14ac:dyDescent="0.25">
      <c r="A449" s="104">
        <v>448</v>
      </c>
      <c r="B449" s="104">
        <v>7</v>
      </c>
      <c r="C449" s="104">
        <v>28</v>
      </c>
      <c r="D449" s="104" t="s">
        <v>5782</v>
      </c>
      <c r="F449" s="104" t="s">
        <v>944</v>
      </c>
      <c r="G449" s="104">
        <v>68</v>
      </c>
      <c r="H449" s="104" t="s">
        <v>4894</v>
      </c>
    </row>
    <row r="450" spans="1:9" x14ac:dyDescent="0.25">
      <c r="A450" s="104">
        <v>449</v>
      </c>
      <c r="B450" s="104">
        <v>7</v>
      </c>
      <c r="C450" s="104">
        <v>29</v>
      </c>
      <c r="D450" s="104" t="s">
        <v>5782</v>
      </c>
      <c r="F450" s="104" t="s">
        <v>944</v>
      </c>
      <c r="G450" s="104">
        <v>52</v>
      </c>
      <c r="H450" s="104" t="s">
        <v>4894</v>
      </c>
    </row>
    <row r="451" spans="1:9" x14ac:dyDescent="0.25">
      <c r="A451" s="104">
        <v>450</v>
      </c>
      <c r="B451" s="104">
        <v>7</v>
      </c>
      <c r="C451" s="104">
        <v>30</v>
      </c>
      <c r="D451" s="104" t="s">
        <v>5782</v>
      </c>
      <c r="F451" s="104" t="s">
        <v>944</v>
      </c>
      <c r="G451" s="104">
        <v>57</v>
      </c>
      <c r="H451" s="104" t="s">
        <v>4894</v>
      </c>
    </row>
    <row r="452" spans="1:9" x14ac:dyDescent="0.25">
      <c r="A452" s="104">
        <v>451</v>
      </c>
      <c r="B452" s="104">
        <v>7</v>
      </c>
      <c r="C452" s="104">
        <v>31</v>
      </c>
      <c r="D452" s="104" t="s">
        <v>5782</v>
      </c>
      <c r="F452" s="104" t="s">
        <v>944</v>
      </c>
      <c r="G452" s="104">
        <v>46</v>
      </c>
      <c r="H452" s="104" t="s">
        <v>4894</v>
      </c>
    </row>
    <row r="453" spans="1:9" x14ac:dyDescent="0.25">
      <c r="A453" s="104">
        <v>452</v>
      </c>
      <c r="B453" s="104">
        <v>7</v>
      </c>
      <c r="C453" s="104">
        <v>32</v>
      </c>
      <c r="D453" s="104" t="s">
        <v>5782</v>
      </c>
      <c r="F453" s="104" t="s">
        <v>944</v>
      </c>
      <c r="G453" s="104">
        <v>68</v>
      </c>
      <c r="H453" s="104" t="s">
        <v>4894</v>
      </c>
    </row>
    <row r="454" spans="1:9" x14ac:dyDescent="0.25">
      <c r="A454" s="104">
        <v>453</v>
      </c>
      <c r="B454" s="104">
        <v>7</v>
      </c>
      <c r="C454" s="104">
        <v>33</v>
      </c>
      <c r="D454" s="104" t="s">
        <v>5782</v>
      </c>
      <c r="F454" s="104" t="s">
        <v>944</v>
      </c>
      <c r="G454" s="104">
        <v>70</v>
      </c>
      <c r="H454" s="104" t="s">
        <v>4894</v>
      </c>
    </row>
    <row r="455" spans="1:9" x14ac:dyDescent="0.25">
      <c r="A455" s="104">
        <v>454</v>
      </c>
      <c r="B455" s="104">
        <v>7</v>
      </c>
      <c r="C455" s="104">
        <v>34</v>
      </c>
      <c r="D455" s="104" t="s">
        <v>5782</v>
      </c>
      <c r="F455" s="104" t="s">
        <v>944</v>
      </c>
      <c r="G455" s="104">
        <v>250</v>
      </c>
      <c r="H455" s="104" t="s">
        <v>4894</v>
      </c>
    </row>
    <row r="456" spans="1:9" x14ac:dyDescent="0.25">
      <c r="A456" s="104">
        <v>455</v>
      </c>
      <c r="B456" s="104">
        <v>7</v>
      </c>
      <c r="C456" s="104">
        <v>35</v>
      </c>
      <c r="D456" s="104" t="s">
        <v>5782</v>
      </c>
      <c r="F456" s="104" t="s">
        <v>944</v>
      </c>
      <c r="G456" s="104">
        <v>137</v>
      </c>
      <c r="H456" s="104" t="s">
        <v>4894</v>
      </c>
    </row>
    <row r="457" spans="1:9" x14ac:dyDescent="0.25">
      <c r="A457" s="104">
        <v>456</v>
      </c>
      <c r="B457" s="104">
        <v>7</v>
      </c>
      <c r="C457" s="104">
        <v>36</v>
      </c>
      <c r="D457" s="104" t="s">
        <v>5783</v>
      </c>
      <c r="F457" s="104" t="s">
        <v>944</v>
      </c>
      <c r="G457" s="104">
        <v>408</v>
      </c>
      <c r="H457" s="104" t="s">
        <v>4894</v>
      </c>
    </row>
    <row r="458" spans="1:9" x14ac:dyDescent="0.25">
      <c r="A458" s="104">
        <v>457</v>
      </c>
      <c r="B458" s="104">
        <v>7</v>
      </c>
      <c r="C458" s="104">
        <v>37</v>
      </c>
      <c r="D458" s="104" t="s">
        <v>5783</v>
      </c>
      <c r="F458" s="104" t="s">
        <v>944</v>
      </c>
      <c r="G458" s="104">
        <v>449</v>
      </c>
      <c r="H458" s="104" t="s">
        <v>4894</v>
      </c>
      <c r="I458" s="116"/>
    </row>
    <row r="459" spans="1:9" x14ac:dyDescent="0.25">
      <c r="A459" s="104">
        <v>458</v>
      </c>
      <c r="B459" s="104">
        <v>7</v>
      </c>
      <c r="C459" s="104">
        <v>38</v>
      </c>
      <c r="D459" s="104" t="s">
        <v>5783</v>
      </c>
      <c r="F459" s="104" t="s">
        <v>944</v>
      </c>
      <c r="G459" s="104">
        <v>183</v>
      </c>
      <c r="H459" s="104" t="s">
        <v>4894</v>
      </c>
    </row>
    <row r="460" spans="1:9" x14ac:dyDescent="0.25">
      <c r="A460" s="104">
        <v>459</v>
      </c>
      <c r="B460" s="104">
        <v>7</v>
      </c>
      <c r="C460" s="104">
        <v>39</v>
      </c>
      <c r="D460" s="104" t="s">
        <v>5785</v>
      </c>
      <c r="F460" s="104" t="s">
        <v>944</v>
      </c>
      <c r="G460" s="104">
        <v>76</v>
      </c>
      <c r="H460" s="104" t="s">
        <v>4894</v>
      </c>
    </row>
    <row r="461" spans="1:9" x14ac:dyDescent="0.25">
      <c r="A461" s="104">
        <v>460</v>
      </c>
      <c r="B461" s="104">
        <v>7</v>
      </c>
      <c r="C461" s="104">
        <v>40</v>
      </c>
      <c r="D461" s="104" t="s">
        <v>5785</v>
      </c>
      <c r="F461" s="104" t="s">
        <v>944</v>
      </c>
      <c r="G461" s="104">
        <v>57</v>
      </c>
      <c r="H461" s="104" t="s">
        <v>4894</v>
      </c>
    </row>
    <row r="462" spans="1:9" x14ac:dyDescent="0.25">
      <c r="A462" s="104">
        <v>461</v>
      </c>
      <c r="B462" s="104">
        <v>7</v>
      </c>
      <c r="C462" s="104">
        <v>41</v>
      </c>
      <c r="D462" s="104" t="s">
        <v>5785</v>
      </c>
      <c r="F462" s="104" t="s">
        <v>944</v>
      </c>
      <c r="G462" s="104">
        <v>51</v>
      </c>
      <c r="H462" s="104" t="s">
        <v>4894</v>
      </c>
    </row>
    <row r="463" spans="1:9" x14ac:dyDescent="0.25">
      <c r="A463" s="104">
        <v>462</v>
      </c>
      <c r="B463" s="104">
        <v>7</v>
      </c>
      <c r="C463" s="104">
        <v>42</v>
      </c>
      <c r="D463" s="104" t="s">
        <v>4867</v>
      </c>
      <c r="F463" s="104" t="s">
        <v>944</v>
      </c>
      <c r="G463" s="104">
        <v>3498</v>
      </c>
      <c r="H463" s="104" t="s">
        <v>4773</v>
      </c>
    </row>
    <row r="464" spans="1:9" x14ac:dyDescent="0.25">
      <c r="A464" s="104">
        <v>463</v>
      </c>
      <c r="B464" s="104">
        <v>10</v>
      </c>
      <c r="C464" s="104">
        <v>43</v>
      </c>
      <c r="D464" s="104" t="s">
        <v>935</v>
      </c>
      <c r="F464" s="104" t="s">
        <v>944</v>
      </c>
      <c r="G464" s="104">
        <v>885</v>
      </c>
    </row>
    <row r="465" spans="1:8" x14ac:dyDescent="0.25">
      <c r="A465" s="104">
        <v>464</v>
      </c>
      <c r="B465" s="104">
        <v>7</v>
      </c>
      <c r="C465" s="104">
        <v>44</v>
      </c>
      <c r="D465" s="104" t="s">
        <v>5785</v>
      </c>
      <c r="F465" s="104" t="s">
        <v>944</v>
      </c>
      <c r="G465" s="104">
        <v>57</v>
      </c>
      <c r="H465" s="104" t="s">
        <v>4894</v>
      </c>
    </row>
    <row r="466" spans="1:8" x14ac:dyDescent="0.25">
      <c r="A466" s="104">
        <v>465</v>
      </c>
      <c r="B466" s="104">
        <v>7</v>
      </c>
      <c r="C466" s="104">
        <v>45</v>
      </c>
      <c r="D466" s="104" t="s">
        <v>5785</v>
      </c>
      <c r="F466" s="104" t="s">
        <v>944</v>
      </c>
      <c r="G466" s="104">
        <v>74</v>
      </c>
      <c r="H466" s="104" t="s">
        <v>4894</v>
      </c>
    </row>
    <row r="467" spans="1:8" x14ac:dyDescent="0.25">
      <c r="A467" s="104">
        <v>466</v>
      </c>
      <c r="B467" s="104">
        <v>7</v>
      </c>
      <c r="C467" s="104">
        <v>46</v>
      </c>
      <c r="D467" s="104" t="s">
        <v>5785</v>
      </c>
      <c r="F467" s="104" t="s">
        <v>944</v>
      </c>
      <c r="G467" s="104">
        <v>38</v>
      </c>
      <c r="H467" s="104" t="s">
        <v>4894</v>
      </c>
    </row>
    <row r="468" spans="1:8" x14ac:dyDescent="0.25">
      <c r="A468" s="104">
        <v>467</v>
      </c>
      <c r="B468" s="104">
        <v>7</v>
      </c>
      <c r="C468" s="104">
        <v>47</v>
      </c>
      <c r="D468" s="104" t="s">
        <v>5786</v>
      </c>
      <c r="F468" s="104" t="s">
        <v>944</v>
      </c>
      <c r="G468" s="104">
        <v>37</v>
      </c>
      <c r="H468" s="104" t="s">
        <v>4894</v>
      </c>
    </row>
    <row r="469" spans="1:8" x14ac:dyDescent="0.25">
      <c r="A469" s="104">
        <v>468</v>
      </c>
      <c r="B469" s="104">
        <v>7</v>
      </c>
      <c r="C469" s="104">
        <v>48</v>
      </c>
      <c r="D469" s="104" t="s">
        <v>5786</v>
      </c>
      <c r="F469" s="104" t="s">
        <v>944</v>
      </c>
      <c r="G469" s="104">
        <v>93</v>
      </c>
      <c r="H469" s="104" t="s">
        <v>4894</v>
      </c>
    </row>
    <row r="470" spans="1:8" x14ac:dyDescent="0.25">
      <c r="A470" s="104">
        <v>469</v>
      </c>
      <c r="B470" s="104">
        <v>7</v>
      </c>
      <c r="C470" s="104">
        <v>49</v>
      </c>
      <c r="D470" s="104" t="s">
        <v>5785</v>
      </c>
      <c r="F470" s="104" t="s">
        <v>944</v>
      </c>
      <c r="G470" s="104">
        <v>128</v>
      </c>
      <c r="H470" s="104" t="s">
        <v>4894</v>
      </c>
    </row>
    <row r="471" spans="1:8" x14ac:dyDescent="0.25">
      <c r="A471" s="104">
        <v>470</v>
      </c>
      <c r="B471" s="104">
        <v>7</v>
      </c>
      <c r="C471" s="104">
        <v>50</v>
      </c>
      <c r="D471" s="104" t="s">
        <v>5785</v>
      </c>
      <c r="F471" s="104" t="s">
        <v>944</v>
      </c>
      <c r="G471" s="104">
        <v>87</v>
      </c>
      <c r="H471" s="104" t="s">
        <v>4894</v>
      </c>
    </row>
    <row r="472" spans="1:8" x14ac:dyDescent="0.25">
      <c r="A472" s="104">
        <v>471</v>
      </c>
      <c r="B472" s="104">
        <v>7</v>
      </c>
      <c r="C472" s="104">
        <v>51</v>
      </c>
      <c r="D472" s="104" t="s">
        <v>5785</v>
      </c>
      <c r="F472" s="104" t="s">
        <v>944</v>
      </c>
      <c r="G472" s="104">
        <v>203</v>
      </c>
      <c r="H472" s="104" t="s">
        <v>4894</v>
      </c>
    </row>
    <row r="473" spans="1:8" x14ac:dyDescent="0.25">
      <c r="A473" s="104">
        <v>472</v>
      </c>
      <c r="B473" s="104">
        <v>7</v>
      </c>
      <c r="C473" s="104">
        <v>52</v>
      </c>
      <c r="D473" s="104" t="s">
        <v>5785</v>
      </c>
      <c r="F473" s="104" t="s">
        <v>944</v>
      </c>
      <c r="G473" s="104">
        <v>40</v>
      </c>
      <c r="H473" s="104" t="s">
        <v>4894</v>
      </c>
    </row>
    <row r="474" spans="1:8" x14ac:dyDescent="0.25">
      <c r="A474" s="104">
        <v>473</v>
      </c>
      <c r="B474" s="104">
        <v>7</v>
      </c>
      <c r="C474" s="104">
        <v>53</v>
      </c>
      <c r="D474" s="104" t="s">
        <v>5782</v>
      </c>
      <c r="F474" s="104" t="s">
        <v>944</v>
      </c>
      <c r="G474" s="104">
        <v>82</v>
      </c>
      <c r="H474" s="104" t="s">
        <v>4894</v>
      </c>
    </row>
    <row r="475" spans="1:8" x14ac:dyDescent="0.25">
      <c r="A475" s="104">
        <v>474</v>
      </c>
      <c r="B475" s="104">
        <v>7</v>
      </c>
      <c r="C475" s="104">
        <v>54</v>
      </c>
      <c r="D475" s="104" t="s">
        <v>5782</v>
      </c>
      <c r="F475" s="104" t="s">
        <v>944</v>
      </c>
      <c r="G475" s="104">
        <v>83</v>
      </c>
      <c r="H475" s="104" t="s">
        <v>4894</v>
      </c>
    </row>
    <row r="476" spans="1:8" x14ac:dyDescent="0.25">
      <c r="A476" s="104">
        <v>475</v>
      </c>
      <c r="B476" s="104">
        <v>7</v>
      </c>
      <c r="C476" s="104">
        <v>55</v>
      </c>
      <c r="D476" s="104" t="s">
        <v>5782</v>
      </c>
      <c r="F476" s="104" t="s">
        <v>944</v>
      </c>
      <c r="G476" s="104">
        <v>98</v>
      </c>
      <c r="H476" s="104" t="s">
        <v>4894</v>
      </c>
    </row>
    <row r="477" spans="1:8" x14ac:dyDescent="0.25">
      <c r="A477" s="104">
        <v>476</v>
      </c>
      <c r="B477" s="104">
        <v>7</v>
      </c>
      <c r="C477" s="104">
        <v>56</v>
      </c>
      <c r="D477" s="104" t="s">
        <v>5782</v>
      </c>
      <c r="F477" s="104" t="s">
        <v>944</v>
      </c>
      <c r="G477" s="104">
        <v>58</v>
      </c>
      <c r="H477" s="104" t="s">
        <v>4894</v>
      </c>
    </row>
    <row r="478" spans="1:8" x14ac:dyDescent="0.25">
      <c r="A478" s="104">
        <v>477</v>
      </c>
      <c r="B478" s="104">
        <v>7</v>
      </c>
      <c r="C478" s="104">
        <v>57</v>
      </c>
      <c r="D478" s="104" t="s">
        <v>5782</v>
      </c>
      <c r="F478" s="104" t="s">
        <v>944</v>
      </c>
      <c r="G478" s="104">
        <v>149</v>
      </c>
      <c r="H478" s="104" t="s">
        <v>4894</v>
      </c>
    </row>
    <row r="479" spans="1:8" x14ac:dyDescent="0.25">
      <c r="A479" s="104">
        <v>478</v>
      </c>
      <c r="B479" s="104">
        <v>7</v>
      </c>
      <c r="C479" s="104">
        <v>58</v>
      </c>
      <c r="D479" s="104" t="s">
        <v>5782</v>
      </c>
      <c r="F479" s="104" t="s">
        <v>944</v>
      </c>
      <c r="G479" s="104">
        <v>170</v>
      </c>
      <c r="H479" s="104" t="s">
        <v>4894</v>
      </c>
    </row>
    <row r="480" spans="1:8" x14ac:dyDescent="0.25">
      <c r="A480" s="104">
        <v>479</v>
      </c>
      <c r="B480" s="104">
        <v>7</v>
      </c>
      <c r="C480" s="104">
        <v>59</v>
      </c>
      <c r="D480" s="104" t="s">
        <v>5782</v>
      </c>
      <c r="F480" s="104" t="s">
        <v>944</v>
      </c>
      <c r="G480" s="104">
        <v>62</v>
      </c>
      <c r="H480" s="104" t="s">
        <v>754</v>
      </c>
    </row>
    <row r="481" spans="1:8" x14ac:dyDescent="0.25">
      <c r="A481" s="104">
        <v>480</v>
      </c>
      <c r="B481" s="104">
        <v>7</v>
      </c>
      <c r="C481" s="104">
        <v>60</v>
      </c>
      <c r="D481" s="104" t="s">
        <v>4895</v>
      </c>
      <c r="F481" s="104" t="s">
        <v>944</v>
      </c>
      <c r="G481" s="104">
        <v>55</v>
      </c>
      <c r="H481" s="104" t="s">
        <v>4894</v>
      </c>
    </row>
    <row r="482" spans="1:8" x14ac:dyDescent="0.25">
      <c r="A482" s="104">
        <v>481</v>
      </c>
      <c r="B482" s="104">
        <v>7</v>
      </c>
      <c r="C482" s="104">
        <v>61</v>
      </c>
      <c r="D482" s="104" t="s">
        <v>4895</v>
      </c>
      <c r="F482" s="104" t="s">
        <v>944</v>
      </c>
      <c r="G482" s="104">
        <v>43</v>
      </c>
      <c r="H482" s="104" t="s">
        <v>4894</v>
      </c>
    </row>
    <row r="483" spans="1:8" x14ac:dyDescent="0.25">
      <c r="A483" s="104">
        <v>482</v>
      </c>
      <c r="B483" s="104">
        <v>7</v>
      </c>
      <c r="C483" s="104">
        <v>62</v>
      </c>
      <c r="D483" s="104" t="s">
        <v>4895</v>
      </c>
      <c r="F483" s="104" t="s">
        <v>944</v>
      </c>
      <c r="G483" s="104">
        <v>134</v>
      </c>
      <c r="H483" s="104" t="s">
        <v>4894</v>
      </c>
    </row>
    <row r="484" spans="1:8" x14ac:dyDescent="0.25">
      <c r="A484" s="104">
        <v>483</v>
      </c>
      <c r="B484" s="104">
        <v>7</v>
      </c>
      <c r="C484" s="104">
        <v>63</v>
      </c>
      <c r="D484" s="104" t="s">
        <v>4895</v>
      </c>
      <c r="F484" s="104" t="s">
        <v>944</v>
      </c>
      <c r="G484" s="104">
        <v>80</v>
      </c>
      <c r="H484" s="104" t="s">
        <v>4894</v>
      </c>
    </row>
    <row r="485" spans="1:8" x14ac:dyDescent="0.25">
      <c r="A485" s="104">
        <v>484</v>
      </c>
      <c r="B485" s="104">
        <v>7</v>
      </c>
      <c r="C485" s="104">
        <v>64</v>
      </c>
      <c r="D485" s="104" t="s">
        <v>5782</v>
      </c>
      <c r="F485" s="104" t="s">
        <v>944</v>
      </c>
      <c r="G485" s="104">
        <v>84</v>
      </c>
      <c r="H485" s="104" t="s">
        <v>4894</v>
      </c>
    </row>
    <row r="486" spans="1:8" x14ac:dyDescent="0.25">
      <c r="A486" s="104">
        <v>485</v>
      </c>
      <c r="B486" s="104">
        <v>7</v>
      </c>
      <c r="C486" s="104">
        <v>65</v>
      </c>
      <c r="D486" s="104" t="s">
        <v>4895</v>
      </c>
      <c r="F486" s="104" t="s">
        <v>944</v>
      </c>
      <c r="G486" s="104">
        <v>169</v>
      </c>
      <c r="H486" s="104" t="s">
        <v>4894</v>
      </c>
    </row>
    <row r="487" spans="1:8" x14ac:dyDescent="0.25">
      <c r="A487" s="104">
        <v>486</v>
      </c>
      <c r="B487" s="104">
        <v>7</v>
      </c>
      <c r="C487" s="104">
        <v>66</v>
      </c>
      <c r="D487" s="104" t="s">
        <v>5787</v>
      </c>
      <c r="F487" s="104" t="s">
        <v>944</v>
      </c>
      <c r="G487" s="104">
        <v>113</v>
      </c>
      <c r="H487" s="104" t="s">
        <v>4894</v>
      </c>
    </row>
    <row r="488" spans="1:8" x14ac:dyDescent="0.25">
      <c r="A488" s="104">
        <v>487</v>
      </c>
      <c r="B488" s="104">
        <v>7</v>
      </c>
      <c r="C488" s="104">
        <v>67</v>
      </c>
      <c r="D488" s="104" t="s">
        <v>5784</v>
      </c>
      <c r="F488" s="104" t="s">
        <v>944</v>
      </c>
      <c r="G488" s="104">
        <v>80</v>
      </c>
      <c r="H488" s="104" t="s">
        <v>4894</v>
      </c>
    </row>
    <row r="489" spans="1:8" x14ac:dyDescent="0.25">
      <c r="A489" s="104">
        <v>488</v>
      </c>
      <c r="B489" s="104">
        <v>7</v>
      </c>
      <c r="C489" s="104">
        <v>68</v>
      </c>
      <c r="D489" s="104" t="s">
        <v>5787</v>
      </c>
      <c r="F489" s="104" t="s">
        <v>944</v>
      </c>
      <c r="G489" s="104">
        <v>111</v>
      </c>
      <c r="H489" s="104" t="s">
        <v>4894</v>
      </c>
    </row>
    <row r="490" spans="1:8" x14ac:dyDescent="0.25">
      <c r="A490" s="104">
        <v>489</v>
      </c>
      <c r="B490" s="104">
        <v>7</v>
      </c>
      <c r="C490" s="104">
        <v>69</v>
      </c>
      <c r="D490" s="104" t="s">
        <v>5787</v>
      </c>
      <c r="F490" s="104" t="s">
        <v>944</v>
      </c>
      <c r="G490" s="104">
        <v>80</v>
      </c>
      <c r="H490" s="104" t="s">
        <v>4894</v>
      </c>
    </row>
    <row r="491" spans="1:8" x14ac:dyDescent="0.25">
      <c r="A491" s="104">
        <v>490</v>
      </c>
      <c r="B491" s="104">
        <v>7</v>
      </c>
      <c r="C491" s="104">
        <v>70</v>
      </c>
      <c r="D491" s="104" t="s">
        <v>5698</v>
      </c>
      <c r="F491" s="104" t="s">
        <v>944</v>
      </c>
      <c r="G491" s="104">
        <v>89</v>
      </c>
      <c r="H491" s="104" t="s">
        <v>4894</v>
      </c>
    </row>
    <row r="492" spans="1:8" x14ac:dyDescent="0.25">
      <c r="A492" s="104">
        <v>491</v>
      </c>
      <c r="B492" s="104">
        <v>7</v>
      </c>
      <c r="C492" s="104">
        <v>71</v>
      </c>
      <c r="D492" s="104" t="s">
        <v>5698</v>
      </c>
      <c r="F492" s="104" t="s">
        <v>944</v>
      </c>
      <c r="G492" s="104">
        <v>192</v>
      </c>
      <c r="H492" s="104" t="s">
        <v>4894</v>
      </c>
    </row>
    <row r="493" spans="1:8" x14ac:dyDescent="0.25">
      <c r="A493" s="104">
        <v>492</v>
      </c>
      <c r="B493" s="104">
        <v>7</v>
      </c>
      <c r="C493" s="104">
        <v>72</v>
      </c>
      <c r="D493" s="104" t="s">
        <v>5698</v>
      </c>
      <c r="F493" s="104" t="s">
        <v>944</v>
      </c>
      <c r="G493" s="104">
        <v>99</v>
      </c>
      <c r="H493" s="104" t="s">
        <v>4894</v>
      </c>
    </row>
    <row r="494" spans="1:8" x14ac:dyDescent="0.25">
      <c r="A494" s="104">
        <v>493</v>
      </c>
      <c r="B494" s="104">
        <v>7</v>
      </c>
      <c r="C494" s="104">
        <v>73</v>
      </c>
      <c r="D494" s="104" t="s">
        <v>5698</v>
      </c>
      <c r="F494" s="104" t="s">
        <v>944</v>
      </c>
      <c r="G494" s="104">
        <v>118</v>
      </c>
      <c r="H494" s="104" t="s">
        <v>4894</v>
      </c>
    </row>
    <row r="495" spans="1:8" x14ac:dyDescent="0.25">
      <c r="A495" s="104">
        <v>494</v>
      </c>
      <c r="B495" s="104">
        <v>7</v>
      </c>
      <c r="C495" s="104">
        <v>74</v>
      </c>
      <c r="D495" s="104" t="s">
        <v>4896</v>
      </c>
      <c r="F495" s="104" t="s">
        <v>944</v>
      </c>
      <c r="G495" s="104">
        <v>115</v>
      </c>
      <c r="H495" s="104" t="s">
        <v>4894</v>
      </c>
    </row>
    <row r="496" spans="1:8" x14ac:dyDescent="0.25">
      <c r="A496" s="104">
        <v>495</v>
      </c>
      <c r="B496" s="104">
        <v>7</v>
      </c>
      <c r="C496" s="104">
        <v>75</v>
      </c>
      <c r="D496" s="104" t="s">
        <v>4896</v>
      </c>
      <c r="F496" s="104" t="s">
        <v>944</v>
      </c>
      <c r="G496" s="104">
        <v>137</v>
      </c>
      <c r="H496" s="104" t="s">
        <v>4894</v>
      </c>
    </row>
    <row r="497" spans="1:8" x14ac:dyDescent="0.25">
      <c r="A497" s="104">
        <v>496</v>
      </c>
      <c r="B497" s="104">
        <v>7</v>
      </c>
      <c r="C497" s="104">
        <v>76</v>
      </c>
      <c r="D497" s="104" t="s">
        <v>4896</v>
      </c>
      <c r="F497" s="104" t="s">
        <v>944</v>
      </c>
      <c r="G497" s="104">
        <v>146</v>
      </c>
      <c r="H497" s="104" t="s">
        <v>4894</v>
      </c>
    </row>
    <row r="498" spans="1:8" x14ac:dyDescent="0.25">
      <c r="A498" s="104">
        <v>497</v>
      </c>
      <c r="B498" s="104">
        <v>7</v>
      </c>
      <c r="C498" s="104">
        <v>77</v>
      </c>
      <c r="D498" s="104" t="s">
        <v>4896</v>
      </c>
      <c r="F498" s="104" t="s">
        <v>944</v>
      </c>
      <c r="G498" s="104">
        <v>71</v>
      </c>
      <c r="H498" s="104" t="s">
        <v>4894</v>
      </c>
    </row>
    <row r="499" spans="1:8" x14ac:dyDescent="0.25">
      <c r="A499" s="104">
        <v>498</v>
      </c>
      <c r="B499" s="104">
        <v>7</v>
      </c>
      <c r="C499" s="104">
        <v>78</v>
      </c>
      <c r="D499" s="104" t="s">
        <v>4896</v>
      </c>
      <c r="F499" s="104" t="s">
        <v>944</v>
      </c>
      <c r="G499" s="104">
        <v>75</v>
      </c>
      <c r="H499" s="104" t="s">
        <v>4894</v>
      </c>
    </row>
    <row r="500" spans="1:8" x14ac:dyDescent="0.25">
      <c r="A500" s="104">
        <v>499</v>
      </c>
      <c r="B500" s="104">
        <v>7</v>
      </c>
      <c r="C500" s="104">
        <v>79</v>
      </c>
      <c r="D500" s="104" t="s">
        <v>4896</v>
      </c>
      <c r="F500" s="104" t="s">
        <v>944</v>
      </c>
      <c r="G500" s="104">
        <v>126</v>
      </c>
      <c r="H500" s="104" t="s">
        <v>4894</v>
      </c>
    </row>
    <row r="501" spans="1:8" x14ac:dyDescent="0.25">
      <c r="A501" s="104">
        <v>500</v>
      </c>
      <c r="B501" s="104">
        <v>7</v>
      </c>
      <c r="C501" s="104">
        <v>80</v>
      </c>
      <c r="D501" s="104" t="s">
        <v>5788</v>
      </c>
      <c r="F501" s="104" t="s">
        <v>944</v>
      </c>
      <c r="G501" s="104">
        <v>1542</v>
      </c>
      <c r="H501" s="104" t="s">
        <v>754</v>
      </c>
    </row>
    <row r="502" spans="1:8" x14ac:dyDescent="0.25">
      <c r="A502" s="104">
        <v>501</v>
      </c>
      <c r="B502" s="104">
        <v>7</v>
      </c>
      <c r="C502" s="104">
        <v>81</v>
      </c>
      <c r="D502" s="104" t="s">
        <v>5789</v>
      </c>
      <c r="F502" s="104" t="s">
        <v>944</v>
      </c>
      <c r="G502" s="104">
        <v>23</v>
      </c>
      <c r="H502" s="104" t="s">
        <v>4894</v>
      </c>
    </row>
    <row r="503" spans="1:8" x14ac:dyDescent="0.25">
      <c r="A503" s="104">
        <v>502</v>
      </c>
      <c r="B503" s="104">
        <v>7</v>
      </c>
      <c r="C503" s="104">
        <v>82</v>
      </c>
      <c r="D503" s="104" t="s">
        <v>5789</v>
      </c>
      <c r="F503" s="104" t="s">
        <v>944</v>
      </c>
      <c r="G503" s="104">
        <v>57</v>
      </c>
      <c r="H503" s="104" t="s">
        <v>4894</v>
      </c>
    </row>
    <row r="504" spans="1:8" x14ac:dyDescent="0.25">
      <c r="A504" s="104">
        <v>503</v>
      </c>
      <c r="B504" s="104">
        <v>7</v>
      </c>
      <c r="C504" s="104">
        <v>83</v>
      </c>
      <c r="D504" s="104" t="s">
        <v>5789</v>
      </c>
      <c r="F504" s="104" t="s">
        <v>944</v>
      </c>
      <c r="G504" s="104">
        <v>35</v>
      </c>
      <c r="H504" s="104" t="s">
        <v>4894</v>
      </c>
    </row>
    <row r="505" spans="1:8" x14ac:dyDescent="0.25">
      <c r="A505" s="104">
        <v>504</v>
      </c>
      <c r="B505" s="104">
        <v>7</v>
      </c>
      <c r="C505" s="104">
        <v>84</v>
      </c>
      <c r="D505" s="104" t="s">
        <v>5789</v>
      </c>
      <c r="F505" s="104" t="s">
        <v>944</v>
      </c>
      <c r="G505" s="104">
        <v>118</v>
      </c>
      <c r="H505" s="104" t="s">
        <v>4894</v>
      </c>
    </row>
    <row r="506" spans="1:8" x14ac:dyDescent="0.25">
      <c r="A506" s="104">
        <v>505</v>
      </c>
      <c r="B506" s="104">
        <v>7</v>
      </c>
      <c r="C506" s="104">
        <v>85</v>
      </c>
      <c r="D506" s="104" t="s">
        <v>5789</v>
      </c>
      <c r="F506" s="104" t="s">
        <v>944</v>
      </c>
      <c r="G506" s="104">
        <v>42</v>
      </c>
      <c r="H506" s="104" t="s">
        <v>4894</v>
      </c>
    </row>
    <row r="507" spans="1:8" x14ac:dyDescent="0.25">
      <c r="A507" s="104">
        <v>506</v>
      </c>
      <c r="B507" s="104">
        <v>7</v>
      </c>
      <c r="C507" s="104">
        <v>86</v>
      </c>
      <c r="D507" s="104" t="s">
        <v>5789</v>
      </c>
      <c r="F507" s="104" t="s">
        <v>944</v>
      </c>
      <c r="G507" s="104">
        <v>36</v>
      </c>
      <c r="H507" s="104" t="s">
        <v>4894</v>
      </c>
    </row>
    <row r="508" spans="1:8" x14ac:dyDescent="0.25">
      <c r="A508" s="104">
        <v>507</v>
      </c>
      <c r="B508" s="104">
        <v>7</v>
      </c>
      <c r="C508" s="104">
        <v>87</v>
      </c>
      <c r="D508" s="104" t="s">
        <v>5790</v>
      </c>
      <c r="F508" s="104" t="s">
        <v>944</v>
      </c>
      <c r="G508" s="104">
        <v>151</v>
      </c>
      <c r="H508" s="104" t="s">
        <v>4894</v>
      </c>
    </row>
    <row r="509" spans="1:8" x14ac:dyDescent="0.25">
      <c r="A509" s="104">
        <v>508</v>
      </c>
      <c r="B509" s="104">
        <v>7</v>
      </c>
      <c r="C509" s="104">
        <v>88</v>
      </c>
      <c r="D509" s="104" t="s">
        <v>5790</v>
      </c>
      <c r="F509" s="104" t="s">
        <v>944</v>
      </c>
      <c r="G509" s="104">
        <v>143</v>
      </c>
      <c r="H509" s="104" t="s">
        <v>4894</v>
      </c>
    </row>
    <row r="510" spans="1:8" x14ac:dyDescent="0.25">
      <c r="A510" s="104">
        <v>509</v>
      </c>
      <c r="B510" s="104">
        <v>7</v>
      </c>
      <c r="C510" s="104">
        <v>89</v>
      </c>
      <c r="D510" s="104" t="s">
        <v>5790</v>
      </c>
      <c r="F510" s="104" t="s">
        <v>944</v>
      </c>
      <c r="G510" s="104">
        <v>122</v>
      </c>
      <c r="H510" s="104" t="s">
        <v>4894</v>
      </c>
    </row>
    <row r="511" spans="1:8" x14ac:dyDescent="0.25">
      <c r="A511" s="104">
        <v>510</v>
      </c>
      <c r="B511" s="104">
        <v>7</v>
      </c>
      <c r="C511" s="104">
        <v>90</v>
      </c>
      <c r="D511" s="104" t="s">
        <v>4896</v>
      </c>
      <c r="F511" s="104" t="s">
        <v>944</v>
      </c>
      <c r="G511" s="104">
        <v>57</v>
      </c>
      <c r="H511" s="104" t="s">
        <v>4894</v>
      </c>
    </row>
    <row r="512" spans="1:8" x14ac:dyDescent="0.25">
      <c r="A512" s="104">
        <v>511</v>
      </c>
      <c r="B512" s="104">
        <v>7</v>
      </c>
      <c r="C512" s="104">
        <v>91</v>
      </c>
      <c r="D512" s="104" t="s">
        <v>4896</v>
      </c>
      <c r="F512" s="104" t="s">
        <v>944</v>
      </c>
      <c r="G512" s="104">
        <v>134</v>
      </c>
      <c r="H512" s="104" t="s">
        <v>4894</v>
      </c>
    </row>
    <row r="513" spans="1:8" x14ac:dyDescent="0.25">
      <c r="A513" s="104">
        <v>512</v>
      </c>
      <c r="B513" s="104">
        <v>7</v>
      </c>
      <c r="C513" s="104">
        <v>92</v>
      </c>
      <c r="D513" s="104" t="s">
        <v>4896</v>
      </c>
      <c r="F513" s="104" t="s">
        <v>944</v>
      </c>
      <c r="G513" s="104">
        <v>88</v>
      </c>
      <c r="H513" s="104" t="s">
        <v>4894</v>
      </c>
    </row>
    <row r="514" spans="1:8" x14ac:dyDescent="0.25">
      <c r="A514" s="104">
        <v>513</v>
      </c>
      <c r="B514" s="104">
        <v>7</v>
      </c>
      <c r="C514" s="104">
        <v>93</v>
      </c>
      <c r="D514" s="104" t="s">
        <v>4896</v>
      </c>
      <c r="F514" s="104" t="s">
        <v>944</v>
      </c>
      <c r="G514" s="104">
        <v>63</v>
      </c>
      <c r="H514" s="104" t="s">
        <v>4894</v>
      </c>
    </row>
    <row r="515" spans="1:8" x14ac:dyDescent="0.25">
      <c r="A515" s="104">
        <v>514</v>
      </c>
      <c r="B515" s="104">
        <v>7</v>
      </c>
      <c r="C515" s="104">
        <v>94</v>
      </c>
      <c r="D515" s="104" t="s">
        <v>4896</v>
      </c>
      <c r="F515" s="104" t="s">
        <v>944</v>
      </c>
      <c r="G515" s="104">
        <v>141</v>
      </c>
      <c r="H515" s="104" t="s">
        <v>4894</v>
      </c>
    </row>
    <row r="516" spans="1:8" x14ac:dyDescent="0.25">
      <c r="A516" s="104">
        <v>515</v>
      </c>
      <c r="B516" s="104">
        <v>7</v>
      </c>
      <c r="C516" s="104">
        <v>95</v>
      </c>
      <c r="D516" s="104" t="s">
        <v>5791</v>
      </c>
      <c r="F516" s="104" t="s">
        <v>944</v>
      </c>
      <c r="G516" s="104">
        <v>393</v>
      </c>
      <c r="H516" s="104" t="s">
        <v>4894</v>
      </c>
    </row>
    <row r="517" spans="1:8" x14ac:dyDescent="0.25">
      <c r="A517" s="104">
        <v>516</v>
      </c>
      <c r="B517" s="104">
        <v>7</v>
      </c>
      <c r="C517" s="104">
        <v>96</v>
      </c>
      <c r="D517" s="104" t="s">
        <v>5791</v>
      </c>
      <c r="F517" s="104" t="s">
        <v>944</v>
      </c>
      <c r="G517" s="104">
        <v>399</v>
      </c>
      <c r="H517" s="104" t="s">
        <v>4894</v>
      </c>
    </row>
    <row r="518" spans="1:8" x14ac:dyDescent="0.25">
      <c r="A518" s="104">
        <v>517</v>
      </c>
      <c r="B518" s="104">
        <v>7</v>
      </c>
      <c r="C518" s="104">
        <v>97</v>
      </c>
      <c r="D518" s="104" t="s">
        <v>5787</v>
      </c>
      <c r="F518" s="104" t="s">
        <v>944</v>
      </c>
      <c r="G518" s="104">
        <v>134</v>
      </c>
      <c r="H518" s="104" t="s">
        <v>4894</v>
      </c>
    </row>
    <row r="519" spans="1:8" x14ac:dyDescent="0.25">
      <c r="A519" s="104">
        <v>518</v>
      </c>
      <c r="B519" s="104">
        <v>7</v>
      </c>
      <c r="C519" s="104">
        <v>98</v>
      </c>
      <c r="D519" s="104" t="s">
        <v>4895</v>
      </c>
      <c r="F519" s="104" t="s">
        <v>944</v>
      </c>
      <c r="G519" s="104">
        <v>159</v>
      </c>
      <c r="H519" s="104" t="s">
        <v>4894</v>
      </c>
    </row>
    <row r="520" spans="1:8" x14ac:dyDescent="0.25">
      <c r="A520" s="104">
        <v>519</v>
      </c>
      <c r="B520" s="104">
        <v>7</v>
      </c>
      <c r="C520" s="104">
        <v>99</v>
      </c>
      <c r="D520" s="104" t="s">
        <v>4895</v>
      </c>
      <c r="F520" s="104" t="s">
        <v>944</v>
      </c>
      <c r="G520" s="104">
        <v>132</v>
      </c>
      <c r="H520" s="104" t="s">
        <v>4894</v>
      </c>
    </row>
    <row r="521" spans="1:8" x14ac:dyDescent="0.25">
      <c r="A521" s="104">
        <v>520</v>
      </c>
      <c r="B521" s="104">
        <v>7</v>
      </c>
      <c r="C521" s="104">
        <v>100</v>
      </c>
      <c r="D521" s="104" t="s">
        <v>4895</v>
      </c>
      <c r="F521" s="104" t="s">
        <v>944</v>
      </c>
      <c r="G521" s="104">
        <v>210</v>
      </c>
      <c r="H521" s="104" t="s">
        <v>4894</v>
      </c>
    </row>
    <row r="522" spans="1:8" x14ac:dyDescent="0.25">
      <c r="A522" s="104">
        <v>521</v>
      </c>
      <c r="B522" s="104">
        <v>7</v>
      </c>
      <c r="C522" s="104">
        <v>101</v>
      </c>
      <c r="D522" s="104" t="s">
        <v>5784</v>
      </c>
      <c r="F522" s="104" t="s">
        <v>944</v>
      </c>
      <c r="G522" s="104">
        <v>171</v>
      </c>
      <c r="H522" s="104" t="s">
        <v>4894</v>
      </c>
    </row>
    <row r="523" spans="1:8" x14ac:dyDescent="0.25">
      <c r="A523" s="104">
        <v>522</v>
      </c>
      <c r="B523" s="104">
        <v>7</v>
      </c>
      <c r="C523" s="104">
        <v>102</v>
      </c>
      <c r="D523" s="104" t="s">
        <v>4895</v>
      </c>
      <c r="F523" s="104" t="s">
        <v>944</v>
      </c>
      <c r="G523" s="104">
        <v>176</v>
      </c>
      <c r="H523" s="104" t="s">
        <v>4894</v>
      </c>
    </row>
    <row r="524" spans="1:8" x14ac:dyDescent="0.25">
      <c r="A524" s="104">
        <v>523</v>
      </c>
      <c r="B524" s="104">
        <v>7</v>
      </c>
      <c r="C524" s="104">
        <v>103</v>
      </c>
      <c r="D524" s="104" t="s">
        <v>4895</v>
      </c>
      <c r="F524" s="104" t="s">
        <v>944</v>
      </c>
      <c r="G524" s="104">
        <v>70</v>
      </c>
      <c r="H524" s="104" t="s">
        <v>4894</v>
      </c>
    </row>
    <row r="525" spans="1:8" x14ac:dyDescent="0.25">
      <c r="A525" s="104">
        <v>524</v>
      </c>
      <c r="B525" s="104">
        <v>7</v>
      </c>
      <c r="C525" s="104">
        <v>104</v>
      </c>
      <c r="D525" s="104" t="s">
        <v>4895</v>
      </c>
      <c r="F525" s="104" t="s">
        <v>944</v>
      </c>
      <c r="G525" s="104">
        <v>117</v>
      </c>
      <c r="H525" s="104" t="s">
        <v>4894</v>
      </c>
    </row>
    <row r="526" spans="1:8" x14ac:dyDescent="0.25">
      <c r="A526" s="104">
        <v>525</v>
      </c>
      <c r="B526" s="104">
        <v>7</v>
      </c>
      <c r="C526" s="104">
        <v>105</v>
      </c>
      <c r="D526" s="104" t="s">
        <v>5784</v>
      </c>
      <c r="F526" s="104" t="s">
        <v>944</v>
      </c>
      <c r="G526" s="104">
        <v>61</v>
      </c>
      <c r="H526" s="104" t="s">
        <v>4894</v>
      </c>
    </row>
    <row r="527" spans="1:8" x14ac:dyDescent="0.25">
      <c r="A527" s="104">
        <v>526</v>
      </c>
      <c r="B527" s="104">
        <v>7</v>
      </c>
      <c r="C527" s="104">
        <v>106</v>
      </c>
      <c r="D527" s="104" t="s">
        <v>4895</v>
      </c>
      <c r="F527" s="104" t="s">
        <v>944</v>
      </c>
      <c r="G527" s="104">
        <v>119</v>
      </c>
      <c r="H527" s="104" t="s">
        <v>4894</v>
      </c>
    </row>
    <row r="528" spans="1:8" x14ac:dyDescent="0.25">
      <c r="A528" s="104">
        <v>527</v>
      </c>
      <c r="B528" s="104">
        <v>7</v>
      </c>
      <c r="C528" s="104">
        <v>107</v>
      </c>
      <c r="D528" s="104" t="s">
        <v>5782</v>
      </c>
      <c r="F528" s="104" t="s">
        <v>944</v>
      </c>
      <c r="G528" s="104">
        <v>18</v>
      </c>
      <c r="H528" s="104" t="s">
        <v>4894</v>
      </c>
    </row>
    <row r="529" spans="1:8" x14ac:dyDescent="0.25">
      <c r="A529" s="104">
        <v>528</v>
      </c>
      <c r="B529" s="104">
        <v>7</v>
      </c>
      <c r="C529" s="104">
        <v>108</v>
      </c>
      <c r="D529" s="104" t="s">
        <v>5782</v>
      </c>
      <c r="F529" s="104" t="s">
        <v>944</v>
      </c>
      <c r="G529" s="104">
        <v>14</v>
      </c>
      <c r="H529" s="104" t="s">
        <v>4894</v>
      </c>
    </row>
    <row r="530" spans="1:8" x14ac:dyDescent="0.25">
      <c r="A530" s="104">
        <v>529</v>
      </c>
      <c r="B530" s="104">
        <v>7</v>
      </c>
      <c r="C530" s="104">
        <v>109</v>
      </c>
      <c r="D530" s="104" t="s">
        <v>5782</v>
      </c>
      <c r="F530" s="104" t="s">
        <v>944</v>
      </c>
      <c r="G530" s="104">
        <v>29</v>
      </c>
      <c r="H530" s="104" t="s">
        <v>4894</v>
      </c>
    </row>
    <row r="531" spans="1:8" x14ac:dyDescent="0.25">
      <c r="A531" s="104">
        <v>530</v>
      </c>
      <c r="B531" s="104">
        <v>7</v>
      </c>
      <c r="C531" s="104">
        <v>110</v>
      </c>
      <c r="D531" s="104" t="s">
        <v>5785</v>
      </c>
      <c r="F531" s="104" t="s">
        <v>944</v>
      </c>
      <c r="G531" s="104">
        <v>122</v>
      </c>
      <c r="H531" s="104" t="s">
        <v>4894</v>
      </c>
    </row>
    <row r="532" spans="1:8" x14ac:dyDescent="0.25">
      <c r="A532" s="104">
        <v>531</v>
      </c>
      <c r="B532" s="104">
        <v>7</v>
      </c>
      <c r="C532" s="104">
        <v>111</v>
      </c>
      <c r="D532" s="104" t="s">
        <v>5785</v>
      </c>
      <c r="F532" s="104" t="s">
        <v>944</v>
      </c>
      <c r="G532" s="104">
        <v>83</v>
      </c>
      <c r="H532" s="104" t="s">
        <v>4894</v>
      </c>
    </row>
    <row r="533" spans="1:8" x14ac:dyDescent="0.25">
      <c r="A533" s="104">
        <v>532</v>
      </c>
      <c r="B533" s="104">
        <v>7</v>
      </c>
      <c r="C533" s="104">
        <v>112</v>
      </c>
      <c r="D533" s="104" t="s">
        <v>5785</v>
      </c>
      <c r="F533" s="104" t="s">
        <v>944</v>
      </c>
      <c r="G533" s="104">
        <v>118</v>
      </c>
      <c r="H533" s="104" t="s">
        <v>4894</v>
      </c>
    </row>
    <row r="534" spans="1:8" x14ac:dyDescent="0.25">
      <c r="A534" s="104">
        <v>533</v>
      </c>
      <c r="B534" s="104">
        <v>7</v>
      </c>
      <c r="C534" s="104">
        <v>113</v>
      </c>
      <c r="D534" s="104" t="s">
        <v>5785</v>
      </c>
      <c r="F534" s="104" t="s">
        <v>944</v>
      </c>
      <c r="G534" s="104">
        <v>35</v>
      </c>
      <c r="H534" s="104" t="s">
        <v>4894</v>
      </c>
    </row>
    <row r="535" spans="1:8" x14ac:dyDescent="0.25">
      <c r="A535" s="104">
        <v>534</v>
      </c>
      <c r="B535" s="104">
        <v>7</v>
      </c>
      <c r="C535" s="104">
        <v>114</v>
      </c>
      <c r="D535" s="104" t="s">
        <v>945</v>
      </c>
      <c r="F535" s="104" t="s">
        <v>946</v>
      </c>
      <c r="G535" s="104">
        <v>119</v>
      </c>
      <c r="H535" s="104" t="s">
        <v>4774</v>
      </c>
    </row>
    <row r="536" spans="1:8" x14ac:dyDescent="0.25">
      <c r="A536" s="104">
        <v>535</v>
      </c>
      <c r="B536" s="104">
        <v>7</v>
      </c>
      <c r="C536" s="104">
        <v>115</v>
      </c>
      <c r="D536" s="104" t="s">
        <v>5786</v>
      </c>
      <c r="F536" s="104" t="s">
        <v>944</v>
      </c>
      <c r="G536" s="104">
        <v>86</v>
      </c>
      <c r="H536" s="104" t="s">
        <v>4894</v>
      </c>
    </row>
    <row r="537" spans="1:8" x14ac:dyDescent="0.25">
      <c r="A537" s="104">
        <v>536</v>
      </c>
      <c r="B537" s="104">
        <v>7</v>
      </c>
      <c r="C537" s="104">
        <v>116</v>
      </c>
      <c r="D537" s="104" t="s">
        <v>5786</v>
      </c>
      <c r="F537" s="104" t="s">
        <v>944</v>
      </c>
      <c r="G537" s="104">
        <v>64</v>
      </c>
      <c r="H537" s="104" t="s">
        <v>4894</v>
      </c>
    </row>
    <row r="538" spans="1:8" x14ac:dyDescent="0.25">
      <c r="A538" s="104">
        <v>537</v>
      </c>
      <c r="B538" s="104">
        <v>7</v>
      </c>
      <c r="C538" s="104">
        <v>117</v>
      </c>
      <c r="D538" s="104" t="s">
        <v>5786</v>
      </c>
      <c r="F538" s="104" t="s">
        <v>944</v>
      </c>
      <c r="G538" s="104">
        <v>54</v>
      </c>
      <c r="H538" s="104" t="s">
        <v>4894</v>
      </c>
    </row>
    <row r="539" spans="1:8" x14ac:dyDescent="0.25">
      <c r="A539" s="104">
        <v>538</v>
      </c>
      <c r="B539" s="104">
        <v>7</v>
      </c>
      <c r="C539" s="104">
        <v>118</v>
      </c>
      <c r="D539" s="104" t="s">
        <v>5786</v>
      </c>
      <c r="F539" s="104" t="s">
        <v>944</v>
      </c>
      <c r="G539" s="104">
        <v>74</v>
      </c>
      <c r="H539" s="104" t="s">
        <v>4894</v>
      </c>
    </row>
    <row r="540" spans="1:8" x14ac:dyDescent="0.25">
      <c r="A540" s="104">
        <v>539</v>
      </c>
      <c r="B540" s="104">
        <v>7</v>
      </c>
      <c r="C540" s="104">
        <v>119</v>
      </c>
      <c r="D540" s="104" t="s">
        <v>5786</v>
      </c>
      <c r="F540" s="104" t="s">
        <v>944</v>
      </c>
      <c r="G540" s="104">
        <v>119</v>
      </c>
      <c r="H540" s="104" t="s">
        <v>4894</v>
      </c>
    </row>
    <row r="541" spans="1:8" x14ac:dyDescent="0.25">
      <c r="A541" s="104">
        <v>540</v>
      </c>
      <c r="B541" s="104">
        <v>7</v>
      </c>
      <c r="C541" s="104">
        <v>120</v>
      </c>
      <c r="D541" s="104" t="s">
        <v>5786</v>
      </c>
      <c r="F541" s="104" t="s">
        <v>944</v>
      </c>
      <c r="G541" s="104">
        <v>52</v>
      </c>
      <c r="H541" s="104" t="s">
        <v>4894</v>
      </c>
    </row>
    <row r="542" spans="1:8" x14ac:dyDescent="0.25">
      <c r="A542" s="104">
        <v>541</v>
      </c>
      <c r="B542" s="104">
        <v>7</v>
      </c>
      <c r="C542" s="104">
        <v>121</v>
      </c>
      <c r="D542" s="104" t="s">
        <v>5786</v>
      </c>
      <c r="F542" s="104" t="s">
        <v>944</v>
      </c>
      <c r="G542" s="104">
        <v>34</v>
      </c>
      <c r="H542" s="104" t="s">
        <v>4894</v>
      </c>
    </row>
    <row r="543" spans="1:8" x14ac:dyDescent="0.25">
      <c r="A543" s="104">
        <v>542</v>
      </c>
      <c r="B543" s="104">
        <v>7</v>
      </c>
      <c r="C543" s="104">
        <v>122</v>
      </c>
      <c r="D543" s="104" t="s">
        <v>945</v>
      </c>
      <c r="F543" s="104" t="s">
        <v>946</v>
      </c>
      <c r="G543" s="104">
        <v>2327</v>
      </c>
      <c r="H543" s="104" t="s">
        <v>4774</v>
      </c>
    </row>
    <row r="544" spans="1:8" x14ac:dyDescent="0.25">
      <c r="A544" s="104">
        <v>543</v>
      </c>
      <c r="B544" s="104">
        <v>7</v>
      </c>
      <c r="C544" s="104">
        <v>123</v>
      </c>
      <c r="D544" s="104" t="s">
        <v>4813</v>
      </c>
      <c r="F544" s="104" t="s">
        <v>944</v>
      </c>
      <c r="G544" s="104">
        <v>11369</v>
      </c>
      <c r="H544" s="104" t="s">
        <v>754</v>
      </c>
    </row>
    <row r="545" spans="1:8" x14ac:dyDescent="0.25">
      <c r="A545" s="104">
        <v>544</v>
      </c>
      <c r="B545" s="104">
        <v>7</v>
      </c>
      <c r="C545" s="104">
        <v>124</v>
      </c>
      <c r="D545" s="104" t="s">
        <v>4897</v>
      </c>
      <c r="F545" s="104" t="s">
        <v>944</v>
      </c>
      <c r="G545" s="104">
        <v>25684</v>
      </c>
      <c r="H545" s="104" t="s">
        <v>4779</v>
      </c>
    </row>
    <row r="546" spans="1:8" x14ac:dyDescent="0.25">
      <c r="A546" s="104">
        <v>545</v>
      </c>
      <c r="B546" s="104">
        <v>7</v>
      </c>
      <c r="C546" s="104">
        <v>125</v>
      </c>
      <c r="D546" s="104" t="s">
        <v>4893</v>
      </c>
      <c r="F546" s="104" t="s">
        <v>944</v>
      </c>
      <c r="G546" s="104">
        <v>8671</v>
      </c>
      <c r="H546" s="104" t="s">
        <v>754</v>
      </c>
    </row>
    <row r="547" spans="1:8" x14ac:dyDescent="0.25">
      <c r="A547" s="104">
        <v>546</v>
      </c>
      <c r="B547" s="104">
        <v>7</v>
      </c>
      <c r="C547" s="104">
        <v>126</v>
      </c>
      <c r="D547" s="104" t="s">
        <v>5785</v>
      </c>
      <c r="F547" s="104" t="s">
        <v>944</v>
      </c>
      <c r="G547" s="104">
        <v>119</v>
      </c>
      <c r="H547" s="104" t="s">
        <v>4894</v>
      </c>
    </row>
    <row r="548" spans="1:8" x14ac:dyDescent="0.25">
      <c r="A548" s="104">
        <v>547</v>
      </c>
      <c r="B548" s="104">
        <v>7</v>
      </c>
      <c r="C548" s="104">
        <v>127</v>
      </c>
      <c r="D548" s="104" t="s">
        <v>5785</v>
      </c>
      <c r="F548" s="104" t="s">
        <v>944</v>
      </c>
      <c r="G548" s="104">
        <v>130</v>
      </c>
      <c r="H548" s="104" t="s">
        <v>4894</v>
      </c>
    </row>
    <row r="549" spans="1:8" x14ac:dyDescent="0.25">
      <c r="A549" s="104">
        <v>548</v>
      </c>
      <c r="B549" s="104">
        <v>7</v>
      </c>
      <c r="C549" s="104">
        <v>128</v>
      </c>
      <c r="D549" s="104" t="s">
        <v>5784</v>
      </c>
      <c r="F549" s="104" t="s">
        <v>944</v>
      </c>
      <c r="G549" s="104">
        <v>61</v>
      </c>
      <c r="H549" s="104" t="s">
        <v>4894</v>
      </c>
    </row>
    <row r="550" spans="1:8" x14ac:dyDescent="0.25">
      <c r="A550" s="104">
        <v>549</v>
      </c>
      <c r="B550" s="104">
        <v>7</v>
      </c>
      <c r="C550" s="104">
        <v>129</v>
      </c>
      <c r="D550" s="104" t="s">
        <v>5784</v>
      </c>
      <c r="F550" s="104" t="s">
        <v>944</v>
      </c>
      <c r="G550" s="104">
        <v>44</v>
      </c>
      <c r="H550" s="104" t="s">
        <v>4894</v>
      </c>
    </row>
    <row r="551" spans="1:8" x14ac:dyDescent="0.25">
      <c r="A551" s="104">
        <v>550</v>
      </c>
      <c r="B551" s="104">
        <v>7</v>
      </c>
      <c r="C551" s="104">
        <v>130</v>
      </c>
      <c r="D551" s="104" t="s">
        <v>4895</v>
      </c>
      <c r="F551" s="104" t="s">
        <v>944</v>
      </c>
      <c r="G551" s="104">
        <v>111</v>
      </c>
      <c r="H551" s="104" t="s">
        <v>4894</v>
      </c>
    </row>
    <row r="552" spans="1:8" x14ac:dyDescent="0.25">
      <c r="A552" s="104">
        <v>551</v>
      </c>
      <c r="B552" s="104">
        <v>7</v>
      </c>
      <c r="C552" s="104">
        <v>131</v>
      </c>
      <c r="D552" s="104" t="s">
        <v>4895</v>
      </c>
      <c r="F552" s="104" t="s">
        <v>944</v>
      </c>
      <c r="G552" s="104">
        <v>178</v>
      </c>
      <c r="H552" s="104" t="s">
        <v>4894</v>
      </c>
    </row>
    <row r="553" spans="1:8" x14ac:dyDescent="0.25">
      <c r="A553" s="104">
        <v>552</v>
      </c>
      <c r="B553" s="104">
        <v>7</v>
      </c>
      <c r="C553" s="104">
        <v>132</v>
      </c>
      <c r="D553" s="104" t="s">
        <v>5784</v>
      </c>
      <c r="F553" s="104" t="s">
        <v>944</v>
      </c>
      <c r="G553" s="104">
        <v>117</v>
      </c>
      <c r="H553" s="104" t="s">
        <v>4894</v>
      </c>
    </row>
    <row r="554" spans="1:8" x14ac:dyDescent="0.25">
      <c r="A554" s="104">
        <v>553</v>
      </c>
      <c r="B554" s="104">
        <v>7</v>
      </c>
      <c r="C554" s="104">
        <v>133</v>
      </c>
      <c r="D554" s="104" t="s">
        <v>4895</v>
      </c>
      <c r="F554" s="104" t="s">
        <v>944</v>
      </c>
      <c r="G554" s="104">
        <v>205</v>
      </c>
      <c r="H554" s="104" t="s">
        <v>4894</v>
      </c>
    </row>
    <row r="555" spans="1:8" x14ac:dyDescent="0.25">
      <c r="A555" s="104">
        <v>554</v>
      </c>
      <c r="B555" s="104">
        <v>7</v>
      </c>
      <c r="C555" s="104">
        <v>134</v>
      </c>
      <c r="D555" s="104" t="s">
        <v>5783</v>
      </c>
      <c r="F555" s="104" t="s">
        <v>944</v>
      </c>
      <c r="G555" s="104">
        <v>97</v>
      </c>
      <c r="H555" s="104" t="s">
        <v>4894</v>
      </c>
    </row>
    <row r="556" spans="1:8" x14ac:dyDescent="0.25">
      <c r="A556" s="104">
        <v>555</v>
      </c>
      <c r="B556" s="104">
        <v>7</v>
      </c>
      <c r="C556" s="104">
        <v>135</v>
      </c>
      <c r="D556" s="104" t="s">
        <v>5791</v>
      </c>
      <c r="F556" s="104" t="s">
        <v>944</v>
      </c>
      <c r="G556" s="104">
        <v>160</v>
      </c>
      <c r="H556" s="104" t="s">
        <v>4894</v>
      </c>
    </row>
    <row r="557" spans="1:8" x14ac:dyDescent="0.25">
      <c r="A557" s="104">
        <v>556</v>
      </c>
      <c r="B557" s="104">
        <v>7</v>
      </c>
      <c r="C557" s="104">
        <v>136</v>
      </c>
      <c r="D557" s="104" t="s">
        <v>5791</v>
      </c>
      <c r="F557" s="104" t="s">
        <v>944</v>
      </c>
      <c r="G557" s="104">
        <v>276</v>
      </c>
      <c r="H557" s="104" t="s">
        <v>4894</v>
      </c>
    </row>
    <row r="558" spans="1:8" x14ac:dyDescent="0.25">
      <c r="A558" s="104">
        <v>557</v>
      </c>
      <c r="B558" s="104">
        <v>7</v>
      </c>
      <c r="C558" s="104">
        <v>137</v>
      </c>
      <c r="D558" s="104" t="s">
        <v>5791</v>
      </c>
      <c r="F558" s="104" t="s">
        <v>944</v>
      </c>
      <c r="G558" s="104">
        <v>135</v>
      </c>
      <c r="H558" s="104" t="s">
        <v>4894</v>
      </c>
    </row>
    <row r="559" spans="1:8" x14ac:dyDescent="0.25">
      <c r="A559" s="104">
        <v>558</v>
      </c>
      <c r="B559" s="104">
        <v>7</v>
      </c>
      <c r="C559" s="104">
        <v>138</v>
      </c>
      <c r="D559" s="104" t="s">
        <v>4896</v>
      </c>
      <c r="F559" s="104" t="s">
        <v>944</v>
      </c>
      <c r="G559" s="104">
        <v>77</v>
      </c>
      <c r="H559" s="104" t="s">
        <v>4894</v>
      </c>
    </row>
    <row r="560" spans="1:8" x14ac:dyDescent="0.25">
      <c r="A560" s="104">
        <v>559</v>
      </c>
      <c r="B560" s="104">
        <v>7</v>
      </c>
      <c r="C560" s="104">
        <v>139</v>
      </c>
      <c r="D560" s="104" t="s">
        <v>4896</v>
      </c>
      <c r="F560" s="104" t="s">
        <v>944</v>
      </c>
      <c r="G560" s="104">
        <v>170</v>
      </c>
      <c r="H560" s="104" t="s">
        <v>4894</v>
      </c>
    </row>
    <row r="561" spans="1:8" x14ac:dyDescent="0.25">
      <c r="A561" s="104">
        <v>560</v>
      </c>
      <c r="B561" s="104">
        <v>7</v>
      </c>
      <c r="C561" s="104">
        <v>140</v>
      </c>
      <c r="D561" s="104" t="s">
        <v>4896</v>
      </c>
      <c r="F561" s="104" t="s">
        <v>944</v>
      </c>
      <c r="G561" s="104">
        <v>118</v>
      </c>
      <c r="H561" s="104" t="s">
        <v>4894</v>
      </c>
    </row>
    <row r="562" spans="1:8" x14ac:dyDescent="0.25">
      <c r="A562" s="104">
        <v>561</v>
      </c>
      <c r="B562" s="104">
        <v>7</v>
      </c>
      <c r="C562" s="104">
        <v>141</v>
      </c>
      <c r="D562" s="104" t="s">
        <v>4896</v>
      </c>
      <c r="F562" s="104" t="s">
        <v>944</v>
      </c>
      <c r="G562" s="104">
        <v>133</v>
      </c>
      <c r="H562" s="104" t="s">
        <v>4894</v>
      </c>
    </row>
    <row r="563" spans="1:8" x14ac:dyDescent="0.25">
      <c r="A563" s="104">
        <v>562</v>
      </c>
      <c r="B563" s="104">
        <v>7</v>
      </c>
      <c r="C563" s="104">
        <v>142</v>
      </c>
      <c r="D563" s="104" t="s">
        <v>5790</v>
      </c>
      <c r="F563" s="104" t="s">
        <v>944</v>
      </c>
      <c r="G563" s="104">
        <v>112</v>
      </c>
      <c r="H563" s="104" t="s">
        <v>4894</v>
      </c>
    </row>
    <row r="564" spans="1:8" x14ac:dyDescent="0.25">
      <c r="A564" s="104">
        <v>563</v>
      </c>
      <c r="B564" s="104">
        <v>7</v>
      </c>
      <c r="C564" s="104">
        <v>143</v>
      </c>
      <c r="D564" s="104" t="s">
        <v>5790</v>
      </c>
      <c r="F564" s="104" t="s">
        <v>944</v>
      </c>
      <c r="G564" s="104">
        <v>64</v>
      </c>
      <c r="H564" s="104" t="s">
        <v>4894</v>
      </c>
    </row>
    <row r="565" spans="1:8" x14ac:dyDescent="0.25">
      <c r="A565" s="104">
        <v>564</v>
      </c>
      <c r="B565" s="104">
        <v>7</v>
      </c>
      <c r="C565" s="104">
        <v>144</v>
      </c>
      <c r="D565" s="104" t="s">
        <v>5789</v>
      </c>
      <c r="F565" s="104" t="s">
        <v>944</v>
      </c>
      <c r="G565" s="104">
        <v>64</v>
      </c>
      <c r="H565" s="104" t="s">
        <v>4894</v>
      </c>
    </row>
    <row r="566" spans="1:8" x14ac:dyDescent="0.25">
      <c r="A566" s="104">
        <v>565</v>
      </c>
      <c r="B566" s="104">
        <v>7</v>
      </c>
      <c r="C566" s="104">
        <v>145</v>
      </c>
      <c r="D566" s="104" t="s">
        <v>5789</v>
      </c>
      <c r="F566" s="104" t="s">
        <v>944</v>
      </c>
      <c r="G566" s="104">
        <v>65</v>
      </c>
      <c r="H566" s="104" t="s">
        <v>4894</v>
      </c>
    </row>
    <row r="567" spans="1:8" x14ac:dyDescent="0.25">
      <c r="A567" s="104">
        <v>566</v>
      </c>
      <c r="B567" s="104">
        <v>7</v>
      </c>
      <c r="C567" s="104">
        <v>146</v>
      </c>
      <c r="D567" s="104" t="s">
        <v>5789</v>
      </c>
      <c r="F567" s="104" t="s">
        <v>944</v>
      </c>
      <c r="G567" s="104">
        <v>84</v>
      </c>
      <c r="H567" s="104" t="s">
        <v>4894</v>
      </c>
    </row>
    <row r="568" spans="1:8" x14ac:dyDescent="0.25">
      <c r="A568" s="104">
        <v>567</v>
      </c>
      <c r="B568" s="104">
        <v>7</v>
      </c>
      <c r="C568" s="104">
        <v>147</v>
      </c>
      <c r="D568" s="104" t="s">
        <v>5789</v>
      </c>
      <c r="F568" s="104" t="s">
        <v>944</v>
      </c>
      <c r="G568" s="104">
        <v>170</v>
      </c>
      <c r="H568" s="104" t="s">
        <v>4894</v>
      </c>
    </row>
    <row r="569" spans="1:8" x14ac:dyDescent="0.25">
      <c r="A569" s="104">
        <v>568</v>
      </c>
      <c r="B569" s="104">
        <v>7</v>
      </c>
      <c r="C569" s="104">
        <v>148</v>
      </c>
      <c r="D569" s="104" t="s">
        <v>5789</v>
      </c>
      <c r="F569" s="104" t="s">
        <v>944</v>
      </c>
      <c r="G569" s="104">
        <v>20</v>
      </c>
      <c r="H569" s="104" t="s">
        <v>4894</v>
      </c>
    </row>
    <row r="570" spans="1:8" x14ac:dyDescent="0.25">
      <c r="A570" s="104">
        <v>569</v>
      </c>
      <c r="B570" s="104">
        <v>7</v>
      </c>
      <c r="C570" s="104">
        <v>149</v>
      </c>
      <c r="D570" s="104" t="s">
        <v>5789</v>
      </c>
      <c r="F570" s="104" t="s">
        <v>944</v>
      </c>
      <c r="G570" s="104">
        <v>62</v>
      </c>
      <c r="H570" s="104" t="s">
        <v>4894</v>
      </c>
    </row>
    <row r="571" spans="1:8" x14ac:dyDescent="0.25">
      <c r="A571" s="104">
        <v>570</v>
      </c>
      <c r="B571" s="104">
        <v>7</v>
      </c>
      <c r="C571" s="104">
        <v>150</v>
      </c>
      <c r="D571" s="104" t="s">
        <v>945</v>
      </c>
      <c r="F571" s="104" t="s">
        <v>946</v>
      </c>
      <c r="G571" s="104">
        <v>393</v>
      </c>
      <c r="H571" s="104" t="s">
        <v>4774</v>
      </c>
    </row>
    <row r="572" spans="1:8" x14ac:dyDescent="0.25">
      <c r="A572" s="104">
        <v>571</v>
      </c>
      <c r="B572" s="104">
        <v>7</v>
      </c>
      <c r="C572" s="104">
        <v>151</v>
      </c>
      <c r="D572" s="104" t="s">
        <v>5790</v>
      </c>
      <c r="F572" s="104" t="s">
        <v>944</v>
      </c>
      <c r="G572" s="104">
        <v>51</v>
      </c>
      <c r="H572" s="104" t="s">
        <v>4894</v>
      </c>
    </row>
    <row r="573" spans="1:8" x14ac:dyDescent="0.25">
      <c r="A573" s="104">
        <v>572</v>
      </c>
      <c r="B573" s="104">
        <v>7</v>
      </c>
      <c r="C573" s="104">
        <v>152</v>
      </c>
      <c r="D573" s="104" t="s">
        <v>4896</v>
      </c>
      <c r="F573" s="104" t="s">
        <v>944</v>
      </c>
      <c r="G573" s="104">
        <v>60</v>
      </c>
      <c r="H573" s="104" t="s">
        <v>4894</v>
      </c>
    </row>
    <row r="574" spans="1:8" x14ac:dyDescent="0.25">
      <c r="A574" s="104">
        <v>573</v>
      </c>
      <c r="B574" s="104">
        <v>7</v>
      </c>
      <c r="C574" s="104">
        <v>152</v>
      </c>
      <c r="D574" s="104" t="s">
        <v>4896</v>
      </c>
      <c r="F574" s="104" t="s">
        <v>944</v>
      </c>
      <c r="G574" s="104">
        <v>60</v>
      </c>
      <c r="H574" s="104" t="s">
        <v>4894</v>
      </c>
    </row>
    <row r="575" spans="1:8" x14ac:dyDescent="0.25">
      <c r="A575" s="104">
        <v>574</v>
      </c>
      <c r="B575" s="104">
        <v>7</v>
      </c>
      <c r="C575" s="104">
        <v>153</v>
      </c>
      <c r="D575" s="104" t="s">
        <v>5791</v>
      </c>
      <c r="F575" s="104" t="s">
        <v>944</v>
      </c>
      <c r="G575" s="104">
        <v>291</v>
      </c>
      <c r="H575" s="104" t="s">
        <v>4894</v>
      </c>
    </row>
    <row r="576" spans="1:8" x14ac:dyDescent="0.25">
      <c r="A576" s="104">
        <v>575</v>
      </c>
      <c r="B576" s="104">
        <v>7</v>
      </c>
      <c r="C576" s="104">
        <v>154</v>
      </c>
      <c r="D576" s="104" t="s">
        <v>5791</v>
      </c>
      <c r="F576" s="104" t="s">
        <v>944</v>
      </c>
      <c r="G576" s="104">
        <v>180</v>
      </c>
      <c r="H576" s="104" t="s">
        <v>4894</v>
      </c>
    </row>
    <row r="577" spans="1:8" x14ac:dyDescent="0.25">
      <c r="A577" s="104">
        <v>576</v>
      </c>
      <c r="B577" s="104">
        <v>7</v>
      </c>
      <c r="C577" s="104">
        <v>155</v>
      </c>
      <c r="D577" s="104" t="s">
        <v>5791</v>
      </c>
      <c r="F577" s="104" t="s">
        <v>944</v>
      </c>
      <c r="G577" s="104">
        <v>191</v>
      </c>
      <c r="H577" s="104" t="s">
        <v>4894</v>
      </c>
    </row>
    <row r="578" spans="1:8" x14ac:dyDescent="0.25">
      <c r="A578" s="104">
        <v>577</v>
      </c>
      <c r="B578" s="104">
        <v>7</v>
      </c>
      <c r="C578" s="104">
        <v>157</v>
      </c>
      <c r="D578" s="104" t="s">
        <v>5783</v>
      </c>
      <c r="F578" s="104" t="s">
        <v>944</v>
      </c>
      <c r="G578" s="104">
        <v>43</v>
      </c>
      <c r="H578" s="104" t="s">
        <v>4894</v>
      </c>
    </row>
    <row r="579" spans="1:8" x14ac:dyDescent="0.25">
      <c r="A579" s="104">
        <v>578</v>
      </c>
      <c r="B579" s="104">
        <v>7</v>
      </c>
      <c r="C579" s="104">
        <v>158</v>
      </c>
      <c r="D579" s="104" t="s">
        <v>5783</v>
      </c>
      <c r="F579" s="104" t="s">
        <v>944</v>
      </c>
      <c r="G579" s="104">
        <v>212</v>
      </c>
      <c r="H579" s="104" t="s">
        <v>4894</v>
      </c>
    </row>
    <row r="580" spans="1:8" x14ac:dyDescent="0.25">
      <c r="A580" s="104">
        <v>579</v>
      </c>
      <c r="B580" s="104">
        <v>7</v>
      </c>
      <c r="C580" s="104">
        <v>159</v>
      </c>
      <c r="D580" s="104" t="s">
        <v>5783</v>
      </c>
      <c r="F580" s="104" t="s">
        <v>944</v>
      </c>
      <c r="G580" s="104">
        <v>94</v>
      </c>
      <c r="H580" s="104" t="s">
        <v>4894</v>
      </c>
    </row>
    <row r="581" spans="1:8" x14ac:dyDescent="0.25">
      <c r="A581" s="104">
        <v>580</v>
      </c>
      <c r="B581" s="104">
        <v>7</v>
      </c>
      <c r="C581" s="104">
        <v>160</v>
      </c>
      <c r="D581" s="104" t="s">
        <v>5783</v>
      </c>
      <c r="F581" s="104" t="s">
        <v>944</v>
      </c>
      <c r="G581" s="104">
        <v>49</v>
      </c>
      <c r="H581" s="104" t="s">
        <v>4894</v>
      </c>
    </row>
    <row r="582" spans="1:8" x14ac:dyDescent="0.25">
      <c r="A582" s="104">
        <v>581</v>
      </c>
      <c r="B582" s="104">
        <v>7</v>
      </c>
      <c r="C582" s="104">
        <v>161</v>
      </c>
      <c r="D582" s="104" t="s">
        <v>5783</v>
      </c>
      <c r="F582" s="104" t="s">
        <v>944</v>
      </c>
      <c r="G582" s="104">
        <v>91</v>
      </c>
      <c r="H582" s="104" t="s">
        <v>4894</v>
      </c>
    </row>
    <row r="583" spans="1:8" x14ac:dyDescent="0.25">
      <c r="A583" s="104">
        <v>582</v>
      </c>
      <c r="B583" s="104">
        <v>7</v>
      </c>
      <c r="C583" s="104">
        <v>162</v>
      </c>
      <c r="D583" s="104" t="s">
        <v>5783</v>
      </c>
      <c r="F583" s="104" t="s">
        <v>944</v>
      </c>
      <c r="G583" s="104">
        <v>86</v>
      </c>
      <c r="H583" s="104" t="s">
        <v>4894</v>
      </c>
    </row>
    <row r="584" spans="1:8" x14ac:dyDescent="0.25">
      <c r="A584" s="104">
        <v>583</v>
      </c>
      <c r="B584" s="104">
        <v>7</v>
      </c>
      <c r="C584" s="104">
        <v>163</v>
      </c>
      <c r="D584" s="104" t="s">
        <v>5783</v>
      </c>
      <c r="F584" s="104" t="s">
        <v>944</v>
      </c>
      <c r="G584" s="104">
        <v>94</v>
      </c>
      <c r="H584" s="104" t="s">
        <v>4894</v>
      </c>
    </row>
    <row r="585" spans="1:8" x14ac:dyDescent="0.25">
      <c r="A585" s="104">
        <v>584</v>
      </c>
      <c r="B585" s="104">
        <v>7</v>
      </c>
      <c r="C585" s="104">
        <v>164</v>
      </c>
      <c r="D585" s="104" t="s">
        <v>4895</v>
      </c>
      <c r="F585" s="104" t="s">
        <v>944</v>
      </c>
      <c r="G585" s="104">
        <v>182</v>
      </c>
      <c r="H585" s="104" t="s">
        <v>4</v>
      </c>
    </row>
    <row r="586" spans="1:8" x14ac:dyDescent="0.25">
      <c r="A586" s="104">
        <v>585</v>
      </c>
      <c r="B586" s="104">
        <v>7</v>
      </c>
      <c r="C586" s="104">
        <v>165</v>
      </c>
      <c r="D586" s="104" t="s">
        <v>4895</v>
      </c>
      <c r="F586" s="104" t="s">
        <v>944</v>
      </c>
      <c r="G586" s="104">
        <v>240</v>
      </c>
      <c r="H586" s="104" t="s">
        <v>4894</v>
      </c>
    </row>
    <row r="587" spans="1:8" x14ac:dyDescent="0.25">
      <c r="A587" s="104">
        <v>586</v>
      </c>
      <c r="B587" s="104">
        <v>7</v>
      </c>
      <c r="C587" s="104">
        <v>166</v>
      </c>
      <c r="D587" s="104" t="s">
        <v>4895</v>
      </c>
      <c r="F587" s="104" t="s">
        <v>944</v>
      </c>
      <c r="G587" s="104">
        <v>80</v>
      </c>
      <c r="H587" s="104" t="s">
        <v>4894</v>
      </c>
    </row>
    <row r="588" spans="1:8" x14ac:dyDescent="0.25">
      <c r="A588" s="104">
        <v>587</v>
      </c>
      <c r="B588" s="104">
        <v>7</v>
      </c>
      <c r="C588" s="104">
        <v>167</v>
      </c>
      <c r="D588" s="104" t="s">
        <v>4826</v>
      </c>
      <c r="F588" s="104" t="s">
        <v>944</v>
      </c>
      <c r="G588" s="104">
        <v>4208</v>
      </c>
      <c r="H588" s="104" t="s">
        <v>754</v>
      </c>
    </row>
    <row r="589" spans="1:8" x14ac:dyDescent="0.25">
      <c r="A589" s="104">
        <v>588</v>
      </c>
      <c r="B589" s="104">
        <v>7</v>
      </c>
      <c r="C589" s="104">
        <v>168</v>
      </c>
      <c r="D589" s="104" t="s">
        <v>4898</v>
      </c>
      <c r="F589" s="104" t="s">
        <v>944</v>
      </c>
      <c r="G589" s="104">
        <v>17086</v>
      </c>
      <c r="H589" s="104" t="s">
        <v>4779</v>
      </c>
    </row>
    <row r="590" spans="1:8" x14ac:dyDescent="0.25">
      <c r="A590" s="104">
        <v>589</v>
      </c>
      <c r="B590" s="104">
        <v>7</v>
      </c>
      <c r="C590" s="104">
        <v>169</v>
      </c>
      <c r="D590" s="104" t="s">
        <v>5791</v>
      </c>
      <c r="F590" s="104" t="s">
        <v>944</v>
      </c>
      <c r="G590" s="104">
        <v>2760</v>
      </c>
      <c r="H590" s="104" t="s">
        <v>4773</v>
      </c>
    </row>
    <row r="591" spans="1:8" x14ac:dyDescent="0.25">
      <c r="A591" s="104">
        <v>590</v>
      </c>
      <c r="B591" s="104">
        <v>7</v>
      </c>
      <c r="C591" s="104">
        <v>170</v>
      </c>
      <c r="D591" s="104" t="s">
        <v>5787</v>
      </c>
      <c r="F591" s="104" t="s">
        <v>944</v>
      </c>
      <c r="G591" s="104">
        <v>620</v>
      </c>
      <c r="H591" s="104" t="s">
        <v>754</v>
      </c>
    </row>
    <row r="592" spans="1:8" x14ac:dyDescent="0.25">
      <c r="A592" s="104">
        <v>591</v>
      </c>
      <c r="B592" s="104">
        <v>7</v>
      </c>
      <c r="C592" s="104">
        <v>171</v>
      </c>
      <c r="D592" s="104" t="s">
        <v>5787</v>
      </c>
      <c r="F592" s="104" t="s">
        <v>944</v>
      </c>
      <c r="G592" s="104">
        <v>1281</v>
      </c>
      <c r="H592" s="104" t="s">
        <v>754</v>
      </c>
    </row>
    <row r="593" spans="1:8" x14ac:dyDescent="0.25">
      <c r="A593" s="104">
        <v>592</v>
      </c>
      <c r="B593" s="104">
        <v>7</v>
      </c>
      <c r="C593" s="104">
        <v>172</v>
      </c>
      <c r="D593" s="104" t="s">
        <v>5792</v>
      </c>
      <c r="F593" s="104" t="s">
        <v>944</v>
      </c>
      <c r="G593" s="104">
        <v>2243</v>
      </c>
      <c r="H593" s="104" t="s">
        <v>754</v>
      </c>
    </row>
    <row r="594" spans="1:8" x14ac:dyDescent="0.25">
      <c r="A594" s="104">
        <v>593</v>
      </c>
      <c r="B594" s="104">
        <v>7</v>
      </c>
      <c r="C594" s="104">
        <v>173</v>
      </c>
      <c r="D594" s="104" t="s">
        <v>5783</v>
      </c>
      <c r="F594" s="104" t="s">
        <v>944</v>
      </c>
      <c r="G594" s="104">
        <v>3797</v>
      </c>
      <c r="H594" s="104" t="s">
        <v>4773</v>
      </c>
    </row>
    <row r="595" spans="1:8" x14ac:dyDescent="0.25">
      <c r="A595" s="104">
        <v>594</v>
      </c>
      <c r="B595" s="104">
        <v>7</v>
      </c>
      <c r="C595" s="104">
        <v>174</v>
      </c>
      <c r="D595" s="104" t="s">
        <v>4899</v>
      </c>
      <c r="F595" s="104" t="s">
        <v>944</v>
      </c>
      <c r="G595" s="104">
        <v>4942</v>
      </c>
      <c r="H595" s="104" t="s">
        <v>754</v>
      </c>
    </row>
    <row r="596" spans="1:8" x14ac:dyDescent="0.25">
      <c r="A596" s="104">
        <v>595</v>
      </c>
      <c r="B596" s="104">
        <v>7</v>
      </c>
      <c r="C596" s="104">
        <v>175</v>
      </c>
      <c r="D596" s="104" t="s">
        <v>4900</v>
      </c>
      <c r="F596" s="104" t="s">
        <v>944</v>
      </c>
      <c r="G596" s="104">
        <v>4938</v>
      </c>
      <c r="H596" s="104" t="s">
        <v>4773</v>
      </c>
    </row>
    <row r="597" spans="1:8" x14ac:dyDescent="0.25">
      <c r="A597" s="104">
        <v>596</v>
      </c>
      <c r="B597" s="104">
        <v>7</v>
      </c>
      <c r="C597" s="104">
        <v>176</v>
      </c>
      <c r="D597" s="104" t="s">
        <v>4813</v>
      </c>
      <c r="F597" s="104" t="s">
        <v>944</v>
      </c>
      <c r="G597" s="104">
        <v>12383</v>
      </c>
      <c r="H597" s="104" t="s">
        <v>4773</v>
      </c>
    </row>
    <row r="598" spans="1:8" x14ac:dyDescent="0.25">
      <c r="A598" s="104">
        <v>597</v>
      </c>
      <c r="B598" s="104">
        <v>7</v>
      </c>
      <c r="C598" s="104">
        <v>177</v>
      </c>
      <c r="D598" s="104" t="s">
        <v>4896</v>
      </c>
      <c r="F598" s="104" t="s">
        <v>944</v>
      </c>
      <c r="G598" s="104">
        <v>6515</v>
      </c>
      <c r="H598" s="104" t="s">
        <v>754</v>
      </c>
    </row>
    <row r="599" spans="1:8" x14ac:dyDescent="0.25">
      <c r="A599" s="104">
        <v>598</v>
      </c>
      <c r="B599" s="104">
        <v>7</v>
      </c>
      <c r="C599" s="104">
        <v>178</v>
      </c>
      <c r="D599" s="104" t="s">
        <v>5793</v>
      </c>
      <c r="F599" s="104" t="s">
        <v>946</v>
      </c>
      <c r="G599" s="104">
        <v>35</v>
      </c>
      <c r="H599" s="104" t="s">
        <v>4901</v>
      </c>
    </row>
    <row r="600" spans="1:8" x14ac:dyDescent="0.25">
      <c r="A600" s="104">
        <v>599</v>
      </c>
      <c r="B600" s="104">
        <v>7</v>
      </c>
      <c r="C600" s="104">
        <v>179</v>
      </c>
      <c r="D600" s="104" t="s">
        <v>5794</v>
      </c>
      <c r="F600" s="104" t="s">
        <v>944</v>
      </c>
      <c r="G600" s="104">
        <v>1854</v>
      </c>
      <c r="H600" s="104" t="s">
        <v>4773</v>
      </c>
    </row>
    <row r="601" spans="1:8" x14ac:dyDescent="0.25">
      <c r="A601" s="104">
        <v>600</v>
      </c>
      <c r="B601" s="104">
        <v>7</v>
      </c>
      <c r="C601" s="104">
        <v>180</v>
      </c>
      <c r="D601" s="104" t="s">
        <v>5794</v>
      </c>
      <c r="F601" s="104" t="s">
        <v>944</v>
      </c>
      <c r="G601" s="104">
        <v>1884</v>
      </c>
      <c r="H601" s="104" t="s">
        <v>754</v>
      </c>
    </row>
    <row r="602" spans="1:8" x14ac:dyDescent="0.25">
      <c r="A602" s="104">
        <v>601</v>
      </c>
      <c r="B602" s="104">
        <v>7</v>
      </c>
      <c r="C602" s="104">
        <v>181</v>
      </c>
      <c r="D602" s="104" t="s">
        <v>5795</v>
      </c>
      <c r="F602" s="104" t="s">
        <v>949</v>
      </c>
      <c r="G602" s="104">
        <v>175</v>
      </c>
      <c r="H602" s="104" t="s">
        <v>4832</v>
      </c>
    </row>
    <row r="603" spans="1:8" x14ac:dyDescent="0.25">
      <c r="A603" s="104">
        <v>602</v>
      </c>
      <c r="B603" s="104">
        <v>7</v>
      </c>
      <c r="C603" s="104">
        <v>182</v>
      </c>
      <c r="D603" s="104" t="s">
        <v>5782</v>
      </c>
      <c r="F603" s="104" t="s">
        <v>944</v>
      </c>
      <c r="G603" s="104">
        <v>2713</v>
      </c>
    </row>
    <row r="604" spans="1:8" x14ac:dyDescent="0.25">
      <c r="A604" s="104">
        <v>603</v>
      </c>
      <c r="B604" s="104">
        <v>7</v>
      </c>
      <c r="G604" s="104">
        <v>400</v>
      </c>
      <c r="H604" s="104" t="s">
        <v>4824</v>
      </c>
    </row>
    <row r="605" spans="1:8" x14ac:dyDescent="0.25">
      <c r="A605" s="104">
        <v>604</v>
      </c>
      <c r="B605" s="104">
        <v>7</v>
      </c>
      <c r="G605" s="104">
        <v>2313</v>
      </c>
      <c r="H605" s="104" t="s">
        <v>4825</v>
      </c>
    </row>
    <row r="606" spans="1:8" x14ac:dyDescent="0.25">
      <c r="A606" s="104">
        <v>605</v>
      </c>
      <c r="B606" s="104">
        <v>7</v>
      </c>
      <c r="C606" s="104">
        <v>183</v>
      </c>
      <c r="D606" s="104" t="s">
        <v>5790</v>
      </c>
      <c r="F606" s="104" t="s">
        <v>944</v>
      </c>
      <c r="G606" s="104">
        <v>1973</v>
      </c>
      <c r="H606" s="104" t="s">
        <v>4773</v>
      </c>
    </row>
    <row r="607" spans="1:8" x14ac:dyDescent="0.25">
      <c r="A607" s="104">
        <v>606</v>
      </c>
      <c r="B607" s="104">
        <v>7</v>
      </c>
      <c r="C607" s="104">
        <v>184</v>
      </c>
      <c r="D607" s="104" t="s">
        <v>4813</v>
      </c>
      <c r="F607" s="104" t="s">
        <v>944</v>
      </c>
      <c r="G607" s="104">
        <v>8973</v>
      </c>
      <c r="H607" s="104" t="s">
        <v>4773</v>
      </c>
    </row>
    <row r="608" spans="1:8" x14ac:dyDescent="0.25">
      <c r="A608" s="104">
        <v>607</v>
      </c>
      <c r="B608" s="104">
        <v>7</v>
      </c>
      <c r="C608" s="104">
        <v>185</v>
      </c>
      <c r="D608" s="104" t="s">
        <v>4902</v>
      </c>
      <c r="F608" s="104" t="s">
        <v>944</v>
      </c>
      <c r="G608" s="104">
        <v>3808</v>
      </c>
      <c r="H608" s="104" t="s">
        <v>754</v>
      </c>
    </row>
    <row r="609" spans="1:8" x14ac:dyDescent="0.25">
      <c r="A609" s="104">
        <v>608</v>
      </c>
      <c r="B609" s="104">
        <v>7</v>
      </c>
      <c r="C609" s="104">
        <v>186</v>
      </c>
      <c r="D609" s="104" t="s">
        <v>4903</v>
      </c>
      <c r="F609" s="104" t="s">
        <v>944</v>
      </c>
      <c r="G609" s="104">
        <v>7047</v>
      </c>
      <c r="H609" s="104" t="s">
        <v>4779</v>
      </c>
    </row>
    <row r="610" spans="1:8" x14ac:dyDescent="0.25">
      <c r="A610" s="104">
        <v>609</v>
      </c>
      <c r="B610" s="104">
        <v>7</v>
      </c>
      <c r="C610" s="104">
        <v>187</v>
      </c>
      <c r="D610" s="104" t="s">
        <v>5782</v>
      </c>
      <c r="F610" s="104" t="s">
        <v>944</v>
      </c>
      <c r="G610" s="104">
        <v>318</v>
      </c>
      <c r="H610" s="104" t="s">
        <v>4</v>
      </c>
    </row>
    <row r="611" spans="1:8" x14ac:dyDescent="0.25">
      <c r="A611" s="104">
        <v>610</v>
      </c>
      <c r="B611" s="104">
        <v>7</v>
      </c>
      <c r="C611" s="104">
        <v>188</v>
      </c>
      <c r="D611" s="104" t="s">
        <v>5786</v>
      </c>
      <c r="F611" s="104" t="s">
        <v>944</v>
      </c>
      <c r="G611" s="104">
        <v>603</v>
      </c>
    </row>
    <row r="612" spans="1:8" x14ac:dyDescent="0.25">
      <c r="A612" s="104">
        <v>611</v>
      </c>
      <c r="B612" s="104">
        <v>7</v>
      </c>
      <c r="G612" s="104">
        <v>400</v>
      </c>
      <c r="H612" s="104" t="s">
        <v>4824</v>
      </c>
    </row>
    <row r="613" spans="1:8" x14ac:dyDescent="0.25">
      <c r="A613" s="104">
        <v>612</v>
      </c>
      <c r="B613" s="104">
        <v>7</v>
      </c>
      <c r="G613" s="104">
        <v>203</v>
      </c>
      <c r="H613" s="104" t="s">
        <v>4825</v>
      </c>
    </row>
    <row r="614" spans="1:8" x14ac:dyDescent="0.25">
      <c r="A614" s="104">
        <v>613</v>
      </c>
      <c r="B614" s="104">
        <v>7</v>
      </c>
      <c r="C614" s="104">
        <v>189</v>
      </c>
      <c r="D614" s="104" t="s">
        <v>945</v>
      </c>
      <c r="F614" s="104" t="s">
        <v>946</v>
      </c>
      <c r="G614" s="104">
        <v>244</v>
      </c>
      <c r="H614" s="104" t="s">
        <v>4774</v>
      </c>
    </row>
    <row r="615" spans="1:8" x14ac:dyDescent="0.25">
      <c r="A615" s="104">
        <v>614</v>
      </c>
      <c r="B615" s="104">
        <v>7</v>
      </c>
      <c r="C615" s="104">
        <v>190</v>
      </c>
      <c r="D615" s="104" t="s">
        <v>5796</v>
      </c>
      <c r="F615" s="104" t="s">
        <v>944</v>
      </c>
      <c r="G615" s="104">
        <v>699</v>
      </c>
      <c r="H615" s="104" t="s">
        <v>4824</v>
      </c>
    </row>
    <row r="616" spans="1:8" x14ac:dyDescent="0.25">
      <c r="A616" s="104">
        <v>615</v>
      </c>
      <c r="B616" s="104">
        <v>7</v>
      </c>
      <c r="C616" s="104">
        <v>191</v>
      </c>
      <c r="D616" s="104" t="s">
        <v>4895</v>
      </c>
      <c r="F616" s="104" t="s">
        <v>944</v>
      </c>
      <c r="G616" s="104">
        <v>4831</v>
      </c>
      <c r="H616" s="104" t="s">
        <v>754</v>
      </c>
    </row>
    <row r="617" spans="1:8" x14ac:dyDescent="0.25">
      <c r="A617" s="104">
        <v>616</v>
      </c>
      <c r="B617" s="104">
        <v>7</v>
      </c>
      <c r="C617" s="104">
        <v>192</v>
      </c>
      <c r="D617" s="104" t="s">
        <v>4904</v>
      </c>
      <c r="F617" s="104" t="s">
        <v>944</v>
      </c>
      <c r="G617" s="104">
        <v>17374</v>
      </c>
      <c r="H617" s="104" t="s">
        <v>754</v>
      </c>
    </row>
    <row r="618" spans="1:8" x14ac:dyDescent="0.25">
      <c r="A618" s="104">
        <v>617</v>
      </c>
      <c r="B618" s="104">
        <v>7</v>
      </c>
      <c r="C618" s="104">
        <v>193</v>
      </c>
      <c r="D618" s="104" t="s">
        <v>945</v>
      </c>
      <c r="F618" s="104" t="s">
        <v>946</v>
      </c>
      <c r="G618" s="104">
        <v>5219</v>
      </c>
      <c r="H618" s="104" t="s">
        <v>4774</v>
      </c>
    </row>
    <row r="619" spans="1:8" x14ac:dyDescent="0.25">
      <c r="A619" s="104">
        <v>618</v>
      </c>
      <c r="B619" s="104">
        <v>7</v>
      </c>
      <c r="C619" s="104">
        <v>194</v>
      </c>
      <c r="D619" s="104" t="s">
        <v>4876</v>
      </c>
      <c r="F619" s="104" t="s">
        <v>944</v>
      </c>
      <c r="G619" s="104">
        <v>1944</v>
      </c>
      <c r="H619" s="104" t="s">
        <v>754</v>
      </c>
    </row>
    <row r="620" spans="1:8" x14ac:dyDescent="0.25">
      <c r="A620" s="104">
        <v>619</v>
      </c>
      <c r="B620" s="104">
        <v>7</v>
      </c>
      <c r="C620" s="104">
        <v>195</v>
      </c>
      <c r="D620" s="104" t="s">
        <v>4905</v>
      </c>
      <c r="F620" s="104" t="s">
        <v>944</v>
      </c>
      <c r="G620" s="104">
        <v>25268</v>
      </c>
      <c r="H620" s="104" t="s">
        <v>754</v>
      </c>
    </row>
    <row r="621" spans="1:8" x14ac:dyDescent="0.25">
      <c r="A621" s="104">
        <v>620</v>
      </c>
      <c r="B621" s="104">
        <v>7</v>
      </c>
      <c r="C621" s="104">
        <v>196</v>
      </c>
      <c r="D621" s="104" t="s">
        <v>4813</v>
      </c>
      <c r="F621" s="104" t="s">
        <v>944</v>
      </c>
      <c r="G621" s="104">
        <v>348</v>
      </c>
      <c r="H621" s="104" t="s">
        <v>4773</v>
      </c>
    </row>
    <row r="622" spans="1:8" x14ac:dyDescent="0.25">
      <c r="A622" s="104">
        <v>621</v>
      </c>
      <c r="B622" s="104">
        <v>7</v>
      </c>
      <c r="C622" s="104">
        <v>197</v>
      </c>
      <c r="D622" s="104" t="s">
        <v>5791</v>
      </c>
      <c r="F622" s="104" t="s">
        <v>944</v>
      </c>
      <c r="G622" s="104">
        <v>5032</v>
      </c>
    </row>
    <row r="623" spans="1:8" x14ac:dyDescent="0.25">
      <c r="A623" s="104">
        <v>622</v>
      </c>
      <c r="B623" s="104">
        <v>7</v>
      </c>
      <c r="G623" s="104">
        <v>400</v>
      </c>
      <c r="H623" s="104" t="s">
        <v>4824</v>
      </c>
    </row>
    <row r="624" spans="1:8" x14ac:dyDescent="0.25">
      <c r="A624" s="104">
        <v>623</v>
      </c>
      <c r="B624" s="104">
        <v>7</v>
      </c>
      <c r="G624" s="104">
        <v>4632</v>
      </c>
      <c r="H624" s="104" t="s">
        <v>4825</v>
      </c>
    </row>
    <row r="625" spans="1:8" x14ac:dyDescent="0.25">
      <c r="A625" s="104">
        <v>624</v>
      </c>
      <c r="B625" s="104">
        <v>7</v>
      </c>
      <c r="C625" s="104">
        <v>198</v>
      </c>
      <c r="D625" s="104" t="s">
        <v>5698</v>
      </c>
      <c r="F625" s="104" t="s">
        <v>944</v>
      </c>
      <c r="G625" s="104">
        <v>1437</v>
      </c>
    </row>
    <row r="626" spans="1:8" x14ac:dyDescent="0.25">
      <c r="A626" s="104">
        <v>625</v>
      </c>
      <c r="B626" s="104">
        <v>7</v>
      </c>
      <c r="G626" s="104">
        <v>400</v>
      </c>
      <c r="H626" s="104" t="s">
        <v>4824</v>
      </c>
    </row>
    <row r="627" spans="1:8" x14ac:dyDescent="0.25">
      <c r="A627" s="104">
        <v>626</v>
      </c>
      <c r="B627" s="104">
        <v>7</v>
      </c>
      <c r="G627" s="104">
        <v>1037</v>
      </c>
      <c r="H627" s="104" t="s">
        <v>4825</v>
      </c>
    </row>
    <row r="628" spans="1:8" x14ac:dyDescent="0.25">
      <c r="A628" s="104">
        <v>627</v>
      </c>
      <c r="B628" s="104">
        <v>7</v>
      </c>
      <c r="C628" s="104">
        <v>199</v>
      </c>
      <c r="D628" s="104" t="s">
        <v>5787</v>
      </c>
      <c r="F628" s="104" t="s">
        <v>944</v>
      </c>
      <c r="G628" s="104">
        <v>165</v>
      </c>
      <c r="H628" s="104" t="s">
        <v>4824</v>
      </c>
    </row>
    <row r="629" spans="1:8" x14ac:dyDescent="0.25">
      <c r="A629" s="104">
        <v>628</v>
      </c>
      <c r="B629" s="104">
        <v>7</v>
      </c>
      <c r="C629" s="104">
        <v>200</v>
      </c>
      <c r="D629" s="104" t="s">
        <v>4895</v>
      </c>
      <c r="F629" s="104" t="s">
        <v>944</v>
      </c>
      <c r="G629" s="104">
        <v>2740</v>
      </c>
      <c r="H629" s="104" t="s">
        <v>4773</v>
      </c>
    </row>
    <row r="630" spans="1:8" x14ac:dyDescent="0.25">
      <c r="A630" s="104">
        <v>629</v>
      </c>
      <c r="B630" s="104">
        <v>7</v>
      </c>
      <c r="C630" s="104">
        <v>201</v>
      </c>
      <c r="D630" s="104" t="s">
        <v>4895</v>
      </c>
      <c r="F630" s="104" t="s">
        <v>944</v>
      </c>
      <c r="G630" s="104">
        <v>2360</v>
      </c>
      <c r="H630" s="104" t="s">
        <v>754</v>
      </c>
    </row>
    <row r="631" spans="1:8" x14ac:dyDescent="0.25">
      <c r="A631" s="104">
        <v>630</v>
      </c>
      <c r="B631" s="104">
        <v>7</v>
      </c>
      <c r="C631" s="104">
        <v>202</v>
      </c>
      <c r="D631" s="104" t="s">
        <v>5755</v>
      </c>
      <c r="F631" s="104" t="s">
        <v>944</v>
      </c>
      <c r="G631" s="104">
        <v>11964</v>
      </c>
      <c r="H631" s="104" t="s">
        <v>4773</v>
      </c>
    </row>
    <row r="632" spans="1:8" x14ac:dyDescent="0.25">
      <c r="A632" s="104">
        <v>631</v>
      </c>
      <c r="B632" s="104">
        <v>7</v>
      </c>
      <c r="C632" s="104">
        <v>203</v>
      </c>
      <c r="D632" s="104" t="s">
        <v>4906</v>
      </c>
      <c r="F632" s="104" t="s">
        <v>944</v>
      </c>
      <c r="G632" s="104">
        <v>4985</v>
      </c>
      <c r="H632" s="104" t="s">
        <v>754</v>
      </c>
    </row>
    <row r="633" spans="1:8" x14ac:dyDescent="0.25">
      <c r="A633" s="104">
        <v>632</v>
      </c>
      <c r="B633" s="104">
        <v>7</v>
      </c>
      <c r="C633" s="104">
        <v>204</v>
      </c>
      <c r="D633" s="104" t="s">
        <v>4906</v>
      </c>
      <c r="F633" s="104" t="s">
        <v>944</v>
      </c>
      <c r="G633" s="104">
        <v>590</v>
      </c>
      <c r="H633" s="104" t="s">
        <v>754</v>
      </c>
    </row>
    <row r="634" spans="1:8" x14ac:dyDescent="0.25">
      <c r="A634" s="104">
        <v>633</v>
      </c>
      <c r="B634" s="104">
        <v>7</v>
      </c>
      <c r="C634" s="104">
        <v>205</v>
      </c>
      <c r="D634" s="104" t="s">
        <v>4895</v>
      </c>
      <c r="F634" s="104" t="s">
        <v>944</v>
      </c>
      <c r="G634" s="104">
        <v>345</v>
      </c>
      <c r="H634" s="104" t="s">
        <v>4</v>
      </c>
    </row>
    <row r="635" spans="1:8" x14ac:dyDescent="0.25">
      <c r="A635" s="104">
        <v>634</v>
      </c>
      <c r="B635" s="104">
        <v>7</v>
      </c>
      <c r="C635" s="104">
        <v>206</v>
      </c>
      <c r="D635" s="104" t="s">
        <v>5784</v>
      </c>
      <c r="F635" s="104" t="s">
        <v>944</v>
      </c>
      <c r="G635" s="104">
        <v>2781</v>
      </c>
    </row>
    <row r="636" spans="1:8" x14ac:dyDescent="0.25">
      <c r="A636" s="104">
        <v>635</v>
      </c>
      <c r="B636" s="104">
        <v>7</v>
      </c>
      <c r="G636" s="104">
        <v>400</v>
      </c>
      <c r="H636" s="104" t="s">
        <v>4824</v>
      </c>
    </row>
    <row r="637" spans="1:8" x14ac:dyDescent="0.25">
      <c r="A637" s="104">
        <v>636</v>
      </c>
      <c r="B637" s="104">
        <v>7</v>
      </c>
      <c r="G637" s="104">
        <v>2381</v>
      </c>
      <c r="H637" s="104" t="s">
        <v>4825</v>
      </c>
    </row>
    <row r="638" spans="1:8" x14ac:dyDescent="0.25">
      <c r="A638" s="104">
        <v>637</v>
      </c>
      <c r="B638" s="104">
        <v>7</v>
      </c>
      <c r="C638" s="104">
        <v>207</v>
      </c>
      <c r="D638" s="104" t="s">
        <v>5797</v>
      </c>
      <c r="F638" s="104" t="s">
        <v>968</v>
      </c>
      <c r="G638" s="104">
        <v>30970</v>
      </c>
      <c r="H638" s="104" t="s">
        <v>4890</v>
      </c>
    </row>
    <row r="639" spans="1:8" x14ac:dyDescent="0.25">
      <c r="A639" s="104">
        <v>638</v>
      </c>
      <c r="B639" s="104">
        <v>7</v>
      </c>
      <c r="C639" s="104">
        <v>208</v>
      </c>
      <c r="D639" s="104" t="s">
        <v>4895</v>
      </c>
      <c r="F639" s="104" t="s">
        <v>944</v>
      </c>
      <c r="G639" s="104">
        <v>3498</v>
      </c>
      <c r="H639" s="104" t="s">
        <v>4773</v>
      </c>
    </row>
    <row r="640" spans="1:8" x14ac:dyDescent="0.25">
      <c r="A640" s="104">
        <v>639</v>
      </c>
      <c r="B640" s="104">
        <v>7</v>
      </c>
      <c r="C640" s="104">
        <v>209</v>
      </c>
      <c r="D640" s="104" t="s">
        <v>4852</v>
      </c>
      <c r="F640" s="104" t="s">
        <v>944</v>
      </c>
      <c r="G640" s="104">
        <v>5952</v>
      </c>
      <c r="H640" s="104" t="s">
        <v>754</v>
      </c>
    </row>
    <row r="641" spans="1:8" x14ac:dyDescent="0.25">
      <c r="A641" s="104">
        <v>640</v>
      </c>
      <c r="B641" s="104">
        <v>7</v>
      </c>
      <c r="C641" s="104">
        <v>210</v>
      </c>
      <c r="D641" s="104" t="s">
        <v>4907</v>
      </c>
      <c r="F641" s="104" t="s">
        <v>944</v>
      </c>
      <c r="G641" s="104">
        <v>3848</v>
      </c>
      <c r="H641" s="104" t="s">
        <v>4773</v>
      </c>
    </row>
    <row r="642" spans="1:8" x14ac:dyDescent="0.25">
      <c r="A642" s="104">
        <v>641</v>
      </c>
      <c r="B642" s="104">
        <v>7</v>
      </c>
      <c r="C642" s="104">
        <v>211</v>
      </c>
      <c r="D642" s="104" t="s">
        <v>4908</v>
      </c>
      <c r="F642" s="104" t="s">
        <v>944</v>
      </c>
      <c r="G642" s="104">
        <v>379</v>
      </c>
      <c r="H642" s="104" t="s">
        <v>754</v>
      </c>
    </row>
    <row r="643" spans="1:8" x14ac:dyDescent="0.25">
      <c r="A643" s="104">
        <v>642</v>
      </c>
      <c r="B643" s="104">
        <v>7</v>
      </c>
      <c r="C643" s="104">
        <v>212</v>
      </c>
      <c r="D643" s="104" t="s">
        <v>5785</v>
      </c>
      <c r="F643" s="104" t="s">
        <v>944</v>
      </c>
      <c r="G643" s="104">
        <v>3800</v>
      </c>
    </row>
    <row r="644" spans="1:8" x14ac:dyDescent="0.25">
      <c r="A644" s="104">
        <v>643</v>
      </c>
      <c r="B644" s="104">
        <v>7</v>
      </c>
      <c r="G644" s="104">
        <v>400</v>
      </c>
      <c r="H644" s="104" t="s">
        <v>4824</v>
      </c>
    </row>
    <row r="645" spans="1:8" x14ac:dyDescent="0.25">
      <c r="A645" s="104">
        <v>644</v>
      </c>
      <c r="B645" s="104">
        <v>7</v>
      </c>
      <c r="G645" s="104">
        <v>3400</v>
      </c>
      <c r="H645" s="104" t="s">
        <v>4825</v>
      </c>
    </row>
    <row r="646" spans="1:8" x14ac:dyDescent="0.25">
      <c r="A646" s="104">
        <v>645</v>
      </c>
      <c r="B646" s="104">
        <v>7</v>
      </c>
      <c r="C646" s="104">
        <v>213</v>
      </c>
      <c r="D646" s="104" t="s">
        <v>5798</v>
      </c>
      <c r="F646" s="104" t="s">
        <v>944</v>
      </c>
      <c r="G646" s="104">
        <v>4073</v>
      </c>
      <c r="H646" s="104" t="s">
        <v>754</v>
      </c>
    </row>
    <row r="647" spans="1:8" x14ac:dyDescent="0.25">
      <c r="A647" s="104">
        <v>646</v>
      </c>
      <c r="B647" s="104">
        <v>7</v>
      </c>
      <c r="C647" s="104">
        <v>214</v>
      </c>
      <c r="D647" s="104" t="s">
        <v>5787</v>
      </c>
      <c r="F647" s="104" t="s">
        <v>944</v>
      </c>
      <c r="G647" s="104">
        <v>2274</v>
      </c>
      <c r="H647" s="104" t="s">
        <v>754</v>
      </c>
    </row>
    <row r="648" spans="1:8" x14ac:dyDescent="0.25">
      <c r="A648" s="104">
        <v>647</v>
      </c>
      <c r="B648" s="104">
        <v>7</v>
      </c>
      <c r="C648" s="104">
        <v>215</v>
      </c>
      <c r="D648" s="104" t="s">
        <v>4908</v>
      </c>
      <c r="F648" s="104" t="s">
        <v>944</v>
      </c>
      <c r="G648" s="104">
        <v>5177</v>
      </c>
      <c r="H648" s="104" t="s">
        <v>754</v>
      </c>
    </row>
    <row r="649" spans="1:8" x14ac:dyDescent="0.25">
      <c r="A649" s="104">
        <v>648</v>
      </c>
      <c r="B649" s="104">
        <v>7</v>
      </c>
      <c r="C649" s="104">
        <v>216</v>
      </c>
      <c r="D649" s="104" t="s">
        <v>4903</v>
      </c>
      <c r="F649" s="104" t="s">
        <v>944</v>
      </c>
      <c r="G649" s="104">
        <v>8954</v>
      </c>
      <c r="H649" s="104" t="s">
        <v>4779</v>
      </c>
    </row>
    <row r="650" spans="1:8" x14ac:dyDescent="0.25">
      <c r="A650" s="104">
        <v>649</v>
      </c>
      <c r="B650" s="104">
        <v>7</v>
      </c>
      <c r="C650" s="104">
        <v>217</v>
      </c>
      <c r="D650" s="104" t="s">
        <v>5799</v>
      </c>
      <c r="F650" s="104" t="s">
        <v>968</v>
      </c>
      <c r="G650" s="104">
        <v>3519</v>
      </c>
      <c r="H650" s="104" t="s">
        <v>4909</v>
      </c>
    </row>
    <row r="651" spans="1:8" x14ac:dyDescent="0.25">
      <c r="A651" s="104">
        <v>650</v>
      </c>
      <c r="B651" s="104">
        <v>7</v>
      </c>
      <c r="C651" s="104">
        <v>218</v>
      </c>
      <c r="D651" s="104" t="s">
        <v>4908</v>
      </c>
      <c r="F651" s="104" t="s">
        <v>944</v>
      </c>
      <c r="G651" s="104">
        <v>1257</v>
      </c>
      <c r="H651" s="104" t="s">
        <v>754</v>
      </c>
    </row>
    <row r="652" spans="1:8" x14ac:dyDescent="0.25">
      <c r="A652" s="104">
        <v>651</v>
      </c>
      <c r="B652" s="104">
        <v>7</v>
      </c>
      <c r="C652" s="104">
        <v>219</v>
      </c>
      <c r="D652" s="104" t="s">
        <v>4904</v>
      </c>
      <c r="F652" s="104" t="s">
        <v>944</v>
      </c>
      <c r="G652" s="104">
        <v>9767</v>
      </c>
      <c r="H652" s="104" t="s">
        <v>4773</v>
      </c>
    </row>
    <row r="653" spans="1:8" x14ac:dyDescent="0.25">
      <c r="A653" s="104">
        <v>652</v>
      </c>
      <c r="B653" s="104">
        <v>7</v>
      </c>
      <c r="C653" s="104">
        <v>220</v>
      </c>
      <c r="D653" s="104" t="s">
        <v>5783</v>
      </c>
      <c r="F653" s="104" t="s">
        <v>944</v>
      </c>
      <c r="G653" s="104">
        <v>725</v>
      </c>
      <c r="H653" s="104" t="s">
        <v>4824</v>
      </c>
    </row>
    <row r="654" spans="1:8" x14ac:dyDescent="0.25">
      <c r="A654" s="104">
        <v>653</v>
      </c>
      <c r="B654" s="104">
        <v>7</v>
      </c>
      <c r="C654" s="104">
        <v>221</v>
      </c>
      <c r="D654" s="104" t="s">
        <v>5800</v>
      </c>
      <c r="F654" s="104" t="s">
        <v>944</v>
      </c>
      <c r="G654" s="104">
        <v>2499</v>
      </c>
      <c r="H654" s="104" t="s">
        <v>4824</v>
      </c>
    </row>
    <row r="655" spans="1:8" x14ac:dyDescent="0.25">
      <c r="A655" s="104">
        <v>654</v>
      </c>
      <c r="B655" s="104">
        <v>7</v>
      </c>
      <c r="C655" s="104">
        <v>222</v>
      </c>
      <c r="D655" s="104" t="s">
        <v>5801</v>
      </c>
      <c r="F655" s="104" t="s">
        <v>949</v>
      </c>
      <c r="G655" s="104">
        <v>328</v>
      </c>
      <c r="H655" s="104" t="s">
        <v>4831</v>
      </c>
    </row>
    <row r="656" spans="1:8" x14ac:dyDescent="0.25">
      <c r="A656" s="104">
        <v>655</v>
      </c>
      <c r="B656" s="104">
        <v>7</v>
      </c>
      <c r="C656" s="104">
        <v>223</v>
      </c>
      <c r="D656" s="104" t="s">
        <v>4910</v>
      </c>
      <c r="F656" s="104" t="s">
        <v>944</v>
      </c>
      <c r="G656" s="104">
        <v>11166</v>
      </c>
      <c r="H656" s="104" t="s">
        <v>4773</v>
      </c>
    </row>
    <row r="657" spans="1:8" x14ac:dyDescent="0.25">
      <c r="A657" s="104">
        <v>656</v>
      </c>
      <c r="B657" s="104">
        <v>7</v>
      </c>
      <c r="C657" s="104">
        <v>225</v>
      </c>
      <c r="D657" s="104" t="s">
        <v>4889</v>
      </c>
      <c r="F657" s="104" t="s">
        <v>944</v>
      </c>
      <c r="G657" s="104">
        <v>7248</v>
      </c>
      <c r="H657" s="104" t="s">
        <v>4779</v>
      </c>
    </row>
    <row r="658" spans="1:8" x14ac:dyDescent="0.25">
      <c r="A658" s="104">
        <v>657</v>
      </c>
      <c r="B658" s="104">
        <v>7</v>
      </c>
      <c r="C658" s="104">
        <v>226</v>
      </c>
      <c r="D658" s="104" t="s">
        <v>5790</v>
      </c>
      <c r="F658" s="104" t="s">
        <v>944</v>
      </c>
      <c r="G658" s="104">
        <v>8597</v>
      </c>
    </row>
    <row r="659" spans="1:8" x14ac:dyDescent="0.25">
      <c r="A659" s="104">
        <v>658</v>
      </c>
      <c r="B659" s="104">
        <v>7</v>
      </c>
      <c r="G659" s="104">
        <v>400</v>
      </c>
      <c r="H659" s="104" t="s">
        <v>4824</v>
      </c>
    </row>
    <row r="660" spans="1:8" x14ac:dyDescent="0.25">
      <c r="A660" s="104">
        <v>659</v>
      </c>
      <c r="B660" s="104">
        <v>7</v>
      </c>
      <c r="G660" s="104">
        <v>8197</v>
      </c>
      <c r="H660" s="104" t="s">
        <v>4825</v>
      </c>
    </row>
    <row r="661" spans="1:8" x14ac:dyDescent="0.25">
      <c r="A661" s="104">
        <v>660</v>
      </c>
      <c r="B661" s="104">
        <v>7</v>
      </c>
      <c r="C661" s="104">
        <v>227</v>
      </c>
      <c r="D661" s="104" t="s">
        <v>4896</v>
      </c>
      <c r="F661" s="104" t="s">
        <v>944</v>
      </c>
      <c r="G661" s="104">
        <v>5107</v>
      </c>
    </row>
    <row r="662" spans="1:8" x14ac:dyDescent="0.25">
      <c r="A662" s="104">
        <v>661</v>
      </c>
      <c r="B662" s="104">
        <v>7</v>
      </c>
      <c r="G662" s="104">
        <v>400</v>
      </c>
      <c r="H662" s="104" t="s">
        <v>4824</v>
      </c>
    </row>
    <row r="663" spans="1:8" x14ac:dyDescent="0.25">
      <c r="A663" s="104">
        <v>662</v>
      </c>
      <c r="B663" s="104">
        <v>7</v>
      </c>
      <c r="G663" s="104">
        <v>4707</v>
      </c>
      <c r="H663" s="104" t="s">
        <v>4825</v>
      </c>
    </row>
    <row r="664" spans="1:8" x14ac:dyDescent="0.25">
      <c r="A664" s="104">
        <v>663</v>
      </c>
      <c r="B664" s="104">
        <v>7</v>
      </c>
      <c r="C664" s="104">
        <v>228</v>
      </c>
      <c r="D664" s="104" t="s">
        <v>5789</v>
      </c>
      <c r="F664" s="104" t="s">
        <v>944</v>
      </c>
      <c r="G664" s="104">
        <v>5634</v>
      </c>
    </row>
    <row r="665" spans="1:8" x14ac:dyDescent="0.25">
      <c r="A665" s="104">
        <v>664</v>
      </c>
      <c r="B665" s="104">
        <v>7</v>
      </c>
      <c r="G665" s="104">
        <v>400</v>
      </c>
      <c r="H665" s="104" t="s">
        <v>4824</v>
      </c>
    </row>
    <row r="666" spans="1:8" x14ac:dyDescent="0.25">
      <c r="A666" s="104">
        <v>665</v>
      </c>
      <c r="B666" s="104">
        <v>7</v>
      </c>
      <c r="G666" s="104">
        <v>5234</v>
      </c>
      <c r="H666" s="104" t="s">
        <v>4825</v>
      </c>
    </row>
    <row r="667" spans="1:8" x14ac:dyDescent="0.25">
      <c r="A667" s="104">
        <v>666</v>
      </c>
      <c r="B667" s="104">
        <v>7</v>
      </c>
      <c r="C667" s="104">
        <v>229</v>
      </c>
      <c r="D667" s="104" t="s">
        <v>5698</v>
      </c>
      <c r="F667" s="104" t="s">
        <v>944</v>
      </c>
      <c r="G667" s="104">
        <v>11022</v>
      </c>
      <c r="H667" s="104" t="s">
        <v>4824</v>
      </c>
    </row>
    <row r="668" spans="1:8" x14ac:dyDescent="0.25">
      <c r="A668" s="104">
        <v>667</v>
      </c>
      <c r="B668" s="104">
        <v>7</v>
      </c>
      <c r="C668" s="104">
        <v>230</v>
      </c>
      <c r="D668" s="104" t="s">
        <v>5797</v>
      </c>
      <c r="F668" s="104" t="s">
        <v>968</v>
      </c>
      <c r="G668" s="104">
        <v>16566</v>
      </c>
      <c r="H668" s="104" t="s">
        <v>4890</v>
      </c>
    </row>
    <row r="669" spans="1:8" x14ac:dyDescent="0.25">
      <c r="A669" s="104">
        <v>668</v>
      </c>
      <c r="B669" s="104">
        <v>7</v>
      </c>
      <c r="C669" s="104">
        <v>231</v>
      </c>
      <c r="D669" s="104" t="s">
        <v>4903</v>
      </c>
      <c r="F669" s="104" t="s">
        <v>944</v>
      </c>
      <c r="G669" s="104">
        <v>7499</v>
      </c>
      <c r="H669" s="104" t="s">
        <v>4773</v>
      </c>
    </row>
    <row r="670" spans="1:8" x14ac:dyDescent="0.25">
      <c r="A670" s="104">
        <v>669</v>
      </c>
      <c r="B670" s="104">
        <v>7</v>
      </c>
      <c r="C670" s="104">
        <v>232</v>
      </c>
      <c r="D670" s="104" t="s">
        <v>5797</v>
      </c>
      <c r="F670" s="104" t="s">
        <v>968</v>
      </c>
      <c r="G670" s="104">
        <v>2011</v>
      </c>
      <c r="H670" s="104" t="s">
        <v>4890</v>
      </c>
    </row>
    <row r="671" spans="1:8" x14ac:dyDescent="0.25">
      <c r="A671" s="104">
        <v>670</v>
      </c>
      <c r="B671" s="104">
        <v>7</v>
      </c>
      <c r="C671" s="104">
        <v>234</v>
      </c>
      <c r="D671" s="104" t="s">
        <v>5788</v>
      </c>
      <c r="F671" s="104" t="s">
        <v>944</v>
      </c>
      <c r="G671" s="104">
        <v>239</v>
      </c>
      <c r="H671" s="104" t="s">
        <v>4824</v>
      </c>
    </row>
    <row r="672" spans="1:8" x14ac:dyDescent="0.25">
      <c r="A672" s="104">
        <v>671</v>
      </c>
      <c r="B672" s="104">
        <v>7</v>
      </c>
      <c r="C672" s="104">
        <v>235</v>
      </c>
      <c r="D672" s="104" t="s">
        <v>5798</v>
      </c>
      <c r="F672" s="104" t="s">
        <v>944</v>
      </c>
      <c r="G672" s="104">
        <v>324</v>
      </c>
      <c r="H672" s="104" t="s">
        <v>4824</v>
      </c>
    </row>
    <row r="673" spans="1:8" x14ac:dyDescent="0.25">
      <c r="A673" s="104">
        <v>672</v>
      </c>
      <c r="B673" s="104">
        <v>7</v>
      </c>
      <c r="C673" s="104">
        <v>236</v>
      </c>
      <c r="D673" s="104" t="s">
        <v>5788</v>
      </c>
      <c r="F673" s="104" t="s">
        <v>944</v>
      </c>
      <c r="G673" s="104">
        <v>205</v>
      </c>
      <c r="H673" s="104" t="s">
        <v>4824</v>
      </c>
    </row>
    <row r="674" spans="1:8" x14ac:dyDescent="0.25">
      <c r="A674" s="104">
        <v>673</v>
      </c>
      <c r="B674" s="104">
        <v>7</v>
      </c>
      <c r="C674" s="104">
        <v>237</v>
      </c>
      <c r="D674" s="104" t="s">
        <v>4910</v>
      </c>
      <c r="F674" s="104" t="s">
        <v>944</v>
      </c>
      <c r="G674" s="104">
        <v>15821</v>
      </c>
    </row>
    <row r="675" spans="1:8" x14ac:dyDescent="0.25">
      <c r="A675" s="104">
        <v>674</v>
      </c>
      <c r="B675" s="104">
        <v>7</v>
      </c>
      <c r="G675" s="104">
        <v>400</v>
      </c>
      <c r="H675" s="104" t="s">
        <v>4824</v>
      </c>
    </row>
    <row r="676" spans="1:8" x14ac:dyDescent="0.25">
      <c r="A676" s="104">
        <v>675</v>
      </c>
      <c r="B676" s="104">
        <v>7</v>
      </c>
      <c r="G676" s="104">
        <v>15421</v>
      </c>
      <c r="H676" s="104" t="s">
        <v>4825</v>
      </c>
    </row>
    <row r="677" spans="1:8" x14ac:dyDescent="0.25">
      <c r="A677" s="104">
        <v>676</v>
      </c>
      <c r="B677" s="104">
        <v>7</v>
      </c>
      <c r="C677" s="104">
        <v>238</v>
      </c>
      <c r="D677" s="104" t="s">
        <v>945</v>
      </c>
      <c r="F677" s="104" t="s">
        <v>946</v>
      </c>
      <c r="G677" s="104">
        <v>4727</v>
      </c>
      <c r="H677" s="104" t="s">
        <v>5802</v>
      </c>
    </row>
    <row r="678" spans="1:8" x14ac:dyDescent="0.25">
      <c r="A678" s="104">
        <v>677</v>
      </c>
      <c r="B678" s="104">
        <v>7</v>
      </c>
      <c r="C678" s="104">
        <v>239</v>
      </c>
      <c r="D678" s="104" t="s">
        <v>5797</v>
      </c>
      <c r="F678" s="104" t="s">
        <v>968</v>
      </c>
      <c r="G678" s="104">
        <v>17601</v>
      </c>
      <c r="H678" s="104" t="s">
        <v>4890</v>
      </c>
    </row>
    <row r="679" spans="1:8" x14ac:dyDescent="0.25">
      <c r="A679" s="104">
        <v>678</v>
      </c>
      <c r="B679" s="104">
        <v>7</v>
      </c>
      <c r="C679" s="104">
        <v>240</v>
      </c>
      <c r="D679" s="104" t="s">
        <v>5782</v>
      </c>
      <c r="F679" s="104" t="s">
        <v>944</v>
      </c>
      <c r="G679" s="104">
        <v>360</v>
      </c>
      <c r="H679" s="104" t="s">
        <v>754</v>
      </c>
    </row>
    <row r="680" spans="1:8" x14ac:dyDescent="0.25">
      <c r="A680" s="104">
        <v>679</v>
      </c>
      <c r="B680" s="104">
        <v>7</v>
      </c>
      <c r="C680" s="104" t="s">
        <v>950</v>
      </c>
      <c r="D680" s="104" t="s">
        <v>945</v>
      </c>
      <c r="F680" s="104" t="s">
        <v>946</v>
      </c>
      <c r="G680" s="104">
        <v>30963</v>
      </c>
      <c r="H680" s="104" t="s">
        <v>4776</v>
      </c>
    </row>
    <row r="681" spans="1:8" x14ac:dyDescent="0.25">
      <c r="A681" s="104">
        <v>680</v>
      </c>
      <c r="B681" s="104">
        <v>7</v>
      </c>
      <c r="C681" s="104" t="s">
        <v>960</v>
      </c>
      <c r="D681" s="104" t="s">
        <v>945</v>
      </c>
      <c r="F681" s="104" t="s">
        <v>946</v>
      </c>
      <c r="G681" s="104">
        <v>99</v>
      </c>
      <c r="H681" s="104" t="s">
        <v>4911</v>
      </c>
    </row>
    <row r="682" spans="1:8" x14ac:dyDescent="0.25">
      <c r="A682" s="104">
        <v>681</v>
      </c>
      <c r="B682" s="104">
        <v>7</v>
      </c>
      <c r="C682" s="104" t="s">
        <v>956</v>
      </c>
      <c r="D682" s="104" t="s">
        <v>945</v>
      </c>
      <c r="F682" s="104" t="s">
        <v>946</v>
      </c>
      <c r="G682" s="104">
        <v>18926</v>
      </c>
      <c r="H682" s="104" t="s">
        <v>4777</v>
      </c>
    </row>
    <row r="683" spans="1:8" x14ac:dyDescent="0.25">
      <c r="A683" s="104">
        <v>682</v>
      </c>
      <c r="B683" s="104">
        <v>7</v>
      </c>
      <c r="C683" s="104" t="s">
        <v>957</v>
      </c>
      <c r="D683" s="104" t="s">
        <v>945</v>
      </c>
      <c r="F683" s="104" t="s">
        <v>946</v>
      </c>
      <c r="G683" s="104">
        <v>201</v>
      </c>
      <c r="H683" s="104" t="s">
        <v>4777</v>
      </c>
    </row>
    <row r="684" spans="1:8" x14ac:dyDescent="0.25">
      <c r="A684" s="104">
        <v>683</v>
      </c>
      <c r="B684" s="104">
        <v>8</v>
      </c>
      <c r="C684" s="104">
        <v>2</v>
      </c>
      <c r="D684" s="104" t="s">
        <v>5803</v>
      </c>
      <c r="F684" s="104" t="s">
        <v>944</v>
      </c>
      <c r="G684" s="104">
        <v>1381</v>
      </c>
      <c r="H684" s="104" t="s">
        <v>754</v>
      </c>
    </row>
    <row r="685" spans="1:8" x14ac:dyDescent="0.25">
      <c r="A685" s="104">
        <v>684</v>
      </c>
      <c r="B685" s="104">
        <v>8</v>
      </c>
      <c r="C685" s="104">
        <v>3</v>
      </c>
      <c r="D685" s="104" t="s">
        <v>4895</v>
      </c>
      <c r="F685" s="104" t="s">
        <v>944</v>
      </c>
      <c r="G685" s="104">
        <v>4229</v>
      </c>
      <c r="H685" s="104" t="s">
        <v>4773</v>
      </c>
    </row>
    <row r="686" spans="1:8" x14ac:dyDescent="0.25">
      <c r="A686" s="104">
        <v>685</v>
      </c>
      <c r="B686" s="104">
        <v>8</v>
      </c>
      <c r="C686" s="104">
        <v>4</v>
      </c>
      <c r="D686" s="104" t="s">
        <v>5804</v>
      </c>
      <c r="F686" s="104" t="s">
        <v>944</v>
      </c>
      <c r="G686" s="104">
        <v>3213</v>
      </c>
      <c r="H686" s="104" t="s">
        <v>4824</v>
      </c>
    </row>
    <row r="687" spans="1:8" x14ac:dyDescent="0.25">
      <c r="A687" s="104">
        <v>686</v>
      </c>
      <c r="B687" s="104">
        <v>8</v>
      </c>
      <c r="C687" s="104">
        <v>5</v>
      </c>
      <c r="D687" s="104" t="s">
        <v>5788</v>
      </c>
      <c r="F687" s="104" t="s">
        <v>944</v>
      </c>
      <c r="G687" s="104">
        <v>4112</v>
      </c>
      <c r="H687" s="104" t="s">
        <v>754</v>
      </c>
    </row>
    <row r="688" spans="1:8" x14ac:dyDescent="0.25">
      <c r="A688" s="104">
        <v>687</v>
      </c>
      <c r="B688" s="104">
        <v>8</v>
      </c>
      <c r="C688" s="104">
        <v>6</v>
      </c>
      <c r="D688" s="104" t="s">
        <v>5805</v>
      </c>
      <c r="F688" s="104" t="s">
        <v>944</v>
      </c>
      <c r="G688" s="104">
        <v>1658</v>
      </c>
      <c r="H688" s="104" t="s">
        <v>4824</v>
      </c>
    </row>
    <row r="689" spans="1:8" x14ac:dyDescent="0.25">
      <c r="A689" s="104">
        <v>688</v>
      </c>
      <c r="B689" s="104">
        <v>8</v>
      </c>
      <c r="C689" s="104">
        <v>7</v>
      </c>
      <c r="D689" s="104" t="s">
        <v>5806</v>
      </c>
      <c r="F689" s="104" t="s">
        <v>944</v>
      </c>
      <c r="G689" s="104">
        <v>1066</v>
      </c>
      <c r="H689" s="104" t="s">
        <v>4824</v>
      </c>
    </row>
    <row r="690" spans="1:8" x14ac:dyDescent="0.25">
      <c r="A690" s="104">
        <v>689</v>
      </c>
      <c r="B690" s="104">
        <v>8</v>
      </c>
      <c r="C690" s="104">
        <v>8</v>
      </c>
      <c r="D690" s="104" t="s">
        <v>945</v>
      </c>
      <c r="F690" s="104" t="s">
        <v>946</v>
      </c>
      <c r="G690" s="104">
        <v>168</v>
      </c>
      <c r="H690" s="104" t="s">
        <v>4774</v>
      </c>
    </row>
    <row r="691" spans="1:8" x14ac:dyDescent="0.25">
      <c r="A691" s="104">
        <v>690</v>
      </c>
      <c r="B691" s="104">
        <v>8</v>
      </c>
      <c r="C691" s="104">
        <v>10</v>
      </c>
      <c r="D691" s="104" t="s">
        <v>5805</v>
      </c>
      <c r="F691" s="104" t="s">
        <v>944</v>
      </c>
      <c r="G691" s="104">
        <v>317</v>
      </c>
      <c r="H691" s="104" t="s">
        <v>754</v>
      </c>
    </row>
    <row r="692" spans="1:8" x14ac:dyDescent="0.25">
      <c r="A692" s="104">
        <v>691</v>
      </c>
      <c r="B692" s="104">
        <v>8</v>
      </c>
      <c r="C692" s="104">
        <v>11</v>
      </c>
      <c r="D692" s="104" t="s">
        <v>5805</v>
      </c>
      <c r="F692" s="104" t="s">
        <v>944</v>
      </c>
      <c r="G692" s="104">
        <v>1056</v>
      </c>
      <c r="H692" s="104" t="s">
        <v>4824</v>
      </c>
    </row>
    <row r="693" spans="1:8" x14ac:dyDescent="0.25">
      <c r="A693" s="104">
        <v>692</v>
      </c>
      <c r="B693" s="104">
        <v>8</v>
      </c>
      <c r="C693" s="104">
        <v>12</v>
      </c>
      <c r="D693" s="104" t="s">
        <v>5807</v>
      </c>
      <c r="F693" s="104" t="s">
        <v>944</v>
      </c>
      <c r="G693" s="104">
        <v>388</v>
      </c>
      <c r="H693" s="104" t="s">
        <v>4824</v>
      </c>
    </row>
    <row r="694" spans="1:8" x14ac:dyDescent="0.25">
      <c r="A694" s="104">
        <v>693</v>
      </c>
      <c r="B694" s="104">
        <v>8</v>
      </c>
      <c r="C694" s="104">
        <v>13</v>
      </c>
      <c r="D694" s="104" t="s">
        <v>4912</v>
      </c>
      <c r="F694" s="104" t="s">
        <v>947</v>
      </c>
      <c r="G694" s="104">
        <v>7698</v>
      </c>
      <c r="H694" s="104" t="s">
        <v>4913</v>
      </c>
    </row>
    <row r="695" spans="1:8" x14ac:dyDescent="0.25">
      <c r="A695" s="104">
        <v>694</v>
      </c>
      <c r="B695" s="104">
        <v>8</v>
      </c>
      <c r="C695" s="104" t="s">
        <v>950</v>
      </c>
      <c r="D695" s="104" t="s">
        <v>945</v>
      </c>
      <c r="F695" s="104" t="s">
        <v>946</v>
      </c>
      <c r="G695" s="104">
        <v>4910</v>
      </c>
      <c r="H695" s="104" t="s">
        <v>4776</v>
      </c>
    </row>
    <row r="696" spans="1:8" x14ac:dyDescent="0.25">
      <c r="A696" s="104">
        <v>695</v>
      </c>
      <c r="B696" s="104">
        <v>8</v>
      </c>
      <c r="C696" s="104" t="s">
        <v>956</v>
      </c>
      <c r="D696" s="104" t="s">
        <v>945</v>
      </c>
      <c r="F696" s="104" t="s">
        <v>946</v>
      </c>
      <c r="G696" s="104">
        <v>2248</v>
      </c>
      <c r="H696" s="104" t="s">
        <v>4777</v>
      </c>
    </row>
    <row r="697" spans="1:8" x14ac:dyDescent="0.25">
      <c r="A697" s="104">
        <v>696</v>
      </c>
      <c r="B697" s="104">
        <v>9</v>
      </c>
      <c r="C697" s="104">
        <v>1</v>
      </c>
      <c r="D697" s="104" t="s">
        <v>4806</v>
      </c>
      <c r="F697" s="104" t="s">
        <v>944</v>
      </c>
      <c r="G697" s="104">
        <v>986</v>
      </c>
      <c r="H697" s="104" t="s">
        <v>754</v>
      </c>
    </row>
    <row r="698" spans="1:8" x14ac:dyDescent="0.25">
      <c r="A698" s="104">
        <v>697</v>
      </c>
      <c r="B698" s="104">
        <v>9</v>
      </c>
      <c r="C698" s="104">
        <v>2</v>
      </c>
      <c r="D698" s="104" t="s">
        <v>4785</v>
      </c>
      <c r="F698" s="104" t="s">
        <v>944</v>
      </c>
      <c r="G698" s="104">
        <v>489</v>
      </c>
      <c r="H698" s="104" t="s">
        <v>4779</v>
      </c>
    </row>
    <row r="699" spans="1:8" x14ac:dyDescent="0.25">
      <c r="A699" s="104">
        <v>698</v>
      </c>
      <c r="B699" s="104">
        <v>9</v>
      </c>
      <c r="C699" s="104">
        <v>3</v>
      </c>
      <c r="D699" s="104" t="s">
        <v>5707</v>
      </c>
      <c r="F699" s="104" t="s">
        <v>944</v>
      </c>
      <c r="G699" s="104">
        <v>1523</v>
      </c>
      <c r="H699" s="104" t="s">
        <v>754</v>
      </c>
    </row>
    <row r="700" spans="1:8" x14ac:dyDescent="0.25">
      <c r="A700" s="104">
        <v>699</v>
      </c>
      <c r="B700" s="104">
        <v>9</v>
      </c>
      <c r="C700" s="104">
        <v>5</v>
      </c>
      <c r="D700" s="104" t="s">
        <v>5708</v>
      </c>
      <c r="F700" s="104" t="s">
        <v>944</v>
      </c>
      <c r="G700" s="104">
        <v>288</v>
      </c>
      <c r="H700" s="104" t="s">
        <v>754</v>
      </c>
    </row>
    <row r="701" spans="1:8" x14ac:dyDescent="0.25">
      <c r="A701" s="104">
        <v>700</v>
      </c>
      <c r="B701" s="104">
        <v>9</v>
      </c>
      <c r="C701" s="104">
        <v>6</v>
      </c>
      <c r="D701" s="104" t="s">
        <v>5708</v>
      </c>
      <c r="F701" s="104" t="s">
        <v>944</v>
      </c>
      <c r="G701" s="104">
        <v>1637</v>
      </c>
      <c r="H701" s="104" t="s">
        <v>4773</v>
      </c>
    </row>
    <row r="702" spans="1:8" x14ac:dyDescent="0.25">
      <c r="A702" s="104">
        <v>701</v>
      </c>
      <c r="B702" s="104">
        <v>9</v>
      </c>
      <c r="C702" s="104">
        <v>7</v>
      </c>
      <c r="D702" s="104" t="s">
        <v>4775</v>
      </c>
      <c r="F702" s="104" t="s">
        <v>944</v>
      </c>
      <c r="G702" s="104">
        <v>5446</v>
      </c>
      <c r="H702" s="104" t="s">
        <v>754</v>
      </c>
    </row>
    <row r="703" spans="1:8" x14ac:dyDescent="0.25">
      <c r="A703" s="104">
        <v>702</v>
      </c>
      <c r="B703" s="104">
        <v>9</v>
      </c>
      <c r="C703" s="104">
        <v>8</v>
      </c>
      <c r="D703" s="104" t="s">
        <v>4914</v>
      </c>
      <c r="F703" s="104" t="s">
        <v>944</v>
      </c>
      <c r="G703" s="104">
        <v>3201</v>
      </c>
      <c r="H703" s="104" t="s">
        <v>754</v>
      </c>
    </row>
    <row r="704" spans="1:8" x14ac:dyDescent="0.25">
      <c r="A704" s="104">
        <v>703</v>
      </c>
      <c r="B704" s="104">
        <v>9</v>
      </c>
      <c r="C704" s="104">
        <v>9</v>
      </c>
      <c r="D704" s="104" t="s">
        <v>4856</v>
      </c>
      <c r="F704" s="104" t="s">
        <v>944</v>
      </c>
      <c r="G704" s="104">
        <v>1533</v>
      </c>
      <c r="H704" s="104" t="s">
        <v>754</v>
      </c>
    </row>
    <row r="705" spans="1:8" x14ac:dyDescent="0.25">
      <c r="A705" s="104">
        <v>704</v>
      </c>
      <c r="B705" s="104">
        <v>9</v>
      </c>
      <c r="C705" s="104">
        <v>10</v>
      </c>
      <c r="D705" s="104" t="s">
        <v>4915</v>
      </c>
      <c r="F705" s="104" t="s">
        <v>944</v>
      </c>
      <c r="G705" s="104">
        <v>3492</v>
      </c>
      <c r="H705" s="104" t="s">
        <v>754</v>
      </c>
    </row>
    <row r="706" spans="1:8" x14ac:dyDescent="0.25">
      <c r="A706" s="104">
        <v>705</v>
      </c>
      <c r="B706" s="104">
        <v>9</v>
      </c>
      <c r="C706" s="104">
        <v>11</v>
      </c>
      <c r="D706" s="104" t="s">
        <v>4784</v>
      </c>
      <c r="F706" s="104" t="s">
        <v>944</v>
      </c>
      <c r="G706" s="104">
        <v>1075</v>
      </c>
      <c r="H706" s="104" t="s">
        <v>754</v>
      </c>
    </row>
    <row r="707" spans="1:8" x14ac:dyDescent="0.25">
      <c r="A707" s="104">
        <v>706</v>
      </c>
      <c r="B707" s="104">
        <v>9</v>
      </c>
      <c r="C707" s="104">
        <v>12</v>
      </c>
      <c r="D707" s="104" t="s">
        <v>4916</v>
      </c>
      <c r="F707" s="104" t="s">
        <v>944</v>
      </c>
      <c r="G707" s="104">
        <v>1805</v>
      </c>
      <c r="H707" s="104" t="s">
        <v>754</v>
      </c>
    </row>
    <row r="708" spans="1:8" x14ac:dyDescent="0.25">
      <c r="A708" s="104">
        <v>707</v>
      </c>
      <c r="B708" s="104">
        <v>9</v>
      </c>
      <c r="C708" s="104">
        <v>13</v>
      </c>
      <c r="D708" s="104" t="s">
        <v>4783</v>
      </c>
      <c r="F708" s="104" t="s">
        <v>944</v>
      </c>
      <c r="G708" s="104">
        <v>1059</v>
      </c>
      <c r="H708" s="104" t="s">
        <v>4779</v>
      </c>
    </row>
    <row r="709" spans="1:8" x14ac:dyDescent="0.25">
      <c r="A709" s="104">
        <v>708</v>
      </c>
      <c r="B709" s="104">
        <v>9</v>
      </c>
      <c r="C709" s="104">
        <v>14</v>
      </c>
      <c r="D709" s="104" t="s">
        <v>4917</v>
      </c>
      <c r="F709" s="104" t="s">
        <v>944</v>
      </c>
      <c r="G709" s="104">
        <v>416</v>
      </c>
      <c r="H709" s="104" t="s">
        <v>754</v>
      </c>
    </row>
    <row r="710" spans="1:8" x14ac:dyDescent="0.25">
      <c r="A710" s="104">
        <v>709</v>
      </c>
      <c r="B710" s="104">
        <v>9</v>
      </c>
      <c r="C710" s="104">
        <v>15</v>
      </c>
      <c r="D710" s="104" t="s">
        <v>4803</v>
      </c>
      <c r="F710" s="104" t="s">
        <v>944</v>
      </c>
      <c r="G710" s="104">
        <v>2086</v>
      </c>
      <c r="H710" s="104" t="s">
        <v>754</v>
      </c>
    </row>
    <row r="711" spans="1:8" x14ac:dyDescent="0.25">
      <c r="A711" s="104">
        <v>710</v>
      </c>
      <c r="B711" s="104">
        <v>9</v>
      </c>
      <c r="C711" s="104">
        <v>16</v>
      </c>
      <c r="D711" s="104" t="s">
        <v>4806</v>
      </c>
      <c r="F711" s="104" t="s">
        <v>944</v>
      </c>
      <c r="G711" s="104">
        <v>2037</v>
      </c>
      <c r="H711" s="104" t="s">
        <v>754</v>
      </c>
    </row>
    <row r="712" spans="1:8" x14ac:dyDescent="0.25">
      <c r="A712" s="104">
        <v>711</v>
      </c>
      <c r="B712" s="104">
        <v>9</v>
      </c>
      <c r="C712" s="104">
        <v>17</v>
      </c>
      <c r="D712" s="104" t="s">
        <v>4786</v>
      </c>
      <c r="F712" s="104" t="s">
        <v>944</v>
      </c>
      <c r="G712" s="104">
        <v>1234</v>
      </c>
      <c r="H712" s="104" t="s">
        <v>754</v>
      </c>
    </row>
    <row r="713" spans="1:8" x14ac:dyDescent="0.25">
      <c r="A713" s="104">
        <v>712</v>
      </c>
      <c r="B713" s="104">
        <v>9</v>
      </c>
      <c r="C713" s="104">
        <v>18</v>
      </c>
      <c r="D713" s="104" t="s">
        <v>4797</v>
      </c>
      <c r="F713" s="104" t="s">
        <v>944</v>
      </c>
      <c r="G713" s="104">
        <v>871</v>
      </c>
      <c r="H713" s="104" t="s">
        <v>754</v>
      </c>
    </row>
    <row r="714" spans="1:8" x14ac:dyDescent="0.25">
      <c r="A714" s="104">
        <v>713</v>
      </c>
      <c r="B714" s="104">
        <v>9</v>
      </c>
      <c r="C714" s="104">
        <v>19</v>
      </c>
      <c r="D714" s="104" t="s">
        <v>4796</v>
      </c>
      <c r="F714" s="104" t="s">
        <v>944</v>
      </c>
      <c r="G714" s="104">
        <v>552</v>
      </c>
      <c r="H714" s="104" t="s">
        <v>754</v>
      </c>
    </row>
    <row r="715" spans="1:8" x14ac:dyDescent="0.25">
      <c r="A715" s="104">
        <v>714</v>
      </c>
      <c r="B715" s="104">
        <v>9</v>
      </c>
      <c r="C715" s="104">
        <v>20</v>
      </c>
      <c r="D715" s="104" t="s">
        <v>4857</v>
      </c>
      <c r="F715" s="104" t="s">
        <v>944</v>
      </c>
      <c r="G715" s="104">
        <v>449</v>
      </c>
      <c r="H715" s="104" t="s">
        <v>754</v>
      </c>
    </row>
    <row r="716" spans="1:8" x14ac:dyDescent="0.25">
      <c r="A716" s="104">
        <v>715</v>
      </c>
      <c r="B716" s="104">
        <v>9</v>
      </c>
      <c r="C716" s="104">
        <v>21</v>
      </c>
      <c r="D716" s="104" t="s">
        <v>5808</v>
      </c>
      <c r="F716" s="104" t="s">
        <v>944</v>
      </c>
      <c r="G716" s="104">
        <v>1156</v>
      </c>
      <c r="H716" s="104" t="s">
        <v>754</v>
      </c>
    </row>
    <row r="717" spans="1:8" x14ac:dyDescent="0.25">
      <c r="A717" s="104">
        <v>716</v>
      </c>
      <c r="B717" s="104">
        <v>9</v>
      </c>
      <c r="C717" s="104">
        <v>22</v>
      </c>
      <c r="D717" s="104" t="s">
        <v>4802</v>
      </c>
      <c r="F717" s="104" t="s">
        <v>944</v>
      </c>
      <c r="G717" s="104">
        <v>225</v>
      </c>
      <c r="H717" s="104" t="s">
        <v>754</v>
      </c>
    </row>
    <row r="718" spans="1:8" x14ac:dyDescent="0.25">
      <c r="A718" s="104">
        <v>717</v>
      </c>
      <c r="B718" s="104">
        <v>9</v>
      </c>
      <c r="C718" s="104">
        <v>23</v>
      </c>
      <c r="D718" s="104" t="s">
        <v>4853</v>
      </c>
      <c r="F718" s="104" t="s">
        <v>944</v>
      </c>
      <c r="G718" s="104">
        <v>538</v>
      </c>
      <c r="H718" s="104" t="s">
        <v>754</v>
      </c>
    </row>
    <row r="719" spans="1:8" x14ac:dyDescent="0.25">
      <c r="A719" s="104">
        <v>718</v>
      </c>
      <c r="B719" s="104">
        <v>9</v>
      </c>
      <c r="C719" s="104">
        <v>24</v>
      </c>
      <c r="D719" s="104" t="s">
        <v>4856</v>
      </c>
      <c r="F719" s="104" t="s">
        <v>944</v>
      </c>
      <c r="G719" s="104">
        <v>458</v>
      </c>
      <c r="H719" s="104" t="s">
        <v>754</v>
      </c>
    </row>
    <row r="720" spans="1:8" x14ac:dyDescent="0.25">
      <c r="A720" s="104">
        <v>719</v>
      </c>
      <c r="B720" s="104">
        <v>9</v>
      </c>
      <c r="C720" s="104">
        <v>25</v>
      </c>
      <c r="D720" s="104" t="s">
        <v>4806</v>
      </c>
      <c r="F720" s="104" t="s">
        <v>944</v>
      </c>
      <c r="G720" s="104">
        <v>846</v>
      </c>
      <c r="H720" s="104" t="s">
        <v>754</v>
      </c>
    </row>
    <row r="721" spans="1:8" x14ac:dyDescent="0.25">
      <c r="A721" s="104">
        <v>720</v>
      </c>
      <c r="B721" s="104">
        <v>9</v>
      </c>
      <c r="C721" s="104">
        <v>26</v>
      </c>
      <c r="D721" s="104" t="s">
        <v>5809</v>
      </c>
      <c r="F721" s="104" t="s">
        <v>944</v>
      </c>
      <c r="G721" s="104">
        <v>381</v>
      </c>
      <c r="H721" s="104" t="s">
        <v>754</v>
      </c>
    </row>
    <row r="722" spans="1:8" x14ac:dyDescent="0.25">
      <c r="A722" s="104">
        <v>721</v>
      </c>
      <c r="B722" s="104">
        <v>9</v>
      </c>
      <c r="C722" s="104">
        <v>27</v>
      </c>
      <c r="D722" s="104" t="s">
        <v>4858</v>
      </c>
      <c r="F722" s="104" t="s">
        <v>944</v>
      </c>
      <c r="G722" s="104">
        <v>514</v>
      </c>
      <c r="H722" s="104" t="s">
        <v>754</v>
      </c>
    </row>
    <row r="723" spans="1:8" x14ac:dyDescent="0.25">
      <c r="A723" s="104">
        <v>722</v>
      </c>
      <c r="B723" s="104">
        <v>9</v>
      </c>
      <c r="C723" s="104">
        <v>28</v>
      </c>
      <c r="D723" s="104" t="s">
        <v>5810</v>
      </c>
      <c r="F723" s="104" t="s">
        <v>944</v>
      </c>
      <c r="G723" s="104">
        <v>1082</v>
      </c>
      <c r="H723" s="104" t="s">
        <v>754</v>
      </c>
    </row>
    <row r="724" spans="1:8" x14ac:dyDescent="0.25">
      <c r="A724" s="104">
        <v>723</v>
      </c>
      <c r="B724" s="104">
        <v>9</v>
      </c>
      <c r="C724" s="104">
        <v>29</v>
      </c>
      <c r="D724" s="104" t="s">
        <v>945</v>
      </c>
      <c r="F724" s="104" t="s">
        <v>946</v>
      </c>
      <c r="G724" s="104">
        <v>9234</v>
      </c>
      <c r="H724" s="104" t="s">
        <v>4774</v>
      </c>
    </row>
    <row r="725" spans="1:8" x14ac:dyDescent="0.25">
      <c r="A725" s="104">
        <v>724</v>
      </c>
      <c r="B725" s="104">
        <v>9</v>
      </c>
      <c r="C725" s="104">
        <v>30</v>
      </c>
      <c r="D725" s="104" t="s">
        <v>5811</v>
      </c>
      <c r="F725" s="104" t="s">
        <v>944</v>
      </c>
      <c r="G725" s="104">
        <v>1886</v>
      </c>
      <c r="H725" s="104" t="s">
        <v>4773</v>
      </c>
    </row>
    <row r="726" spans="1:8" x14ac:dyDescent="0.25">
      <c r="A726" s="104">
        <v>725</v>
      </c>
      <c r="B726" s="104">
        <v>9</v>
      </c>
      <c r="C726" s="104">
        <v>31</v>
      </c>
      <c r="D726" s="104" t="s">
        <v>4787</v>
      </c>
      <c r="F726" s="104" t="s">
        <v>944</v>
      </c>
      <c r="G726" s="104">
        <v>1887</v>
      </c>
      <c r="H726" s="104" t="s">
        <v>754</v>
      </c>
    </row>
    <row r="727" spans="1:8" x14ac:dyDescent="0.25">
      <c r="A727" s="104">
        <v>726</v>
      </c>
      <c r="B727" s="104">
        <v>9</v>
      </c>
      <c r="C727" s="104">
        <v>32</v>
      </c>
      <c r="D727" s="104" t="s">
        <v>5811</v>
      </c>
      <c r="F727" s="104" t="s">
        <v>944</v>
      </c>
      <c r="G727" s="104">
        <v>451</v>
      </c>
      <c r="H727" s="104" t="s">
        <v>4773</v>
      </c>
    </row>
    <row r="728" spans="1:8" x14ac:dyDescent="0.25">
      <c r="A728" s="104">
        <v>727</v>
      </c>
      <c r="B728" s="104">
        <v>9</v>
      </c>
      <c r="C728" s="104">
        <v>33</v>
      </c>
      <c r="D728" s="104" t="s">
        <v>945</v>
      </c>
      <c r="F728" s="104" t="s">
        <v>946</v>
      </c>
      <c r="G728" s="104">
        <v>706</v>
      </c>
      <c r="H728" s="104" t="s">
        <v>754</v>
      </c>
    </row>
    <row r="729" spans="1:8" x14ac:dyDescent="0.25">
      <c r="A729" s="104">
        <v>728</v>
      </c>
      <c r="B729" s="104">
        <v>9</v>
      </c>
      <c r="C729" s="104">
        <v>34</v>
      </c>
      <c r="D729" s="104" t="s">
        <v>4797</v>
      </c>
      <c r="F729" s="104" t="s">
        <v>944</v>
      </c>
      <c r="G729" s="104">
        <v>530</v>
      </c>
      <c r="H729" s="104" t="s">
        <v>754</v>
      </c>
    </row>
    <row r="730" spans="1:8" x14ac:dyDescent="0.25">
      <c r="A730" s="104">
        <v>729</v>
      </c>
      <c r="B730" s="104">
        <v>9</v>
      </c>
      <c r="C730" s="104">
        <v>35</v>
      </c>
      <c r="D730" s="104" t="s">
        <v>4801</v>
      </c>
      <c r="F730" s="104" t="s">
        <v>944</v>
      </c>
      <c r="G730" s="104">
        <v>685</v>
      </c>
      <c r="H730" s="104" t="s">
        <v>754</v>
      </c>
    </row>
    <row r="731" spans="1:8" x14ac:dyDescent="0.25">
      <c r="A731" s="104">
        <v>730</v>
      </c>
      <c r="B731" s="104">
        <v>9</v>
      </c>
      <c r="C731" s="104">
        <v>36</v>
      </c>
      <c r="D731" s="104" t="s">
        <v>4782</v>
      </c>
      <c r="F731" s="104" t="s">
        <v>944</v>
      </c>
      <c r="G731" s="104">
        <v>1543</v>
      </c>
      <c r="H731" s="104" t="s">
        <v>754</v>
      </c>
    </row>
    <row r="732" spans="1:8" x14ac:dyDescent="0.25">
      <c r="A732" s="104">
        <v>731</v>
      </c>
      <c r="B732" s="104">
        <v>9</v>
      </c>
      <c r="C732" s="104">
        <v>37</v>
      </c>
      <c r="D732" s="104" t="s">
        <v>945</v>
      </c>
      <c r="F732" s="104" t="s">
        <v>946</v>
      </c>
      <c r="G732" s="104">
        <v>4425</v>
      </c>
      <c r="H732" s="104" t="s">
        <v>4774</v>
      </c>
    </row>
    <row r="733" spans="1:8" x14ac:dyDescent="0.25">
      <c r="A733" s="104">
        <v>732</v>
      </c>
      <c r="B733" s="104">
        <v>9</v>
      </c>
      <c r="C733" s="104">
        <v>38</v>
      </c>
      <c r="D733" s="104" t="s">
        <v>5808</v>
      </c>
      <c r="F733" s="104" t="s">
        <v>944</v>
      </c>
      <c r="G733" s="104">
        <v>1077</v>
      </c>
      <c r="H733" s="104" t="s">
        <v>754</v>
      </c>
    </row>
    <row r="734" spans="1:8" x14ac:dyDescent="0.25">
      <c r="A734" s="104">
        <v>733</v>
      </c>
      <c r="B734" s="104">
        <v>9</v>
      </c>
      <c r="C734" s="104">
        <v>39</v>
      </c>
      <c r="D734" s="104" t="s">
        <v>5812</v>
      </c>
      <c r="F734" s="104" t="s">
        <v>944</v>
      </c>
      <c r="G734" s="104">
        <v>1346</v>
      </c>
      <c r="H734" s="104" t="s">
        <v>4779</v>
      </c>
    </row>
    <row r="735" spans="1:8" x14ac:dyDescent="0.25">
      <c r="A735" s="104">
        <v>734</v>
      </c>
      <c r="B735" s="104">
        <v>9</v>
      </c>
      <c r="C735" s="104">
        <v>40</v>
      </c>
      <c r="D735" s="104" t="s">
        <v>945</v>
      </c>
      <c r="F735" s="104" t="s">
        <v>946</v>
      </c>
      <c r="G735" s="104">
        <v>339</v>
      </c>
      <c r="H735" s="104" t="s">
        <v>4774</v>
      </c>
    </row>
    <row r="736" spans="1:8" x14ac:dyDescent="0.25">
      <c r="A736" s="104">
        <v>735</v>
      </c>
      <c r="B736" s="104">
        <v>9</v>
      </c>
      <c r="C736" s="104">
        <v>41</v>
      </c>
      <c r="D736" s="104" t="s">
        <v>945</v>
      </c>
      <c r="F736" s="104" t="s">
        <v>946</v>
      </c>
      <c r="G736" s="104">
        <v>1379</v>
      </c>
      <c r="H736" s="104" t="s">
        <v>4774</v>
      </c>
    </row>
    <row r="737" spans="1:8" x14ac:dyDescent="0.25">
      <c r="A737" s="104">
        <v>736</v>
      </c>
      <c r="B737" s="104">
        <v>9</v>
      </c>
      <c r="C737" s="104">
        <v>42</v>
      </c>
      <c r="D737" s="104" t="s">
        <v>945</v>
      </c>
      <c r="F737" s="104" t="s">
        <v>946</v>
      </c>
      <c r="G737" s="104">
        <v>632</v>
      </c>
      <c r="H737" s="104" t="s">
        <v>4774</v>
      </c>
    </row>
    <row r="738" spans="1:8" x14ac:dyDescent="0.25">
      <c r="A738" s="104">
        <v>737</v>
      </c>
      <c r="B738" s="104">
        <v>9</v>
      </c>
      <c r="C738" s="104">
        <v>43</v>
      </c>
      <c r="D738" s="104" t="s">
        <v>4918</v>
      </c>
      <c r="F738" s="104" t="s">
        <v>946</v>
      </c>
      <c r="G738" s="104">
        <v>1429</v>
      </c>
      <c r="H738" s="104" t="s">
        <v>4774</v>
      </c>
    </row>
    <row r="739" spans="1:8" x14ac:dyDescent="0.25">
      <c r="A739" s="104">
        <v>738</v>
      </c>
      <c r="B739" s="104">
        <v>9</v>
      </c>
      <c r="C739" s="104">
        <v>44</v>
      </c>
      <c r="D739" s="104" t="s">
        <v>945</v>
      </c>
      <c r="F739" s="104" t="s">
        <v>946</v>
      </c>
      <c r="G739" s="104">
        <v>1798</v>
      </c>
      <c r="H739" s="104" t="s">
        <v>4774</v>
      </c>
    </row>
    <row r="740" spans="1:8" x14ac:dyDescent="0.25">
      <c r="A740" s="104">
        <v>739</v>
      </c>
      <c r="B740" s="104">
        <v>9</v>
      </c>
      <c r="C740" s="104">
        <v>45</v>
      </c>
      <c r="D740" s="104" t="s">
        <v>945</v>
      </c>
      <c r="F740" s="104" t="s">
        <v>946</v>
      </c>
      <c r="G740" s="104">
        <v>6811</v>
      </c>
      <c r="H740" s="104" t="s">
        <v>4774</v>
      </c>
    </row>
    <row r="741" spans="1:8" x14ac:dyDescent="0.25">
      <c r="A741" s="104">
        <v>740</v>
      </c>
      <c r="B741" s="104">
        <v>9</v>
      </c>
      <c r="C741" s="104">
        <v>46</v>
      </c>
      <c r="D741" s="104" t="s">
        <v>4919</v>
      </c>
      <c r="F741" s="104" t="s">
        <v>944</v>
      </c>
      <c r="G741" s="104">
        <v>3797</v>
      </c>
      <c r="H741" s="104" t="s">
        <v>4779</v>
      </c>
    </row>
    <row r="742" spans="1:8" x14ac:dyDescent="0.25">
      <c r="A742" s="104">
        <v>741</v>
      </c>
      <c r="B742" s="104">
        <v>9</v>
      </c>
      <c r="C742" s="104">
        <v>47</v>
      </c>
      <c r="D742" s="104" t="s">
        <v>5813</v>
      </c>
      <c r="F742" s="104" t="s">
        <v>944</v>
      </c>
      <c r="G742" s="104">
        <v>1350</v>
      </c>
      <c r="H742" s="104" t="s">
        <v>4824</v>
      </c>
    </row>
    <row r="743" spans="1:8" x14ac:dyDescent="0.25">
      <c r="A743" s="104">
        <v>742</v>
      </c>
      <c r="B743" s="104">
        <v>9</v>
      </c>
      <c r="C743" s="104">
        <v>48</v>
      </c>
      <c r="D743" s="104" t="s">
        <v>4914</v>
      </c>
      <c r="F743" s="104" t="s">
        <v>944</v>
      </c>
      <c r="G743" s="104">
        <v>7507</v>
      </c>
      <c r="H743" s="104" t="s">
        <v>4824</v>
      </c>
    </row>
    <row r="744" spans="1:8" x14ac:dyDescent="0.25">
      <c r="A744" s="104">
        <v>743</v>
      </c>
      <c r="B744" s="104">
        <v>9</v>
      </c>
      <c r="C744" s="104">
        <v>49</v>
      </c>
      <c r="D744" s="104" t="s">
        <v>5814</v>
      </c>
      <c r="F744" s="104" t="s">
        <v>944</v>
      </c>
      <c r="G744" s="104">
        <v>1558</v>
      </c>
      <c r="H744" s="104" t="s">
        <v>754</v>
      </c>
    </row>
    <row r="745" spans="1:8" x14ac:dyDescent="0.25">
      <c r="A745" s="104">
        <v>744</v>
      </c>
      <c r="B745" s="104">
        <v>9</v>
      </c>
      <c r="C745" s="104">
        <v>50</v>
      </c>
      <c r="D745" s="104" t="s">
        <v>4784</v>
      </c>
      <c r="F745" s="104" t="s">
        <v>944</v>
      </c>
      <c r="G745" s="104">
        <v>2897</v>
      </c>
      <c r="H745" s="104" t="s">
        <v>4824</v>
      </c>
    </row>
    <row r="746" spans="1:8" x14ac:dyDescent="0.25">
      <c r="A746" s="104">
        <v>745</v>
      </c>
      <c r="B746" s="104">
        <v>9</v>
      </c>
      <c r="C746" s="104">
        <v>51</v>
      </c>
      <c r="D746" s="104" t="s">
        <v>945</v>
      </c>
      <c r="F746" s="104" t="s">
        <v>946</v>
      </c>
      <c r="G746" s="104">
        <v>122</v>
      </c>
      <c r="H746" s="104" t="s">
        <v>4774</v>
      </c>
    </row>
    <row r="747" spans="1:8" x14ac:dyDescent="0.25">
      <c r="A747" s="104">
        <v>746</v>
      </c>
      <c r="B747" s="104">
        <v>9</v>
      </c>
      <c r="C747" s="104">
        <v>52</v>
      </c>
      <c r="D747" s="104" t="s">
        <v>5812</v>
      </c>
      <c r="F747" s="104" t="s">
        <v>944</v>
      </c>
      <c r="G747" s="104">
        <v>563</v>
      </c>
      <c r="H747" s="104" t="s">
        <v>4824</v>
      </c>
    </row>
    <row r="748" spans="1:8" x14ac:dyDescent="0.25">
      <c r="A748" s="104">
        <v>747</v>
      </c>
      <c r="B748" s="104">
        <v>9</v>
      </c>
      <c r="C748" s="104">
        <v>53</v>
      </c>
      <c r="D748" s="104" t="s">
        <v>5815</v>
      </c>
      <c r="F748" s="104" t="s">
        <v>944</v>
      </c>
      <c r="G748" s="104">
        <v>961</v>
      </c>
      <c r="H748" s="104" t="s">
        <v>4824</v>
      </c>
    </row>
    <row r="749" spans="1:8" x14ac:dyDescent="0.25">
      <c r="A749" s="104">
        <v>748</v>
      </c>
      <c r="B749" s="104">
        <v>9</v>
      </c>
      <c r="C749" s="104">
        <v>54</v>
      </c>
      <c r="D749" s="104" t="s">
        <v>5816</v>
      </c>
      <c r="F749" s="104" t="s">
        <v>944</v>
      </c>
      <c r="G749" s="104">
        <v>1351</v>
      </c>
      <c r="H749" s="104" t="s">
        <v>4824</v>
      </c>
    </row>
    <row r="750" spans="1:8" x14ac:dyDescent="0.25">
      <c r="A750" s="104">
        <v>749</v>
      </c>
      <c r="B750" s="104">
        <v>9</v>
      </c>
      <c r="C750" s="104">
        <v>55</v>
      </c>
      <c r="D750" s="104" t="s">
        <v>4920</v>
      </c>
      <c r="F750" s="104" t="s">
        <v>944</v>
      </c>
      <c r="G750" s="104">
        <v>241</v>
      </c>
      <c r="H750" s="104" t="s">
        <v>4824</v>
      </c>
    </row>
    <row r="751" spans="1:8" x14ac:dyDescent="0.25">
      <c r="A751" s="104">
        <v>750</v>
      </c>
      <c r="B751" s="104">
        <v>9</v>
      </c>
      <c r="C751" s="104">
        <v>56</v>
      </c>
      <c r="D751" s="104" t="s">
        <v>5817</v>
      </c>
      <c r="F751" s="104" t="s">
        <v>944</v>
      </c>
      <c r="G751" s="104">
        <v>196</v>
      </c>
      <c r="H751" s="104" t="s">
        <v>4824</v>
      </c>
    </row>
    <row r="752" spans="1:8" x14ac:dyDescent="0.25">
      <c r="A752" s="104">
        <v>751</v>
      </c>
      <c r="B752" s="104">
        <v>9</v>
      </c>
      <c r="C752" s="104">
        <v>57</v>
      </c>
      <c r="D752" s="104" t="s">
        <v>5818</v>
      </c>
      <c r="F752" s="104" t="s">
        <v>944</v>
      </c>
      <c r="G752" s="104">
        <v>511</v>
      </c>
      <c r="H752" s="104" t="s">
        <v>4</v>
      </c>
    </row>
    <row r="753" spans="1:8" x14ac:dyDescent="0.25">
      <c r="A753" s="104">
        <v>752</v>
      </c>
      <c r="B753" s="104">
        <v>9</v>
      </c>
      <c r="C753" s="104">
        <v>58</v>
      </c>
      <c r="D753" s="104" t="s">
        <v>5702</v>
      </c>
      <c r="F753" s="104" t="s">
        <v>944</v>
      </c>
      <c r="G753" s="104">
        <v>331</v>
      </c>
      <c r="H753" s="104" t="s">
        <v>4824</v>
      </c>
    </row>
    <row r="754" spans="1:8" x14ac:dyDescent="0.25">
      <c r="A754" s="104">
        <v>753</v>
      </c>
      <c r="B754" s="104">
        <v>9</v>
      </c>
      <c r="C754" s="104">
        <v>59</v>
      </c>
      <c r="D754" s="104" t="s">
        <v>5819</v>
      </c>
      <c r="F754" s="104" t="s">
        <v>944</v>
      </c>
      <c r="G754" s="104">
        <v>292</v>
      </c>
      <c r="H754" s="104" t="s">
        <v>4824</v>
      </c>
    </row>
    <row r="755" spans="1:8" x14ac:dyDescent="0.25">
      <c r="A755" s="104">
        <v>754</v>
      </c>
      <c r="B755" s="104">
        <v>9</v>
      </c>
      <c r="C755" s="104">
        <v>60</v>
      </c>
      <c r="D755" s="104" t="s">
        <v>5820</v>
      </c>
      <c r="F755" s="104" t="s">
        <v>944</v>
      </c>
      <c r="G755" s="104">
        <v>230</v>
      </c>
      <c r="H755" s="104" t="s">
        <v>4824</v>
      </c>
    </row>
    <row r="756" spans="1:8" x14ac:dyDescent="0.25">
      <c r="A756" s="104">
        <v>755</v>
      </c>
      <c r="B756" s="104">
        <v>9</v>
      </c>
      <c r="C756" s="104">
        <v>61</v>
      </c>
      <c r="D756" s="104" t="s">
        <v>5704</v>
      </c>
      <c r="F756" s="104" t="s">
        <v>944</v>
      </c>
      <c r="G756" s="104">
        <v>288</v>
      </c>
      <c r="H756" s="104" t="s">
        <v>4824</v>
      </c>
    </row>
    <row r="757" spans="1:8" x14ac:dyDescent="0.25">
      <c r="A757" s="104">
        <v>756</v>
      </c>
      <c r="B757" s="104">
        <v>9</v>
      </c>
      <c r="C757" s="104">
        <v>62</v>
      </c>
      <c r="D757" s="104" t="s">
        <v>4921</v>
      </c>
      <c r="F757" s="104" t="s">
        <v>944</v>
      </c>
      <c r="G757" s="104">
        <v>446</v>
      </c>
      <c r="H757" s="104" t="s">
        <v>4824</v>
      </c>
    </row>
    <row r="758" spans="1:8" x14ac:dyDescent="0.25">
      <c r="A758" s="104">
        <v>757</v>
      </c>
      <c r="B758" s="104">
        <v>9</v>
      </c>
      <c r="C758" s="104">
        <v>63</v>
      </c>
      <c r="D758" s="104" t="s">
        <v>4922</v>
      </c>
      <c r="F758" s="104" t="s">
        <v>944</v>
      </c>
      <c r="G758" s="104">
        <v>766</v>
      </c>
      <c r="H758" s="104" t="s">
        <v>4824</v>
      </c>
    </row>
    <row r="759" spans="1:8" x14ac:dyDescent="0.25">
      <c r="A759" s="104">
        <v>758</v>
      </c>
      <c r="B759" s="104">
        <v>9</v>
      </c>
      <c r="C759" s="104">
        <v>64</v>
      </c>
      <c r="D759" s="104" t="s">
        <v>4923</v>
      </c>
      <c r="F759" s="104" t="s">
        <v>944</v>
      </c>
      <c r="G759" s="104">
        <v>342</v>
      </c>
      <c r="H759" s="104" t="s">
        <v>4824</v>
      </c>
    </row>
    <row r="760" spans="1:8" x14ac:dyDescent="0.25">
      <c r="A760" s="104">
        <v>759</v>
      </c>
      <c r="B760" s="104">
        <v>9</v>
      </c>
      <c r="C760" s="104">
        <v>65</v>
      </c>
      <c r="D760" s="104" t="s">
        <v>5821</v>
      </c>
      <c r="F760" s="104" t="s">
        <v>944</v>
      </c>
      <c r="G760" s="104">
        <v>975</v>
      </c>
      <c r="H760" s="104" t="s">
        <v>754</v>
      </c>
    </row>
    <row r="761" spans="1:8" x14ac:dyDescent="0.25">
      <c r="A761" s="104">
        <v>760</v>
      </c>
      <c r="B761" s="104">
        <v>9</v>
      </c>
      <c r="C761" s="104">
        <v>66</v>
      </c>
      <c r="D761" s="104" t="s">
        <v>4918</v>
      </c>
      <c r="F761" s="104" t="s">
        <v>968</v>
      </c>
      <c r="G761" s="104">
        <v>11325</v>
      </c>
      <c r="H761" s="104" t="s">
        <v>4890</v>
      </c>
    </row>
    <row r="762" spans="1:8" x14ac:dyDescent="0.25">
      <c r="A762" s="104">
        <v>761</v>
      </c>
      <c r="B762" s="104">
        <v>9</v>
      </c>
      <c r="C762" s="104">
        <v>67</v>
      </c>
      <c r="D762" s="104" t="s">
        <v>5822</v>
      </c>
      <c r="F762" s="104" t="s">
        <v>944</v>
      </c>
      <c r="G762" s="104">
        <v>131</v>
      </c>
      <c r="H762" s="104" t="s">
        <v>4824</v>
      </c>
    </row>
    <row r="763" spans="1:8" x14ac:dyDescent="0.25">
      <c r="A763" s="104">
        <v>762</v>
      </c>
      <c r="B763" s="104">
        <v>9</v>
      </c>
      <c r="C763" s="104">
        <v>68</v>
      </c>
      <c r="D763" s="104" t="s">
        <v>5823</v>
      </c>
      <c r="F763" s="104" t="s">
        <v>944</v>
      </c>
      <c r="G763" s="104">
        <v>103</v>
      </c>
      <c r="H763" s="104" t="s">
        <v>4824</v>
      </c>
    </row>
    <row r="764" spans="1:8" x14ac:dyDescent="0.25">
      <c r="A764" s="104">
        <v>763</v>
      </c>
      <c r="B764" s="104">
        <v>9</v>
      </c>
      <c r="C764" s="104">
        <v>69</v>
      </c>
      <c r="D764" s="104" t="s">
        <v>5824</v>
      </c>
      <c r="F764" s="104" t="s">
        <v>944</v>
      </c>
      <c r="G764" s="104">
        <v>168</v>
      </c>
      <c r="H764" s="104" t="s">
        <v>4824</v>
      </c>
    </row>
    <row r="765" spans="1:8" x14ac:dyDescent="0.25">
      <c r="A765" s="104">
        <v>764</v>
      </c>
      <c r="B765" s="104">
        <v>9</v>
      </c>
      <c r="C765" s="104">
        <v>70</v>
      </c>
      <c r="D765" s="104" t="s">
        <v>5825</v>
      </c>
      <c r="F765" s="104" t="s">
        <v>944</v>
      </c>
      <c r="G765" s="104">
        <v>528</v>
      </c>
      <c r="H765" s="104" t="s">
        <v>4824</v>
      </c>
    </row>
    <row r="766" spans="1:8" x14ac:dyDescent="0.25">
      <c r="A766" s="104">
        <v>765</v>
      </c>
      <c r="B766" s="104">
        <v>9</v>
      </c>
      <c r="C766" s="104">
        <v>71</v>
      </c>
      <c r="D766" s="104" t="s">
        <v>5826</v>
      </c>
      <c r="F766" s="104" t="s">
        <v>944</v>
      </c>
      <c r="G766" s="104">
        <v>488</v>
      </c>
      <c r="H766" s="104" t="s">
        <v>4824</v>
      </c>
    </row>
    <row r="767" spans="1:8" x14ac:dyDescent="0.25">
      <c r="A767" s="104">
        <v>766</v>
      </c>
      <c r="B767" s="104">
        <v>9</v>
      </c>
      <c r="C767" s="104">
        <v>72</v>
      </c>
      <c r="D767" s="104" t="s">
        <v>5827</v>
      </c>
      <c r="F767" s="104" t="s">
        <v>944</v>
      </c>
      <c r="G767" s="104">
        <v>97</v>
      </c>
      <c r="H767" s="104" t="s">
        <v>4824</v>
      </c>
    </row>
    <row r="768" spans="1:8" x14ac:dyDescent="0.25">
      <c r="A768" s="104">
        <v>767</v>
      </c>
      <c r="B768" s="104">
        <v>9</v>
      </c>
      <c r="C768" s="104">
        <v>73</v>
      </c>
      <c r="D768" s="104" t="s">
        <v>4784</v>
      </c>
      <c r="F768" s="104" t="s">
        <v>944</v>
      </c>
      <c r="G768" s="104">
        <v>270</v>
      </c>
      <c r="H768" s="104" t="s">
        <v>4824</v>
      </c>
    </row>
    <row r="769" spans="1:8" x14ac:dyDescent="0.25">
      <c r="A769" s="104">
        <v>768</v>
      </c>
      <c r="B769" s="104">
        <v>9</v>
      </c>
      <c r="C769" s="104">
        <v>74</v>
      </c>
      <c r="D769" s="104" t="s">
        <v>5828</v>
      </c>
      <c r="F769" s="104" t="s">
        <v>944</v>
      </c>
      <c r="G769" s="104">
        <v>207</v>
      </c>
      <c r="H769" s="104" t="s">
        <v>4824</v>
      </c>
    </row>
    <row r="770" spans="1:8" x14ac:dyDescent="0.25">
      <c r="A770" s="104">
        <v>769</v>
      </c>
      <c r="B770" s="104">
        <v>9</v>
      </c>
      <c r="C770" s="104">
        <v>75</v>
      </c>
      <c r="D770" s="104" t="s">
        <v>5829</v>
      </c>
      <c r="F770" s="104" t="s">
        <v>944</v>
      </c>
      <c r="G770" s="104">
        <v>361</v>
      </c>
      <c r="H770" s="104" t="s">
        <v>4824</v>
      </c>
    </row>
    <row r="771" spans="1:8" x14ac:dyDescent="0.25">
      <c r="A771" s="104">
        <v>770</v>
      </c>
      <c r="B771" s="104">
        <v>9</v>
      </c>
      <c r="C771" s="104">
        <v>76</v>
      </c>
      <c r="D771" s="104" t="s">
        <v>5830</v>
      </c>
      <c r="F771" s="104" t="s">
        <v>944</v>
      </c>
      <c r="G771" s="104">
        <v>164</v>
      </c>
      <c r="H771" s="104" t="s">
        <v>4824</v>
      </c>
    </row>
    <row r="772" spans="1:8" x14ac:dyDescent="0.25">
      <c r="A772" s="104">
        <v>771</v>
      </c>
      <c r="B772" s="104">
        <v>9</v>
      </c>
      <c r="C772" s="104">
        <v>77</v>
      </c>
      <c r="D772" s="104" t="s">
        <v>975</v>
      </c>
      <c r="F772" s="104" t="s">
        <v>944</v>
      </c>
      <c r="G772" s="104">
        <v>188</v>
      </c>
      <c r="H772" s="104" t="s">
        <v>4824</v>
      </c>
    </row>
    <row r="773" spans="1:8" x14ac:dyDescent="0.25">
      <c r="A773" s="104">
        <v>772</v>
      </c>
      <c r="B773" s="104">
        <v>9</v>
      </c>
      <c r="C773" s="104">
        <v>79</v>
      </c>
      <c r="D773" s="104" t="s">
        <v>5831</v>
      </c>
      <c r="F773" s="104" t="s">
        <v>944</v>
      </c>
      <c r="G773" s="104">
        <v>1567</v>
      </c>
      <c r="H773" s="104" t="s">
        <v>754</v>
      </c>
    </row>
    <row r="774" spans="1:8" x14ac:dyDescent="0.25">
      <c r="A774" s="104">
        <v>773</v>
      </c>
      <c r="B774" s="104">
        <v>9</v>
      </c>
      <c r="C774" s="104">
        <v>80</v>
      </c>
      <c r="D774" s="104" t="s">
        <v>5708</v>
      </c>
      <c r="F774" s="104" t="s">
        <v>944</v>
      </c>
      <c r="G774" s="104">
        <v>3423</v>
      </c>
    </row>
    <row r="775" spans="1:8" x14ac:dyDescent="0.25">
      <c r="A775" s="104">
        <v>774</v>
      </c>
      <c r="B775" s="104">
        <v>9</v>
      </c>
      <c r="G775" s="104">
        <v>400</v>
      </c>
      <c r="H775" s="104" t="s">
        <v>4824</v>
      </c>
    </row>
    <row r="776" spans="1:8" x14ac:dyDescent="0.25">
      <c r="A776" s="104">
        <v>775</v>
      </c>
      <c r="B776" s="104">
        <v>9</v>
      </c>
      <c r="G776" s="104">
        <v>3023</v>
      </c>
      <c r="H776" s="104" t="s">
        <v>4825</v>
      </c>
    </row>
    <row r="777" spans="1:8" x14ac:dyDescent="0.25">
      <c r="A777" s="104">
        <v>776</v>
      </c>
      <c r="B777" s="104">
        <v>9</v>
      </c>
      <c r="C777" s="104">
        <v>81</v>
      </c>
      <c r="D777" s="104" t="s">
        <v>972</v>
      </c>
      <c r="F777" s="104" t="s">
        <v>944</v>
      </c>
      <c r="G777" s="104">
        <v>992</v>
      </c>
      <c r="H777" s="104" t="s">
        <v>4824</v>
      </c>
    </row>
    <row r="778" spans="1:8" x14ac:dyDescent="0.25">
      <c r="A778" s="104">
        <v>777</v>
      </c>
      <c r="B778" s="104">
        <v>9</v>
      </c>
      <c r="C778" s="104">
        <v>82</v>
      </c>
      <c r="D778" s="104" t="s">
        <v>5832</v>
      </c>
      <c r="F778" s="104" t="s">
        <v>944</v>
      </c>
      <c r="G778" s="104">
        <v>105</v>
      </c>
      <c r="H778" s="104" t="s">
        <v>4824</v>
      </c>
    </row>
    <row r="779" spans="1:8" x14ac:dyDescent="0.25">
      <c r="A779" s="104">
        <v>778</v>
      </c>
      <c r="B779" s="104">
        <v>9</v>
      </c>
      <c r="C779" s="104">
        <v>83</v>
      </c>
      <c r="D779" s="104" t="s">
        <v>5833</v>
      </c>
      <c r="F779" s="104" t="s">
        <v>944</v>
      </c>
      <c r="G779" s="104">
        <v>176</v>
      </c>
      <c r="H779" s="104" t="s">
        <v>4824</v>
      </c>
    </row>
    <row r="780" spans="1:8" x14ac:dyDescent="0.25">
      <c r="A780" s="104">
        <v>779</v>
      </c>
      <c r="B780" s="104">
        <v>9</v>
      </c>
      <c r="C780" s="104">
        <v>84</v>
      </c>
      <c r="D780" s="104" t="s">
        <v>5821</v>
      </c>
      <c r="F780" s="104" t="s">
        <v>944</v>
      </c>
      <c r="G780" s="104">
        <v>740</v>
      </c>
      <c r="H780" s="104" t="s">
        <v>4824</v>
      </c>
    </row>
    <row r="781" spans="1:8" x14ac:dyDescent="0.25">
      <c r="A781" s="104">
        <v>780</v>
      </c>
      <c r="B781" s="104">
        <v>9</v>
      </c>
      <c r="C781" s="104">
        <v>85</v>
      </c>
      <c r="D781" s="104" t="s">
        <v>4924</v>
      </c>
      <c r="F781" s="104" t="s">
        <v>944</v>
      </c>
      <c r="G781" s="104">
        <v>4600</v>
      </c>
      <c r="H781" s="104" t="s">
        <v>4824</v>
      </c>
    </row>
    <row r="782" spans="1:8" x14ac:dyDescent="0.25">
      <c r="A782" s="104">
        <v>781</v>
      </c>
      <c r="B782" s="104">
        <v>9</v>
      </c>
      <c r="C782" s="104">
        <v>86</v>
      </c>
      <c r="D782" s="104" t="s">
        <v>4925</v>
      </c>
      <c r="F782" s="104" t="s">
        <v>944</v>
      </c>
      <c r="G782" s="104">
        <v>1295</v>
      </c>
      <c r="H782" s="104" t="s">
        <v>754</v>
      </c>
    </row>
    <row r="783" spans="1:8" x14ac:dyDescent="0.25">
      <c r="A783" s="104">
        <v>782</v>
      </c>
      <c r="B783" s="104">
        <v>9</v>
      </c>
      <c r="C783" s="104">
        <v>87</v>
      </c>
      <c r="D783" s="104" t="s">
        <v>5834</v>
      </c>
      <c r="F783" s="104" t="s">
        <v>944</v>
      </c>
      <c r="G783" s="104">
        <v>139</v>
      </c>
      <c r="H783" s="104" t="s">
        <v>4824</v>
      </c>
    </row>
    <row r="784" spans="1:8" x14ac:dyDescent="0.25">
      <c r="A784" s="104">
        <v>783</v>
      </c>
      <c r="B784" s="104">
        <v>9</v>
      </c>
      <c r="C784" s="104">
        <v>88</v>
      </c>
      <c r="D784" s="104" t="s">
        <v>5815</v>
      </c>
      <c r="F784" s="104" t="s">
        <v>944</v>
      </c>
      <c r="G784" s="104">
        <v>127</v>
      </c>
      <c r="H784" s="104" t="s">
        <v>4824</v>
      </c>
    </row>
    <row r="785" spans="1:8" x14ac:dyDescent="0.25">
      <c r="A785" s="104">
        <v>784</v>
      </c>
      <c r="B785" s="104">
        <v>9</v>
      </c>
      <c r="C785" s="104">
        <v>89</v>
      </c>
      <c r="D785" s="104" t="s">
        <v>5835</v>
      </c>
      <c r="F785" s="104" t="s">
        <v>944</v>
      </c>
      <c r="G785" s="104">
        <v>283</v>
      </c>
      <c r="H785" s="104" t="s">
        <v>4824</v>
      </c>
    </row>
    <row r="786" spans="1:8" x14ac:dyDescent="0.25">
      <c r="A786" s="104">
        <v>785</v>
      </c>
      <c r="B786" s="104">
        <v>9</v>
      </c>
      <c r="C786" s="104">
        <v>90</v>
      </c>
      <c r="D786" s="104" t="s">
        <v>5811</v>
      </c>
      <c r="F786" s="104" t="s">
        <v>944</v>
      </c>
      <c r="G786" s="104">
        <v>1028</v>
      </c>
    </row>
    <row r="787" spans="1:8" x14ac:dyDescent="0.25">
      <c r="A787" s="104">
        <v>786</v>
      </c>
      <c r="B787" s="104">
        <v>9</v>
      </c>
      <c r="G787" s="104">
        <v>400</v>
      </c>
      <c r="H787" s="104" t="s">
        <v>4824</v>
      </c>
    </row>
    <row r="788" spans="1:8" x14ac:dyDescent="0.25">
      <c r="A788" s="104">
        <v>787</v>
      </c>
      <c r="B788" s="104">
        <v>9</v>
      </c>
      <c r="G788" s="104">
        <v>628</v>
      </c>
      <c r="H788" s="104" t="s">
        <v>4825</v>
      </c>
    </row>
    <row r="789" spans="1:8" x14ac:dyDescent="0.25">
      <c r="A789" s="104">
        <v>788</v>
      </c>
      <c r="B789" s="104">
        <v>9</v>
      </c>
      <c r="C789" s="104">
        <v>91</v>
      </c>
      <c r="D789" s="104" t="s">
        <v>5836</v>
      </c>
      <c r="F789" s="104" t="s">
        <v>944</v>
      </c>
      <c r="G789" s="104">
        <v>478</v>
      </c>
    </row>
    <row r="790" spans="1:8" x14ac:dyDescent="0.25">
      <c r="A790" s="104">
        <v>789</v>
      </c>
      <c r="B790" s="104">
        <v>9</v>
      </c>
      <c r="G790" s="104">
        <v>100</v>
      </c>
      <c r="H790" s="104" t="s">
        <v>4824</v>
      </c>
    </row>
    <row r="791" spans="1:8" x14ac:dyDescent="0.25">
      <c r="A791" s="104">
        <v>790</v>
      </c>
      <c r="B791" s="104">
        <v>9</v>
      </c>
      <c r="G791" s="104">
        <v>378</v>
      </c>
      <c r="H791" s="104" t="s">
        <v>4825</v>
      </c>
    </row>
    <row r="792" spans="1:8" x14ac:dyDescent="0.25">
      <c r="A792" s="104">
        <v>791</v>
      </c>
      <c r="B792" s="104">
        <v>9</v>
      </c>
      <c r="C792" s="104">
        <v>92</v>
      </c>
      <c r="D792" s="104" t="s">
        <v>4787</v>
      </c>
      <c r="F792" s="104" t="s">
        <v>944</v>
      </c>
      <c r="G792" s="104">
        <v>299</v>
      </c>
      <c r="H792" s="104" t="s">
        <v>4824</v>
      </c>
    </row>
    <row r="793" spans="1:8" x14ac:dyDescent="0.25">
      <c r="A793" s="104">
        <v>792</v>
      </c>
      <c r="B793" s="104">
        <v>9</v>
      </c>
      <c r="C793" s="104">
        <v>93</v>
      </c>
      <c r="D793" s="104" t="s">
        <v>5837</v>
      </c>
      <c r="F793" s="104" t="s">
        <v>944</v>
      </c>
      <c r="G793" s="104">
        <v>470</v>
      </c>
      <c r="H793" s="104" t="s">
        <v>4824</v>
      </c>
    </row>
    <row r="794" spans="1:8" x14ac:dyDescent="0.25">
      <c r="A794" s="104">
        <v>793</v>
      </c>
      <c r="B794" s="104">
        <v>9</v>
      </c>
      <c r="C794" s="104">
        <v>94</v>
      </c>
      <c r="D794" s="104" t="s">
        <v>4789</v>
      </c>
      <c r="F794" s="104" t="s">
        <v>944</v>
      </c>
      <c r="G794" s="104">
        <v>615</v>
      </c>
    </row>
    <row r="795" spans="1:8" x14ac:dyDescent="0.25">
      <c r="A795" s="104">
        <v>794</v>
      </c>
      <c r="B795" s="104">
        <v>9</v>
      </c>
      <c r="G795" s="104">
        <v>400</v>
      </c>
      <c r="H795" s="104" t="s">
        <v>4824</v>
      </c>
    </row>
    <row r="796" spans="1:8" x14ac:dyDescent="0.25">
      <c r="A796" s="104">
        <v>795</v>
      </c>
      <c r="B796" s="104">
        <v>9</v>
      </c>
      <c r="G796" s="104">
        <v>215</v>
      </c>
      <c r="H796" s="104" t="s">
        <v>4825</v>
      </c>
    </row>
    <row r="797" spans="1:8" x14ac:dyDescent="0.25">
      <c r="A797" s="104">
        <v>796</v>
      </c>
      <c r="B797" s="104">
        <v>9</v>
      </c>
      <c r="C797" s="104">
        <v>95</v>
      </c>
      <c r="D797" s="104" t="s">
        <v>5838</v>
      </c>
      <c r="F797" s="104" t="s">
        <v>944</v>
      </c>
      <c r="G797" s="104">
        <v>308</v>
      </c>
      <c r="H797" s="104" t="s">
        <v>4824</v>
      </c>
    </row>
    <row r="798" spans="1:8" x14ac:dyDescent="0.25">
      <c r="A798" s="104">
        <v>797</v>
      </c>
      <c r="B798" s="104">
        <v>9</v>
      </c>
      <c r="C798" s="104">
        <v>96</v>
      </c>
      <c r="D798" s="104" t="s">
        <v>4801</v>
      </c>
      <c r="F798" s="104" t="s">
        <v>944</v>
      </c>
      <c r="G798" s="104">
        <v>502</v>
      </c>
    </row>
    <row r="799" spans="1:8" x14ac:dyDescent="0.25">
      <c r="A799" s="104">
        <v>798</v>
      </c>
      <c r="B799" s="104">
        <v>9</v>
      </c>
      <c r="G799" s="104">
        <v>150</v>
      </c>
      <c r="H799" s="104" t="s">
        <v>4824</v>
      </c>
    </row>
    <row r="800" spans="1:8" x14ac:dyDescent="0.25">
      <c r="A800" s="104">
        <v>799</v>
      </c>
      <c r="B800" s="104">
        <v>9</v>
      </c>
      <c r="G800" s="104">
        <v>352</v>
      </c>
      <c r="H800" s="104" t="s">
        <v>4825</v>
      </c>
    </row>
    <row r="801" spans="1:8" x14ac:dyDescent="0.25">
      <c r="A801" s="104">
        <v>800</v>
      </c>
      <c r="B801" s="104">
        <v>9</v>
      </c>
      <c r="C801" s="104">
        <v>97</v>
      </c>
      <c r="D801" s="104" t="s">
        <v>5839</v>
      </c>
      <c r="F801" s="104" t="s">
        <v>944</v>
      </c>
      <c r="G801" s="104">
        <v>285</v>
      </c>
    </row>
    <row r="802" spans="1:8" x14ac:dyDescent="0.25">
      <c r="A802" s="104">
        <v>801</v>
      </c>
      <c r="B802" s="104">
        <v>9</v>
      </c>
      <c r="G802" s="104">
        <v>100</v>
      </c>
      <c r="H802" s="104" t="s">
        <v>4824</v>
      </c>
    </row>
    <row r="803" spans="1:8" x14ac:dyDescent="0.25">
      <c r="A803" s="104">
        <v>802</v>
      </c>
      <c r="B803" s="104">
        <v>9</v>
      </c>
      <c r="G803" s="104">
        <v>185</v>
      </c>
      <c r="H803" s="104" t="s">
        <v>4825</v>
      </c>
    </row>
    <row r="804" spans="1:8" x14ac:dyDescent="0.25">
      <c r="A804" s="104">
        <v>803</v>
      </c>
      <c r="B804" s="104">
        <v>9</v>
      </c>
      <c r="C804" s="104">
        <v>98</v>
      </c>
      <c r="D804" s="104" t="s">
        <v>5840</v>
      </c>
      <c r="F804" s="104" t="s">
        <v>944</v>
      </c>
      <c r="G804" s="104">
        <v>420</v>
      </c>
      <c r="H804" s="104" t="s">
        <v>4824</v>
      </c>
    </row>
    <row r="805" spans="1:8" x14ac:dyDescent="0.25">
      <c r="A805" s="104">
        <v>804</v>
      </c>
      <c r="B805" s="104">
        <v>9</v>
      </c>
      <c r="C805" s="104">
        <v>99</v>
      </c>
      <c r="D805" s="104" t="s">
        <v>5808</v>
      </c>
      <c r="F805" s="104" t="s">
        <v>944</v>
      </c>
      <c r="G805" s="104">
        <v>1334</v>
      </c>
    </row>
    <row r="806" spans="1:8" x14ac:dyDescent="0.25">
      <c r="A806" s="104">
        <v>805</v>
      </c>
      <c r="B806" s="104">
        <v>9</v>
      </c>
      <c r="G806" s="104">
        <v>300</v>
      </c>
      <c r="H806" s="104" t="s">
        <v>4824</v>
      </c>
    </row>
    <row r="807" spans="1:8" x14ac:dyDescent="0.25">
      <c r="A807" s="104">
        <v>806</v>
      </c>
      <c r="B807" s="104">
        <v>9</v>
      </c>
      <c r="G807" s="104">
        <v>1034</v>
      </c>
      <c r="H807" s="104" t="s">
        <v>4825</v>
      </c>
    </row>
    <row r="808" spans="1:8" x14ac:dyDescent="0.25">
      <c r="A808" s="104">
        <v>807</v>
      </c>
      <c r="B808" s="104">
        <v>9</v>
      </c>
      <c r="C808" s="104">
        <v>100</v>
      </c>
      <c r="D808" s="104" t="s">
        <v>5841</v>
      </c>
      <c r="F808" s="104" t="s">
        <v>944</v>
      </c>
      <c r="G808" s="104">
        <v>271</v>
      </c>
    </row>
    <row r="809" spans="1:8" x14ac:dyDescent="0.25">
      <c r="A809" s="104">
        <v>808</v>
      </c>
      <c r="B809" s="104">
        <v>9</v>
      </c>
      <c r="G809" s="104">
        <v>100</v>
      </c>
      <c r="H809" s="104" t="s">
        <v>4824</v>
      </c>
    </row>
    <row r="810" spans="1:8" x14ac:dyDescent="0.25">
      <c r="A810" s="104">
        <v>809</v>
      </c>
      <c r="B810" s="104">
        <v>9</v>
      </c>
      <c r="G810" s="104">
        <v>171</v>
      </c>
      <c r="H810" s="104" t="s">
        <v>4825</v>
      </c>
    </row>
    <row r="811" spans="1:8" x14ac:dyDescent="0.25">
      <c r="A811" s="104">
        <v>810</v>
      </c>
      <c r="B811" s="104">
        <v>9</v>
      </c>
      <c r="C811" s="104">
        <v>101</v>
      </c>
      <c r="D811" s="104" t="s">
        <v>5842</v>
      </c>
      <c r="F811" s="104" t="s">
        <v>944</v>
      </c>
      <c r="G811" s="104">
        <v>216</v>
      </c>
    </row>
    <row r="812" spans="1:8" x14ac:dyDescent="0.25">
      <c r="A812" s="104">
        <v>811</v>
      </c>
      <c r="B812" s="104">
        <v>9</v>
      </c>
      <c r="G812" s="104">
        <v>100</v>
      </c>
      <c r="H812" s="104" t="s">
        <v>4824</v>
      </c>
    </row>
    <row r="813" spans="1:8" x14ac:dyDescent="0.25">
      <c r="A813" s="104">
        <v>812</v>
      </c>
      <c r="B813" s="104">
        <v>9</v>
      </c>
      <c r="G813" s="104">
        <v>116</v>
      </c>
      <c r="H813" s="104" t="s">
        <v>4825</v>
      </c>
    </row>
    <row r="814" spans="1:8" x14ac:dyDescent="0.25">
      <c r="A814" s="104">
        <v>813</v>
      </c>
      <c r="B814" s="104">
        <v>9</v>
      </c>
      <c r="C814" s="104">
        <v>103</v>
      </c>
      <c r="D814" s="104" t="s">
        <v>4926</v>
      </c>
      <c r="F814" s="104" t="s">
        <v>944</v>
      </c>
      <c r="G814" s="104">
        <v>658</v>
      </c>
    </row>
    <row r="815" spans="1:8" x14ac:dyDescent="0.25">
      <c r="A815" s="104">
        <v>814</v>
      </c>
      <c r="B815" s="104">
        <v>9</v>
      </c>
      <c r="G815" s="104">
        <v>400</v>
      </c>
      <c r="H815" s="104" t="s">
        <v>4824</v>
      </c>
    </row>
    <row r="816" spans="1:8" x14ac:dyDescent="0.25">
      <c r="A816" s="104">
        <v>815</v>
      </c>
      <c r="B816" s="104">
        <v>9</v>
      </c>
      <c r="G816" s="104">
        <v>258</v>
      </c>
      <c r="H816" s="104" t="s">
        <v>4825</v>
      </c>
    </row>
    <row r="817" spans="1:8" x14ac:dyDescent="0.25">
      <c r="A817" s="104">
        <v>816</v>
      </c>
      <c r="B817" s="104">
        <v>9</v>
      </c>
      <c r="C817" s="104">
        <v>104</v>
      </c>
      <c r="D817" s="104" t="s">
        <v>5840</v>
      </c>
      <c r="F817" s="104" t="s">
        <v>944</v>
      </c>
      <c r="G817" s="104">
        <v>504</v>
      </c>
      <c r="H817" s="104" t="s">
        <v>4824</v>
      </c>
    </row>
    <row r="818" spans="1:8" x14ac:dyDescent="0.25">
      <c r="A818" s="104">
        <v>817</v>
      </c>
      <c r="B818" s="104">
        <v>9</v>
      </c>
      <c r="C818" s="104">
        <v>105</v>
      </c>
      <c r="D818" s="104" t="s">
        <v>945</v>
      </c>
      <c r="F818" s="104" t="s">
        <v>946</v>
      </c>
      <c r="G818" s="104">
        <v>169</v>
      </c>
      <c r="H818" s="104" t="s">
        <v>754</v>
      </c>
    </row>
    <row r="819" spans="1:8" x14ac:dyDescent="0.25">
      <c r="A819" s="104">
        <v>818</v>
      </c>
      <c r="B819" s="104">
        <v>9</v>
      </c>
      <c r="C819" s="104">
        <v>106</v>
      </c>
      <c r="D819" s="104" t="s">
        <v>5843</v>
      </c>
      <c r="F819" s="104" t="s">
        <v>944</v>
      </c>
      <c r="G819" s="104">
        <v>510</v>
      </c>
    </row>
    <row r="820" spans="1:8" x14ac:dyDescent="0.25">
      <c r="A820" s="104">
        <v>819</v>
      </c>
      <c r="B820" s="104">
        <v>9</v>
      </c>
      <c r="G820" s="104">
        <v>300</v>
      </c>
      <c r="H820" s="104" t="s">
        <v>4824</v>
      </c>
    </row>
    <row r="821" spans="1:8" x14ac:dyDescent="0.25">
      <c r="A821" s="104">
        <v>820</v>
      </c>
      <c r="B821" s="104">
        <v>9</v>
      </c>
      <c r="G821" s="104">
        <v>210</v>
      </c>
      <c r="H821" s="104" t="s">
        <v>4825</v>
      </c>
    </row>
    <row r="822" spans="1:8" x14ac:dyDescent="0.25">
      <c r="A822" s="104">
        <v>821</v>
      </c>
      <c r="B822" s="104">
        <v>9</v>
      </c>
      <c r="C822" s="104">
        <v>107</v>
      </c>
      <c r="D822" s="104" t="s">
        <v>5844</v>
      </c>
      <c r="F822" s="104" t="s">
        <v>944</v>
      </c>
      <c r="G822" s="104">
        <v>96</v>
      </c>
      <c r="H822" s="104" t="s">
        <v>4824</v>
      </c>
    </row>
    <row r="823" spans="1:8" x14ac:dyDescent="0.25">
      <c r="A823" s="104">
        <v>822</v>
      </c>
      <c r="B823" s="104">
        <v>9</v>
      </c>
      <c r="C823" s="104">
        <v>108</v>
      </c>
      <c r="D823" s="104" t="s">
        <v>4927</v>
      </c>
      <c r="F823" s="104" t="s">
        <v>944</v>
      </c>
      <c r="G823" s="104">
        <v>849</v>
      </c>
      <c r="H823" s="104" t="s">
        <v>4824</v>
      </c>
    </row>
    <row r="824" spans="1:8" x14ac:dyDescent="0.25">
      <c r="A824" s="104">
        <v>823</v>
      </c>
      <c r="B824" s="104">
        <v>9</v>
      </c>
      <c r="C824" s="104">
        <v>109</v>
      </c>
      <c r="D824" s="104" t="s">
        <v>5691</v>
      </c>
      <c r="F824" s="104" t="s">
        <v>944</v>
      </c>
      <c r="G824" s="104">
        <v>442</v>
      </c>
      <c r="H824" s="104" t="s">
        <v>4824</v>
      </c>
    </row>
    <row r="825" spans="1:8" x14ac:dyDescent="0.25">
      <c r="A825" s="104">
        <v>824</v>
      </c>
      <c r="B825" s="104">
        <v>9</v>
      </c>
      <c r="C825" s="104">
        <v>110</v>
      </c>
      <c r="D825" s="104" t="s">
        <v>4788</v>
      </c>
      <c r="F825" s="104" t="s">
        <v>944</v>
      </c>
      <c r="G825" s="104">
        <v>1270</v>
      </c>
    </row>
    <row r="826" spans="1:8" x14ac:dyDescent="0.25">
      <c r="A826" s="104">
        <v>825</v>
      </c>
      <c r="B826" s="104">
        <v>9</v>
      </c>
      <c r="G826" s="104">
        <v>400</v>
      </c>
      <c r="H826" s="104" t="s">
        <v>4824</v>
      </c>
    </row>
    <row r="827" spans="1:8" x14ac:dyDescent="0.25">
      <c r="A827" s="104">
        <v>826</v>
      </c>
      <c r="B827" s="104">
        <v>9</v>
      </c>
      <c r="G827" s="104">
        <v>870</v>
      </c>
      <c r="H827" s="104" t="s">
        <v>4825</v>
      </c>
    </row>
    <row r="828" spans="1:8" x14ac:dyDescent="0.25">
      <c r="A828" s="104">
        <v>827</v>
      </c>
      <c r="B828" s="104">
        <v>9</v>
      </c>
      <c r="C828" s="104">
        <v>111</v>
      </c>
      <c r="D828" s="104" t="s">
        <v>5837</v>
      </c>
      <c r="F828" s="104" t="s">
        <v>944</v>
      </c>
      <c r="G828" s="104">
        <v>1307</v>
      </c>
    </row>
    <row r="829" spans="1:8" x14ac:dyDescent="0.25">
      <c r="A829" s="104">
        <v>828</v>
      </c>
      <c r="B829" s="104">
        <v>9</v>
      </c>
      <c r="G829" s="104">
        <v>400</v>
      </c>
      <c r="H829" s="104" t="s">
        <v>4824</v>
      </c>
    </row>
    <row r="830" spans="1:8" x14ac:dyDescent="0.25">
      <c r="A830" s="104">
        <v>829</v>
      </c>
      <c r="B830" s="104">
        <v>9</v>
      </c>
      <c r="G830" s="104">
        <v>907</v>
      </c>
      <c r="H830" s="104" t="s">
        <v>4825</v>
      </c>
    </row>
    <row r="831" spans="1:8" x14ac:dyDescent="0.25">
      <c r="A831" s="104">
        <v>830</v>
      </c>
      <c r="B831" s="104">
        <v>9</v>
      </c>
      <c r="C831" s="104">
        <v>112</v>
      </c>
      <c r="D831" s="104" t="s">
        <v>4928</v>
      </c>
      <c r="F831" s="104" t="s">
        <v>944</v>
      </c>
      <c r="G831" s="104">
        <v>1290</v>
      </c>
    </row>
    <row r="832" spans="1:8" x14ac:dyDescent="0.25">
      <c r="A832" s="104">
        <v>831</v>
      </c>
      <c r="B832" s="104">
        <v>9</v>
      </c>
      <c r="G832" s="104">
        <v>400</v>
      </c>
      <c r="H832" s="104" t="s">
        <v>4824</v>
      </c>
    </row>
    <row r="833" spans="1:8" x14ac:dyDescent="0.25">
      <c r="A833" s="104">
        <v>832</v>
      </c>
      <c r="B833" s="104">
        <v>9</v>
      </c>
      <c r="G833" s="104">
        <v>890</v>
      </c>
      <c r="H833" s="104" t="s">
        <v>4825</v>
      </c>
    </row>
    <row r="834" spans="1:8" x14ac:dyDescent="0.25">
      <c r="A834" s="104">
        <v>833</v>
      </c>
      <c r="B834" s="104">
        <v>9</v>
      </c>
      <c r="C834" s="104">
        <v>113</v>
      </c>
      <c r="D834" s="104" t="s">
        <v>5809</v>
      </c>
      <c r="F834" s="104" t="s">
        <v>944</v>
      </c>
      <c r="G834" s="104">
        <v>459</v>
      </c>
      <c r="H834" s="104" t="s">
        <v>4824</v>
      </c>
    </row>
    <row r="835" spans="1:8" x14ac:dyDescent="0.25">
      <c r="A835" s="104">
        <v>834</v>
      </c>
      <c r="B835" s="104">
        <v>9</v>
      </c>
      <c r="C835" s="104">
        <v>114</v>
      </c>
      <c r="D835" s="104" t="s">
        <v>5845</v>
      </c>
      <c r="F835" s="104" t="s">
        <v>944</v>
      </c>
      <c r="G835" s="104">
        <v>465</v>
      </c>
    </row>
    <row r="836" spans="1:8" x14ac:dyDescent="0.25">
      <c r="A836" s="104">
        <v>835</v>
      </c>
      <c r="B836" s="104">
        <v>9</v>
      </c>
      <c r="G836" s="104">
        <v>410</v>
      </c>
      <c r="H836" s="104" t="s">
        <v>4824</v>
      </c>
    </row>
    <row r="837" spans="1:8" x14ac:dyDescent="0.25">
      <c r="A837" s="104">
        <v>836</v>
      </c>
      <c r="B837" s="104">
        <v>9</v>
      </c>
      <c r="G837" s="104">
        <v>55</v>
      </c>
      <c r="H837" s="104" t="s">
        <v>4825</v>
      </c>
    </row>
    <row r="838" spans="1:8" x14ac:dyDescent="0.25">
      <c r="A838" s="104">
        <v>837</v>
      </c>
      <c r="B838" s="104">
        <v>9</v>
      </c>
      <c r="C838" s="104">
        <v>115</v>
      </c>
      <c r="D838" s="104" t="s">
        <v>5846</v>
      </c>
      <c r="F838" s="104" t="s">
        <v>944</v>
      </c>
      <c r="G838" s="104">
        <v>684</v>
      </c>
      <c r="H838" s="104" t="s">
        <v>4824</v>
      </c>
    </row>
    <row r="839" spans="1:8" x14ac:dyDescent="0.25">
      <c r="A839" s="104">
        <v>838</v>
      </c>
      <c r="B839" s="104">
        <v>9</v>
      </c>
      <c r="C839" s="104">
        <v>116</v>
      </c>
      <c r="D839" s="104" t="s">
        <v>4919</v>
      </c>
      <c r="F839" s="104" t="s">
        <v>944</v>
      </c>
      <c r="G839" s="104">
        <v>418</v>
      </c>
      <c r="H839" s="104" t="s">
        <v>4824</v>
      </c>
    </row>
    <row r="840" spans="1:8" x14ac:dyDescent="0.25">
      <c r="A840" s="104">
        <v>839</v>
      </c>
      <c r="B840" s="104">
        <v>9</v>
      </c>
      <c r="C840" s="104">
        <v>117</v>
      </c>
      <c r="D840" s="104" t="s">
        <v>5839</v>
      </c>
      <c r="F840" s="104" t="s">
        <v>944</v>
      </c>
      <c r="G840" s="104">
        <v>208</v>
      </c>
      <c r="H840" s="104" t="s">
        <v>4824</v>
      </c>
    </row>
    <row r="841" spans="1:8" x14ac:dyDescent="0.25">
      <c r="A841" s="104">
        <v>840</v>
      </c>
      <c r="B841" s="104">
        <v>9</v>
      </c>
      <c r="C841" s="104">
        <v>118</v>
      </c>
      <c r="D841" s="104" t="s">
        <v>4925</v>
      </c>
      <c r="F841" s="104" t="s">
        <v>944</v>
      </c>
      <c r="G841" s="104">
        <v>552</v>
      </c>
    </row>
    <row r="842" spans="1:8" x14ac:dyDescent="0.25">
      <c r="A842" s="104">
        <v>841</v>
      </c>
      <c r="B842" s="104">
        <v>9</v>
      </c>
      <c r="G842" s="104">
        <v>400</v>
      </c>
      <c r="H842" s="104" t="s">
        <v>4824</v>
      </c>
    </row>
    <row r="843" spans="1:8" x14ac:dyDescent="0.25">
      <c r="A843" s="104">
        <v>842</v>
      </c>
      <c r="B843" s="104">
        <v>9</v>
      </c>
      <c r="G843" s="104">
        <v>152</v>
      </c>
      <c r="H843" s="104" t="s">
        <v>4825</v>
      </c>
    </row>
    <row r="844" spans="1:8" x14ac:dyDescent="0.25">
      <c r="A844" s="104">
        <v>843</v>
      </c>
      <c r="B844" s="104">
        <v>9</v>
      </c>
      <c r="C844" s="104">
        <v>119</v>
      </c>
      <c r="D844" s="104" t="s">
        <v>945</v>
      </c>
      <c r="F844" s="104" t="s">
        <v>968</v>
      </c>
      <c r="G844" s="104">
        <v>3675</v>
      </c>
      <c r="H844" s="104" t="s">
        <v>4890</v>
      </c>
    </row>
    <row r="845" spans="1:8" x14ac:dyDescent="0.25">
      <c r="A845" s="104">
        <v>844</v>
      </c>
      <c r="B845" s="104">
        <v>9</v>
      </c>
      <c r="C845" s="104">
        <v>120</v>
      </c>
      <c r="D845" s="104" t="s">
        <v>4929</v>
      </c>
      <c r="F845" s="104" t="s">
        <v>944</v>
      </c>
      <c r="G845" s="104">
        <v>1289</v>
      </c>
      <c r="H845" s="104" t="s">
        <v>4824</v>
      </c>
    </row>
    <row r="846" spans="1:8" x14ac:dyDescent="0.25">
      <c r="A846" s="104">
        <v>845</v>
      </c>
      <c r="B846" s="104">
        <v>9</v>
      </c>
      <c r="C846" s="104">
        <v>121</v>
      </c>
      <c r="D846" s="104" t="s">
        <v>5847</v>
      </c>
      <c r="F846" s="104" t="s">
        <v>944</v>
      </c>
      <c r="G846" s="104">
        <v>583</v>
      </c>
    </row>
    <row r="847" spans="1:8" x14ac:dyDescent="0.25">
      <c r="A847" s="104">
        <v>846</v>
      </c>
      <c r="B847" s="104">
        <v>9</v>
      </c>
      <c r="G847" s="104">
        <v>150</v>
      </c>
      <c r="H847" s="104" t="s">
        <v>4824</v>
      </c>
    </row>
    <row r="848" spans="1:8" x14ac:dyDescent="0.25">
      <c r="A848" s="104">
        <v>847</v>
      </c>
      <c r="B848" s="104">
        <v>9</v>
      </c>
      <c r="G848" s="104">
        <v>433</v>
      </c>
      <c r="H848" s="104" t="s">
        <v>4825</v>
      </c>
    </row>
    <row r="849" spans="1:8" x14ac:dyDescent="0.25">
      <c r="A849" s="104">
        <v>848</v>
      </c>
      <c r="B849" s="104">
        <v>9</v>
      </c>
      <c r="C849" s="104">
        <v>122</v>
      </c>
      <c r="D849" s="104" t="s">
        <v>5848</v>
      </c>
      <c r="F849" s="104" t="s">
        <v>944</v>
      </c>
      <c r="G849" s="104">
        <v>462</v>
      </c>
      <c r="H849" s="104" t="s">
        <v>4824</v>
      </c>
    </row>
    <row r="850" spans="1:8" x14ac:dyDescent="0.25">
      <c r="A850" s="104">
        <v>849</v>
      </c>
      <c r="B850" s="104">
        <v>9</v>
      </c>
      <c r="C850" s="104">
        <v>123</v>
      </c>
      <c r="D850" s="104" t="s">
        <v>4930</v>
      </c>
      <c r="F850" s="104" t="s">
        <v>944</v>
      </c>
      <c r="G850" s="104">
        <v>324</v>
      </c>
      <c r="H850" s="104" t="s">
        <v>4824</v>
      </c>
    </row>
    <row r="851" spans="1:8" x14ac:dyDescent="0.25">
      <c r="A851" s="104">
        <v>850</v>
      </c>
      <c r="B851" s="104">
        <v>9</v>
      </c>
      <c r="C851" s="104">
        <v>124</v>
      </c>
      <c r="D851" s="104" t="s">
        <v>4931</v>
      </c>
      <c r="F851" s="104" t="s">
        <v>944</v>
      </c>
      <c r="G851" s="104">
        <v>643</v>
      </c>
      <c r="H851" s="104" t="s">
        <v>4</v>
      </c>
    </row>
    <row r="852" spans="1:8" x14ac:dyDescent="0.25">
      <c r="A852" s="104">
        <v>851</v>
      </c>
      <c r="B852" s="104">
        <v>9</v>
      </c>
      <c r="C852" s="104">
        <v>125</v>
      </c>
      <c r="D852" s="104" t="s">
        <v>4932</v>
      </c>
      <c r="F852" s="104" t="s">
        <v>944</v>
      </c>
      <c r="G852" s="104">
        <v>1062</v>
      </c>
    </row>
    <row r="853" spans="1:8" x14ac:dyDescent="0.25">
      <c r="A853" s="104">
        <v>852</v>
      </c>
      <c r="B853" s="104">
        <v>9</v>
      </c>
      <c r="G853" s="104">
        <v>400</v>
      </c>
      <c r="H853" s="104" t="s">
        <v>4824</v>
      </c>
    </row>
    <row r="854" spans="1:8" x14ac:dyDescent="0.25">
      <c r="A854" s="104">
        <v>853</v>
      </c>
      <c r="B854" s="104">
        <v>9</v>
      </c>
      <c r="G854" s="104">
        <v>662</v>
      </c>
      <c r="H854" s="104" t="s">
        <v>4825</v>
      </c>
    </row>
    <row r="855" spans="1:8" x14ac:dyDescent="0.25">
      <c r="A855" s="104">
        <v>854</v>
      </c>
      <c r="B855" s="104">
        <v>9</v>
      </c>
      <c r="C855" s="104">
        <v>126</v>
      </c>
      <c r="D855" s="104" t="s">
        <v>5818</v>
      </c>
      <c r="F855" s="104" t="s">
        <v>944</v>
      </c>
      <c r="G855" s="104">
        <v>173</v>
      </c>
      <c r="H855" s="104" t="s">
        <v>4824</v>
      </c>
    </row>
    <row r="856" spans="1:8" x14ac:dyDescent="0.25">
      <c r="A856" s="104">
        <v>855</v>
      </c>
      <c r="B856" s="104">
        <v>9</v>
      </c>
      <c r="C856" s="104">
        <v>127</v>
      </c>
      <c r="D856" s="104" t="s">
        <v>5842</v>
      </c>
      <c r="F856" s="104" t="s">
        <v>944</v>
      </c>
      <c r="G856" s="104">
        <v>259</v>
      </c>
      <c r="H856" s="104" t="s">
        <v>4824</v>
      </c>
    </row>
    <row r="857" spans="1:8" x14ac:dyDescent="0.25">
      <c r="A857" s="104">
        <v>856</v>
      </c>
      <c r="B857" s="104">
        <v>9</v>
      </c>
      <c r="C857" s="104">
        <v>128</v>
      </c>
      <c r="D857" s="104" t="s">
        <v>5849</v>
      </c>
      <c r="F857" s="104" t="s">
        <v>944</v>
      </c>
      <c r="G857" s="104">
        <v>325</v>
      </c>
      <c r="H857" s="104" t="s">
        <v>4824</v>
      </c>
    </row>
    <row r="858" spans="1:8" x14ac:dyDescent="0.25">
      <c r="A858" s="104">
        <v>857</v>
      </c>
      <c r="B858" s="104">
        <v>9</v>
      </c>
      <c r="C858" s="104">
        <v>129</v>
      </c>
      <c r="D858" s="104" t="s">
        <v>5693</v>
      </c>
      <c r="F858" s="104" t="s">
        <v>944</v>
      </c>
      <c r="G858" s="104">
        <v>689</v>
      </c>
    </row>
    <row r="859" spans="1:8" x14ac:dyDescent="0.25">
      <c r="A859" s="104">
        <v>858</v>
      </c>
      <c r="B859" s="104">
        <v>9</v>
      </c>
      <c r="G859" s="104">
        <v>400</v>
      </c>
      <c r="H859" s="104" t="s">
        <v>4824</v>
      </c>
    </row>
    <row r="860" spans="1:8" x14ac:dyDescent="0.25">
      <c r="A860" s="104">
        <v>859</v>
      </c>
      <c r="B860" s="104">
        <v>9</v>
      </c>
      <c r="G860" s="104">
        <v>289</v>
      </c>
      <c r="H860" s="104" t="s">
        <v>4825</v>
      </c>
    </row>
    <row r="861" spans="1:8" x14ac:dyDescent="0.25">
      <c r="A861" s="104">
        <v>860</v>
      </c>
      <c r="B861" s="104">
        <v>9</v>
      </c>
      <c r="C861" s="104">
        <v>130</v>
      </c>
      <c r="D861" s="104" t="s">
        <v>5833</v>
      </c>
      <c r="F861" s="104" t="s">
        <v>944</v>
      </c>
      <c r="G861" s="104">
        <v>184</v>
      </c>
      <c r="H861" s="104" t="s">
        <v>4824</v>
      </c>
    </row>
    <row r="862" spans="1:8" x14ac:dyDescent="0.25">
      <c r="A862" s="104">
        <v>861</v>
      </c>
      <c r="B862" s="104">
        <v>9</v>
      </c>
      <c r="C862" s="104">
        <v>131</v>
      </c>
      <c r="D862" s="104" t="s">
        <v>5850</v>
      </c>
      <c r="F862" s="104" t="s">
        <v>944</v>
      </c>
      <c r="G862" s="104">
        <v>632</v>
      </c>
      <c r="H862" s="104" t="s">
        <v>4824</v>
      </c>
    </row>
    <row r="863" spans="1:8" x14ac:dyDescent="0.25">
      <c r="A863" s="104">
        <v>862</v>
      </c>
      <c r="B863" s="104">
        <v>9</v>
      </c>
      <c r="C863" s="104">
        <v>132</v>
      </c>
      <c r="D863" s="104" t="s">
        <v>4919</v>
      </c>
      <c r="F863" s="104" t="s">
        <v>944</v>
      </c>
      <c r="G863" s="104">
        <v>506</v>
      </c>
      <c r="H863" s="104" t="s">
        <v>754</v>
      </c>
    </row>
    <row r="864" spans="1:8" x14ac:dyDescent="0.25">
      <c r="A864" s="104">
        <v>863</v>
      </c>
      <c r="B864" s="104">
        <v>9</v>
      </c>
      <c r="C864" s="104">
        <v>133</v>
      </c>
      <c r="D864" s="104" t="s">
        <v>4933</v>
      </c>
      <c r="F864" s="104" t="s">
        <v>944</v>
      </c>
      <c r="G864" s="104">
        <v>223</v>
      </c>
      <c r="H864" s="104" t="s">
        <v>4824</v>
      </c>
    </row>
    <row r="865" spans="1:8" x14ac:dyDescent="0.25">
      <c r="A865" s="104">
        <v>864</v>
      </c>
      <c r="B865" s="104">
        <v>9</v>
      </c>
      <c r="C865" s="104">
        <v>134</v>
      </c>
      <c r="D865" s="104" t="s">
        <v>5851</v>
      </c>
      <c r="F865" s="104" t="s">
        <v>944</v>
      </c>
      <c r="G865" s="104">
        <v>197</v>
      </c>
      <c r="H865" s="104" t="s">
        <v>4824</v>
      </c>
    </row>
    <row r="866" spans="1:8" x14ac:dyDescent="0.25">
      <c r="A866" s="104">
        <v>865</v>
      </c>
      <c r="B866" s="104">
        <v>9</v>
      </c>
      <c r="C866" s="104">
        <v>135</v>
      </c>
      <c r="D866" s="104" t="s">
        <v>4931</v>
      </c>
      <c r="F866" s="104" t="s">
        <v>944</v>
      </c>
      <c r="G866" s="104">
        <v>668</v>
      </c>
      <c r="H866" s="104" t="s">
        <v>4824</v>
      </c>
    </row>
    <row r="867" spans="1:8" x14ac:dyDescent="0.25">
      <c r="A867" s="104">
        <v>866</v>
      </c>
      <c r="B867" s="104">
        <v>9</v>
      </c>
      <c r="C867" s="104">
        <v>136</v>
      </c>
      <c r="D867" s="104" t="s">
        <v>5852</v>
      </c>
      <c r="F867" s="104" t="s">
        <v>949</v>
      </c>
      <c r="G867" s="104">
        <v>395</v>
      </c>
      <c r="H867" s="104" t="s">
        <v>4831</v>
      </c>
    </row>
    <row r="868" spans="1:8" x14ac:dyDescent="0.25">
      <c r="A868" s="104">
        <v>867</v>
      </c>
      <c r="B868" s="104">
        <v>9</v>
      </c>
      <c r="C868" s="104">
        <v>137</v>
      </c>
      <c r="D868" s="104" t="s">
        <v>5844</v>
      </c>
      <c r="F868" s="104" t="s">
        <v>944</v>
      </c>
      <c r="G868" s="104">
        <v>321</v>
      </c>
      <c r="H868" s="104" t="s">
        <v>4824</v>
      </c>
    </row>
    <row r="869" spans="1:8" x14ac:dyDescent="0.25">
      <c r="A869" s="104">
        <v>868</v>
      </c>
      <c r="B869" s="104">
        <v>9</v>
      </c>
      <c r="C869" s="104">
        <v>138</v>
      </c>
      <c r="D869" s="104" t="s">
        <v>4788</v>
      </c>
      <c r="F869" s="104" t="s">
        <v>944</v>
      </c>
      <c r="G869" s="104">
        <v>343</v>
      </c>
      <c r="H869" s="104" t="s">
        <v>4824</v>
      </c>
    </row>
    <row r="870" spans="1:8" x14ac:dyDescent="0.25">
      <c r="A870" s="104">
        <v>869</v>
      </c>
      <c r="B870" s="104">
        <v>9</v>
      </c>
      <c r="C870" s="104">
        <v>139</v>
      </c>
      <c r="D870" s="104" t="s">
        <v>4932</v>
      </c>
      <c r="F870" s="104" t="s">
        <v>944</v>
      </c>
      <c r="G870" s="104">
        <v>243</v>
      </c>
      <c r="H870" s="104" t="s">
        <v>4824</v>
      </c>
    </row>
    <row r="871" spans="1:8" x14ac:dyDescent="0.25">
      <c r="A871" s="104">
        <v>870</v>
      </c>
      <c r="B871" s="104">
        <v>9</v>
      </c>
      <c r="C871" s="104">
        <v>140</v>
      </c>
      <c r="D871" s="104" t="s">
        <v>4934</v>
      </c>
      <c r="F871" s="104" t="s">
        <v>944</v>
      </c>
      <c r="G871" s="104">
        <v>649</v>
      </c>
      <c r="H871" s="104" t="s">
        <v>4824</v>
      </c>
    </row>
    <row r="872" spans="1:8" x14ac:dyDescent="0.25">
      <c r="A872" s="104">
        <v>871</v>
      </c>
      <c r="B872" s="104">
        <v>9</v>
      </c>
      <c r="C872" s="104">
        <v>141</v>
      </c>
      <c r="D872" s="104" t="s">
        <v>4935</v>
      </c>
      <c r="F872" s="104" t="s">
        <v>944</v>
      </c>
      <c r="G872" s="104">
        <v>1156</v>
      </c>
      <c r="H872" s="104" t="s">
        <v>4824</v>
      </c>
    </row>
    <row r="873" spans="1:8" x14ac:dyDescent="0.25">
      <c r="A873" s="104">
        <v>872</v>
      </c>
      <c r="B873" s="104">
        <v>9</v>
      </c>
      <c r="C873" s="104">
        <v>142</v>
      </c>
      <c r="D873" s="104" t="s">
        <v>4936</v>
      </c>
      <c r="F873" s="104" t="s">
        <v>944</v>
      </c>
      <c r="G873" s="104">
        <v>876</v>
      </c>
      <c r="H873" s="104" t="s">
        <v>4824</v>
      </c>
    </row>
    <row r="874" spans="1:8" x14ac:dyDescent="0.25">
      <c r="A874" s="104">
        <v>873</v>
      </c>
      <c r="B874" s="104">
        <v>9</v>
      </c>
      <c r="C874" s="104">
        <v>143</v>
      </c>
      <c r="D874" s="104" t="s">
        <v>4937</v>
      </c>
      <c r="F874" s="104" t="s">
        <v>944</v>
      </c>
      <c r="G874" s="104">
        <v>681</v>
      </c>
      <c r="H874" s="104" t="s">
        <v>4824</v>
      </c>
    </row>
    <row r="875" spans="1:8" x14ac:dyDescent="0.25">
      <c r="A875" s="104">
        <v>874</v>
      </c>
      <c r="B875" s="104">
        <v>9</v>
      </c>
      <c r="C875" s="104">
        <v>144</v>
      </c>
      <c r="D875" s="104" t="s">
        <v>948</v>
      </c>
      <c r="F875" s="104" t="s">
        <v>944</v>
      </c>
      <c r="G875" s="104">
        <v>1085</v>
      </c>
    </row>
    <row r="876" spans="1:8" x14ac:dyDescent="0.25">
      <c r="A876" s="104">
        <v>875</v>
      </c>
      <c r="B876" s="104">
        <v>9</v>
      </c>
      <c r="G876" s="104">
        <v>400</v>
      </c>
      <c r="H876" s="104" t="s">
        <v>4824</v>
      </c>
    </row>
    <row r="877" spans="1:8" x14ac:dyDescent="0.25">
      <c r="A877" s="104">
        <v>876</v>
      </c>
      <c r="B877" s="104">
        <v>9</v>
      </c>
      <c r="G877" s="104">
        <v>685</v>
      </c>
      <c r="H877" s="104" t="s">
        <v>4825</v>
      </c>
    </row>
    <row r="878" spans="1:8" x14ac:dyDescent="0.25">
      <c r="A878" s="104">
        <v>877</v>
      </c>
      <c r="B878" s="104">
        <v>9</v>
      </c>
      <c r="C878" s="104">
        <v>145</v>
      </c>
      <c r="D878" s="104" t="s">
        <v>4938</v>
      </c>
      <c r="F878" s="104" t="s">
        <v>944</v>
      </c>
      <c r="G878" s="104">
        <v>438</v>
      </c>
      <c r="H878" s="104" t="s">
        <v>754</v>
      </c>
    </row>
    <row r="879" spans="1:8" x14ac:dyDescent="0.25">
      <c r="A879" s="104">
        <v>878</v>
      </c>
      <c r="B879" s="104">
        <v>9</v>
      </c>
      <c r="C879" s="104">
        <v>146</v>
      </c>
      <c r="D879" s="104" t="s">
        <v>4926</v>
      </c>
      <c r="F879" s="104" t="s">
        <v>944</v>
      </c>
      <c r="G879" s="104">
        <v>1048</v>
      </c>
      <c r="H879" s="104" t="s">
        <v>754</v>
      </c>
    </row>
    <row r="880" spans="1:8" x14ac:dyDescent="0.25">
      <c r="A880" s="104">
        <v>879</v>
      </c>
      <c r="B880" s="104">
        <v>9</v>
      </c>
      <c r="C880" s="104">
        <v>147</v>
      </c>
      <c r="D880" s="104" t="s">
        <v>945</v>
      </c>
      <c r="F880" s="104" t="s">
        <v>946</v>
      </c>
      <c r="G880" s="104">
        <v>2443</v>
      </c>
      <c r="H880" s="104" t="s">
        <v>754</v>
      </c>
    </row>
    <row r="881" spans="1:8" x14ac:dyDescent="0.25">
      <c r="A881" s="104">
        <v>880</v>
      </c>
      <c r="B881" s="104">
        <v>9</v>
      </c>
      <c r="C881" s="104">
        <v>148</v>
      </c>
      <c r="D881" s="104" t="s">
        <v>948</v>
      </c>
      <c r="F881" s="104" t="s">
        <v>944</v>
      </c>
      <c r="G881" s="104">
        <v>6215</v>
      </c>
      <c r="H881" s="104" t="s">
        <v>4824</v>
      </c>
    </row>
    <row r="882" spans="1:8" x14ac:dyDescent="0.25">
      <c r="A882" s="104">
        <v>881</v>
      </c>
      <c r="B882" s="104">
        <v>9</v>
      </c>
      <c r="C882" s="104">
        <v>149</v>
      </c>
      <c r="D882" s="104" t="s">
        <v>5693</v>
      </c>
      <c r="F882" s="104" t="s">
        <v>944</v>
      </c>
      <c r="G882" s="104">
        <v>599</v>
      </c>
      <c r="H882" s="104" t="s">
        <v>754</v>
      </c>
    </row>
    <row r="883" spans="1:8" x14ac:dyDescent="0.25">
      <c r="A883" s="104">
        <v>882</v>
      </c>
      <c r="B883" s="104">
        <v>9</v>
      </c>
      <c r="C883" s="104">
        <v>150</v>
      </c>
      <c r="D883" s="104" t="s">
        <v>4939</v>
      </c>
      <c r="F883" s="104" t="s">
        <v>944</v>
      </c>
      <c r="G883" s="104">
        <v>2665</v>
      </c>
      <c r="H883" s="104" t="s">
        <v>4824</v>
      </c>
    </row>
    <row r="884" spans="1:8" x14ac:dyDescent="0.25">
      <c r="A884" s="104">
        <v>883</v>
      </c>
      <c r="B884" s="104">
        <v>9</v>
      </c>
      <c r="C884" s="104">
        <v>152</v>
      </c>
      <c r="D884" s="104" t="s">
        <v>4940</v>
      </c>
      <c r="F884" s="104" t="s">
        <v>944</v>
      </c>
      <c r="G884" s="104">
        <v>1005</v>
      </c>
      <c r="H884" s="104" t="s">
        <v>4824</v>
      </c>
    </row>
    <row r="885" spans="1:8" x14ac:dyDescent="0.25">
      <c r="A885" s="104">
        <v>884</v>
      </c>
      <c r="B885" s="104">
        <v>9</v>
      </c>
      <c r="C885" s="104">
        <v>153</v>
      </c>
      <c r="D885" s="104" t="s">
        <v>4941</v>
      </c>
      <c r="F885" s="104" t="s">
        <v>944</v>
      </c>
      <c r="G885" s="104">
        <v>2006</v>
      </c>
    </row>
    <row r="886" spans="1:8" x14ac:dyDescent="0.25">
      <c r="A886" s="104">
        <v>885</v>
      </c>
      <c r="B886" s="104">
        <v>9</v>
      </c>
      <c r="G886" s="104">
        <v>400</v>
      </c>
      <c r="H886" s="104" t="s">
        <v>4824</v>
      </c>
    </row>
    <row r="887" spans="1:8" x14ac:dyDescent="0.25">
      <c r="A887" s="104">
        <v>886</v>
      </c>
      <c r="B887" s="104">
        <v>9</v>
      </c>
      <c r="G887" s="104">
        <v>1606</v>
      </c>
      <c r="H887" s="104" t="s">
        <v>4825</v>
      </c>
    </row>
    <row r="888" spans="1:8" x14ac:dyDescent="0.25">
      <c r="A888" s="104">
        <v>887</v>
      </c>
      <c r="B888" s="104">
        <v>9</v>
      </c>
      <c r="C888" s="104">
        <v>154</v>
      </c>
      <c r="D888" s="104" t="s">
        <v>5853</v>
      </c>
      <c r="F888" s="104" t="s">
        <v>944</v>
      </c>
      <c r="G888" s="104">
        <v>748</v>
      </c>
      <c r="H888" s="104" t="s">
        <v>4824</v>
      </c>
    </row>
    <row r="889" spans="1:8" x14ac:dyDescent="0.25">
      <c r="A889" s="104">
        <v>888</v>
      </c>
      <c r="B889" s="104">
        <v>9</v>
      </c>
      <c r="C889" s="104">
        <v>155</v>
      </c>
      <c r="D889" s="104" t="s">
        <v>5854</v>
      </c>
      <c r="F889" s="104" t="s">
        <v>944</v>
      </c>
      <c r="G889" s="104">
        <v>1125</v>
      </c>
      <c r="H889" s="104" t="s">
        <v>4824</v>
      </c>
    </row>
    <row r="890" spans="1:8" x14ac:dyDescent="0.25">
      <c r="A890" s="104">
        <v>889</v>
      </c>
      <c r="B890" s="104">
        <v>9</v>
      </c>
      <c r="C890" s="104">
        <v>156</v>
      </c>
      <c r="D890" s="104" t="s">
        <v>4856</v>
      </c>
      <c r="F890" s="104" t="s">
        <v>944</v>
      </c>
      <c r="G890" s="104">
        <v>911</v>
      </c>
    </row>
    <row r="891" spans="1:8" x14ac:dyDescent="0.25">
      <c r="A891" s="104">
        <v>890</v>
      </c>
      <c r="B891" s="104">
        <v>9</v>
      </c>
      <c r="G891" s="104">
        <v>400</v>
      </c>
      <c r="H891" s="104" t="s">
        <v>4824</v>
      </c>
    </row>
    <row r="892" spans="1:8" x14ac:dyDescent="0.25">
      <c r="A892" s="104">
        <v>891</v>
      </c>
      <c r="B892" s="104">
        <v>9</v>
      </c>
      <c r="G892" s="104">
        <v>511</v>
      </c>
      <c r="H892" s="104" t="s">
        <v>4825</v>
      </c>
    </row>
    <row r="893" spans="1:8" x14ac:dyDescent="0.25">
      <c r="A893" s="104">
        <v>892</v>
      </c>
      <c r="B893" s="104">
        <v>9</v>
      </c>
      <c r="C893" s="104">
        <v>157</v>
      </c>
      <c r="D893" s="104" t="s">
        <v>4917</v>
      </c>
      <c r="F893" s="104" t="s">
        <v>944</v>
      </c>
      <c r="G893" s="104">
        <v>547</v>
      </c>
    </row>
    <row r="894" spans="1:8" x14ac:dyDescent="0.25">
      <c r="A894" s="104">
        <v>893</v>
      </c>
      <c r="B894" s="104">
        <v>9</v>
      </c>
      <c r="G894" s="104">
        <v>320</v>
      </c>
      <c r="H894" s="104" t="s">
        <v>4824</v>
      </c>
    </row>
    <row r="895" spans="1:8" x14ac:dyDescent="0.25">
      <c r="A895" s="104">
        <v>894</v>
      </c>
      <c r="B895" s="104">
        <v>9</v>
      </c>
      <c r="G895" s="104">
        <v>227</v>
      </c>
      <c r="H895" s="104" t="s">
        <v>4825</v>
      </c>
    </row>
    <row r="896" spans="1:8" x14ac:dyDescent="0.25">
      <c r="A896" s="104">
        <v>895</v>
      </c>
      <c r="B896" s="104">
        <v>9</v>
      </c>
      <c r="C896" s="104">
        <v>158</v>
      </c>
      <c r="D896" s="104" t="s">
        <v>4930</v>
      </c>
      <c r="F896" s="104" t="s">
        <v>944</v>
      </c>
      <c r="G896" s="104">
        <v>1412</v>
      </c>
      <c r="H896" s="104" t="s">
        <v>4824</v>
      </c>
    </row>
    <row r="897" spans="1:9" x14ac:dyDescent="0.25">
      <c r="A897" s="104">
        <v>896</v>
      </c>
      <c r="B897" s="104">
        <v>9</v>
      </c>
      <c r="C897" s="104">
        <v>159</v>
      </c>
      <c r="D897" s="104" t="s">
        <v>4939</v>
      </c>
      <c r="F897" s="104" t="s">
        <v>944</v>
      </c>
      <c r="G897" s="104">
        <v>647</v>
      </c>
      <c r="H897" s="104" t="s">
        <v>754</v>
      </c>
    </row>
    <row r="898" spans="1:9" x14ac:dyDescent="0.25">
      <c r="A898" s="104">
        <v>897</v>
      </c>
      <c r="B898" s="104">
        <v>9</v>
      </c>
      <c r="C898" s="104">
        <v>160</v>
      </c>
      <c r="D898" s="104" t="s">
        <v>4925</v>
      </c>
      <c r="F898" s="104" t="s">
        <v>944</v>
      </c>
      <c r="G898" s="104">
        <v>3889</v>
      </c>
      <c r="H898" s="104" t="s">
        <v>754</v>
      </c>
    </row>
    <row r="899" spans="1:9" x14ac:dyDescent="0.25">
      <c r="A899" s="104">
        <v>898</v>
      </c>
      <c r="B899" s="104">
        <v>9</v>
      </c>
      <c r="C899" s="104">
        <v>161</v>
      </c>
      <c r="D899" s="104" t="s">
        <v>4942</v>
      </c>
      <c r="F899" s="104" t="s">
        <v>944</v>
      </c>
      <c r="G899" s="104">
        <v>930</v>
      </c>
    </row>
    <row r="900" spans="1:9" x14ac:dyDescent="0.25">
      <c r="A900" s="104">
        <v>899</v>
      </c>
      <c r="B900" s="104">
        <v>9</v>
      </c>
      <c r="G900" s="104">
        <v>400</v>
      </c>
      <c r="H900" s="104" t="s">
        <v>4824</v>
      </c>
    </row>
    <row r="901" spans="1:9" x14ac:dyDescent="0.25">
      <c r="A901" s="104">
        <v>900</v>
      </c>
      <c r="B901" s="104">
        <v>9</v>
      </c>
      <c r="G901" s="104">
        <v>530</v>
      </c>
      <c r="H901" s="104" t="s">
        <v>4825</v>
      </c>
    </row>
    <row r="902" spans="1:9" x14ac:dyDescent="0.25">
      <c r="A902" s="104">
        <v>901</v>
      </c>
      <c r="B902" s="104">
        <v>9</v>
      </c>
      <c r="C902" s="104">
        <v>162</v>
      </c>
      <c r="D902" s="104" t="s">
        <v>4943</v>
      </c>
      <c r="F902" s="104" t="s">
        <v>944</v>
      </c>
      <c r="G902" s="104">
        <v>804</v>
      </c>
      <c r="H902" s="104" t="s">
        <v>4824</v>
      </c>
    </row>
    <row r="903" spans="1:9" x14ac:dyDescent="0.25">
      <c r="A903" s="104">
        <v>902</v>
      </c>
      <c r="B903" s="104">
        <v>9</v>
      </c>
      <c r="C903" s="104">
        <v>163</v>
      </c>
      <c r="D903" s="104" t="s">
        <v>4944</v>
      </c>
      <c r="F903" s="104" t="s">
        <v>944</v>
      </c>
      <c r="G903" s="104">
        <v>1220</v>
      </c>
    </row>
    <row r="904" spans="1:9" x14ac:dyDescent="0.25">
      <c r="A904" s="104">
        <v>903</v>
      </c>
      <c r="B904" s="104">
        <v>9</v>
      </c>
      <c r="G904" s="104">
        <v>400</v>
      </c>
      <c r="H904" s="104" t="s">
        <v>4824</v>
      </c>
      <c r="I904" s="116"/>
    </row>
    <row r="905" spans="1:9" x14ac:dyDescent="0.25">
      <c r="A905" s="104">
        <v>904</v>
      </c>
      <c r="B905" s="104">
        <v>9</v>
      </c>
      <c r="G905" s="104">
        <v>820</v>
      </c>
      <c r="H905" s="104" t="s">
        <v>4825</v>
      </c>
    </row>
    <row r="906" spans="1:9" x14ac:dyDescent="0.25">
      <c r="A906" s="104">
        <v>905</v>
      </c>
      <c r="B906" s="104">
        <v>9</v>
      </c>
      <c r="C906" s="104">
        <v>164</v>
      </c>
      <c r="D906" s="104" t="s">
        <v>5831</v>
      </c>
      <c r="F906" s="104" t="s">
        <v>944</v>
      </c>
      <c r="G906" s="104">
        <v>1632</v>
      </c>
    </row>
    <row r="907" spans="1:9" x14ac:dyDescent="0.25">
      <c r="A907" s="104">
        <v>906</v>
      </c>
      <c r="B907" s="104">
        <v>9</v>
      </c>
      <c r="G907" s="104">
        <v>400</v>
      </c>
      <c r="H907" s="104" t="s">
        <v>4824</v>
      </c>
    </row>
    <row r="908" spans="1:9" x14ac:dyDescent="0.25">
      <c r="A908" s="104">
        <v>907</v>
      </c>
      <c r="B908" s="104">
        <v>9</v>
      </c>
      <c r="G908" s="104">
        <v>1232</v>
      </c>
      <c r="H908" s="104" t="s">
        <v>4825</v>
      </c>
    </row>
    <row r="909" spans="1:9" x14ac:dyDescent="0.25">
      <c r="A909" s="104">
        <v>908</v>
      </c>
      <c r="B909" s="104">
        <v>9</v>
      </c>
      <c r="C909" s="104">
        <v>165</v>
      </c>
      <c r="D909" s="104" t="s">
        <v>4939</v>
      </c>
      <c r="F909" s="104" t="s">
        <v>944</v>
      </c>
      <c r="G909" s="104">
        <v>267</v>
      </c>
      <c r="H909" s="104" t="s">
        <v>4824</v>
      </c>
    </row>
    <row r="910" spans="1:9" x14ac:dyDescent="0.25">
      <c r="A910" s="104">
        <v>909</v>
      </c>
      <c r="B910" s="104">
        <v>9</v>
      </c>
      <c r="C910" s="104">
        <v>166</v>
      </c>
      <c r="D910" s="104" t="s">
        <v>4942</v>
      </c>
      <c r="F910" s="104" t="s">
        <v>944</v>
      </c>
      <c r="G910" s="104">
        <v>1133</v>
      </c>
      <c r="H910" s="104" t="s">
        <v>754</v>
      </c>
    </row>
    <row r="911" spans="1:9" x14ac:dyDescent="0.25">
      <c r="A911" s="104">
        <v>910</v>
      </c>
      <c r="B911" s="104">
        <v>9</v>
      </c>
      <c r="C911" s="104">
        <v>167</v>
      </c>
      <c r="D911" s="104" t="s">
        <v>5855</v>
      </c>
      <c r="F911" s="104" t="s">
        <v>965</v>
      </c>
      <c r="G911" s="104">
        <v>1485</v>
      </c>
      <c r="H911" s="104" t="s">
        <v>4809</v>
      </c>
    </row>
    <row r="912" spans="1:9" x14ac:dyDescent="0.25">
      <c r="A912" s="104">
        <v>911</v>
      </c>
      <c r="B912" s="104">
        <v>9</v>
      </c>
      <c r="C912" s="104">
        <v>168</v>
      </c>
      <c r="D912" s="104" t="s">
        <v>5825</v>
      </c>
      <c r="F912" s="104" t="s">
        <v>944</v>
      </c>
      <c r="G912" s="104">
        <v>979</v>
      </c>
      <c r="H912" s="104" t="s">
        <v>754</v>
      </c>
    </row>
    <row r="913" spans="1:8" x14ac:dyDescent="0.25">
      <c r="A913" s="104">
        <v>912</v>
      </c>
      <c r="B913" s="104">
        <v>9</v>
      </c>
      <c r="C913" s="104">
        <v>169</v>
      </c>
      <c r="D913" s="104" t="s">
        <v>4944</v>
      </c>
      <c r="F913" s="104" t="s">
        <v>944</v>
      </c>
      <c r="G913" s="104">
        <v>1305</v>
      </c>
      <c r="H913" s="104" t="s">
        <v>754</v>
      </c>
    </row>
    <row r="914" spans="1:8" x14ac:dyDescent="0.25">
      <c r="A914" s="104">
        <v>913</v>
      </c>
      <c r="B914" s="104">
        <v>9</v>
      </c>
      <c r="C914" s="104">
        <v>170</v>
      </c>
      <c r="D914" s="104" t="s">
        <v>5856</v>
      </c>
      <c r="F914" s="104" t="s">
        <v>944</v>
      </c>
      <c r="G914" s="104">
        <v>1230</v>
      </c>
      <c r="H914" s="104" t="s">
        <v>4824</v>
      </c>
    </row>
    <row r="915" spans="1:8" x14ac:dyDescent="0.25">
      <c r="A915" s="104">
        <v>914</v>
      </c>
      <c r="B915" s="104">
        <v>9</v>
      </c>
      <c r="C915" s="104">
        <v>171</v>
      </c>
      <c r="D915" s="104" t="s">
        <v>5857</v>
      </c>
      <c r="F915" s="104" t="s">
        <v>944</v>
      </c>
      <c r="G915" s="104">
        <v>295</v>
      </c>
      <c r="H915" s="104" t="s">
        <v>4824</v>
      </c>
    </row>
    <row r="916" spans="1:8" x14ac:dyDescent="0.25">
      <c r="A916" s="104">
        <v>915</v>
      </c>
      <c r="B916" s="104">
        <v>9</v>
      </c>
      <c r="C916" s="104">
        <v>172</v>
      </c>
      <c r="D916" s="104" t="s">
        <v>5700</v>
      </c>
      <c r="F916" s="104" t="s">
        <v>944</v>
      </c>
      <c r="G916" s="104">
        <v>1155</v>
      </c>
      <c r="H916" s="104" t="s">
        <v>4824</v>
      </c>
    </row>
    <row r="917" spans="1:8" x14ac:dyDescent="0.25">
      <c r="A917" s="104">
        <v>916</v>
      </c>
      <c r="B917" s="104">
        <v>9</v>
      </c>
      <c r="C917" s="104">
        <v>173</v>
      </c>
      <c r="D917" s="104" t="s">
        <v>4945</v>
      </c>
      <c r="F917" s="104" t="s">
        <v>944</v>
      </c>
      <c r="G917" s="104">
        <v>1533</v>
      </c>
      <c r="H917" s="104" t="s">
        <v>4824</v>
      </c>
    </row>
    <row r="918" spans="1:8" x14ac:dyDescent="0.25">
      <c r="A918" s="104">
        <v>917</v>
      </c>
      <c r="B918" s="104">
        <v>9</v>
      </c>
      <c r="C918" s="104">
        <v>174</v>
      </c>
      <c r="D918" s="104" t="s">
        <v>945</v>
      </c>
      <c r="F918" s="104" t="s">
        <v>968</v>
      </c>
      <c r="G918" s="104">
        <v>16905</v>
      </c>
      <c r="H918" s="104" t="s">
        <v>4890</v>
      </c>
    </row>
    <row r="919" spans="1:8" x14ac:dyDescent="0.25">
      <c r="A919" s="104">
        <v>918</v>
      </c>
      <c r="B919" s="104">
        <v>9</v>
      </c>
      <c r="C919" s="104">
        <v>175</v>
      </c>
      <c r="D919" s="104" t="s">
        <v>5858</v>
      </c>
      <c r="F919" s="104" t="s">
        <v>944</v>
      </c>
      <c r="G919" s="104">
        <v>712</v>
      </c>
      <c r="H919" s="104" t="s">
        <v>4824</v>
      </c>
    </row>
    <row r="920" spans="1:8" x14ac:dyDescent="0.25">
      <c r="A920" s="104">
        <v>919</v>
      </c>
      <c r="B920" s="104">
        <v>9</v>
      </c>
      <c r="C920" s="104">
        <v>150</v>
      </c>
      <c r="D920" s="104" t="s">
        <v>5859</v>
      </c>
      <c r="F920" s="104" t="s">
        <v>944</v>
      </c>
      <c r="G920" s="104">
        <v>2665</v>
      </c>
      <c r="H920" s="104" t="s">
        <v>4824</v>
      </c>
    </row>
    <row r="921" spans="1:8" x14ac:dyDescent="0.25">
      <c r="A921" s="104">
        <v>920</v>
      </c>
      <c r="B921" s="104">
        <v>9</v>
      </c>
      <c r="C921" s="104">
        <v>152</v>
      </c>
      <c r="D921" s="104" t="s">
        <v>4940</v>
      </c>
      <c r="F921" s="104" t="s">
        <v>944</v>
      </c>
      <c r="G921" s="104">
        <v>1005</v>
      </c>
      <c r="H921" s="104" t="s">
        <v>4824</v>
      </c>
    </row>
    <row r="922" spans="1:8" x14ac:dyDescent="0.25">
      <c r="A922" s="104">
        <v>921</v>
      </c>
      <c r="B922" s="104">
        <v>9</v>
      </c>
      <c r="C922" s="104">
        <v>153</v>
      </c>
      <c r="D922" s="104" t="s">
        <v>4941</v>
      </c>
      <c r="F922" s="104" t="s">
        <v>944</v>
      </c>
      <c r="G922" s="104">
        <v>2006</v>
      </c>
    </row>
    <row r="923" spans="1:8" x14ac:dyDescent="0.25">
      <c r="A923" s="104">
        <v>922</v>
      </c>
      <c r="B923" s="104">
        <v>9</v>
      </c>
      <c r="G923" s="104">
        <v>400</v>
      </c>
      <c r="H923" s="104" t="s">
        <v>4824</v>
      </c>
    </row>
    <row r="924" spans="1:8" x14ac:dyDescent="0.25">
      <c r="A924" s="104">
        <v>923</v>
      </c>
      <c r="B924" s="104">
        <v>9</v>
      </c>
      <c r="G924" s="104">
        <v>1606</v>
      </c>
      <c r="H924" s="104" t="s">
        <v>4825</v>
      </c>
    </row>
    <row r="925" spans="1:8" x14ac:dyDescent="0.25">
      <c r="A925" s="104">
        <v>924</v>
      </c>
      <c r="B925" s="104">
        <v>9</v>
      </c>
      <c r="C925" s="104">
        <v>154</v>
      </c>
      <c r="D925" s="104" t="s">
        <v>5860</v>
      </c>
      <c r="F925" s="104" t="s">
        <v>944</v>
      </c>
      <c r="G925" s="104">
        <v>748</v>
      </c>
      <c r="H925" s="104" t="s">
        <v>4824</v>
      </c>
    </row>
    <row r="926" spans="1:8" x14ac:dyDescent="0.25">
      <c r="A926" s="104">
        <v>925</v>
      </c>
      <c r="B926" s="104">
        <v>9</v>
      </c>
      <c r="C926" s="104">
        <v>155</v>
      </c>
      <c r="D926" s="104" t="s">
        <v>5854</v>
      </c>
      <c r="F926" s="104" t="s">
        <v>944</v>
      </c>
      <c r="G926" s="104">
        <v>1125</v>
      </c>
      <c r="H926" s="104" t="s">
        <v>4824</v>
      </c>
    </row>
    <row r="927" spans="1:8" x14ac:dyDescent="0.25">
      <c r="A927" s="104">
        <v>926</v>
      </c>
      <c r="B927" s="104">
        <v>9</v>
      </c>
      <c r="C927" s="104">
        <v>156</v>
      </c>
      <c r="D927" s="104" t="s">
        <v>5861</v>
      </c>
      <c r="F927" s="104" t="s">
        <v>944</v>
      </c>
      <c r="G927" s="104">
        <v>911</v>
      </c>
    </row>
    <row r="928" spans="1:8" x14ac:dyDescent="0.25">
      <c r="A928" s="104">
        <v>927</v>
      </c>
      <c r="B928" s="104">
        <v>9</v>
      </c>
      <c r="G928" s="104">
        <v>400</v>
      </c>
      <c r="H928" s="104" t="s">
        <v>4824</v>
      </c>
    </row>
    <row r="929" spans="1:8" x14ac:dyDescent="0.25">
      <c r="A929" s="104">
        <v>928</v>
      </c>
      <c r="B929" s="104">
        <v>9</v>
      </c>
      <c r="G929" s="104">
        <v>511</v>
      </c>
      <c r="H929" s="104" t="s">
        <v>4825</v>
      </c>
    </row>
    <row r="930" spans="1:8" x14ac:dyDescent="0.25">
      <c r="A930" s="104">
        <v>929</v>
      </c>
      <c r="B930" s="104">
        <v>9</v>
      </c>
      <c r="C930" s="104">
        <v>157</v>
      </c>
      <c r="D930" s="104" t="s">
        <v>4917</v>
      </c>
      <c r="F930" s="104" t="s">
        <v>944</v>
      </c>
      <c r="G930" s="104">
        <v>547</v>
      </c>
    </row>
    <row r="931" spans="1:8" x14ac:dyDescent="0.25">
      <c r="A931" s="104">
        <v>930</v>
      </c>
      <c r="B931" s="104">
        <v>9</v>
      </c>
      <c r="G931" s="104">
        <v>320</v>
      </c>
      <c r="H931" s="104" t="s">
        <v>4824</v>
      </c>
    </row>
    <row r="932" spans="1:8" x14ac:dyDescent="0.25">
      <c r="A932" s="104">
        <v>931</v>
      </c>
      <c r="B932" s="104">
        <v>9</v>
      </c>
      <c r="G932" s="104">
        <v>227</v>
      </c>
      <c r="H932" s="104" t="s">
        <v>4825</v>
      </c>
    </row>
    <row r="933" spans="1:8" x14ac:dyDescent="0.25">
      <c r="A933" s="104">
        <v>932</v>
      </c>
      <c r="B933" s="104">
        <v>9</v>
      </c>
      <c r="C933" s="104">
        <v>158</v>
      </c>
      <c r="D933" s="104" t="s">
        <v>4930</v>
      </c>
      <c r="F933" s="104" t="s">
        <v>944</v>
      </c>
      <c r="G933" s="104">
        <v>1412</v>
      </c>
      <c r="H933" s="104" t="s">
        <v>4824</v>
      </c>
    </row>
    <row r="934" spans="1:8" x14ac:dyDescent="0.25">
      <c r="A934" s="104">
        <v>933</v>
      </c>
      <c r="B934" s="104">
        <v>9</v>
      </c>
      <c r="C934" s="104">
        <v>159</v>
      </c>
      <c r="D934" s="104" t="s">
        <v>5859</v>
      </c>
      <c r="F934" s="104" t="s">
        <v>944</v>
      </c>
      <c r="G934" s="104">
        <v>647</v>
      </c>
      <c r="H934" s="104" t="s">
        <v>754</v>
      </c>
    </row>
    <row r="935" spans="1:8" x14ac:dyDescent="0.25">
      <c r="A935" s="104">
        <v>934</v>
      </c>
      <c r="B935" s="104">
        <v>9</v>
      </c>
      <c r="C935" s="104">
        <v>160</v>
      </c>
      <c r="D935" s="104" t="s">
        <v>4925</v>
      </c>
      <c r="F935" s="104" t="s">
        <v>944</v>
      </c>
      <c r="G935" s="104">
        <v>3889</v>
      </c>
      <c r="H935" s="104" t="s">
        <v>754</v>
      </c>
    </row>
    <row r="936" spans="1:8" x14ac:dyDescent="0.25">
      <c r="A936" s="104">
        <v>935</v>
      </c>
      <c r="B936" s="104">
        <v>9</v>
      </c>
      <c r="C936" s="104">
        <v>161</v>
      </c>
      <c r="D936" s="104" t="s">
        <v>4942</v>
      </c>
      <c r="F936" s="104" t="s">
        <v>944</v>
      </c>
      <c r="G936" s="104">
        <v>930</v>
      </c>
    </row>
    <row r="937" spans="1:8" x14ac:dyDescent="0.25">
      <c r="A937" s="104">
        <v>936</v>
      </c>
      <c r="B937" s="104">
        <v>9</v>
      </c>
      <c r="G937" s="104">
        <v>400</v>
      </c>
      <c r="H937" s="104" t="s">
        <v>4824</v>
      </c>
    </row>
    <row r="938" spans="1:8" x14ac:dyDescent="0.25">
      <c r="A938" s="104">
        <v>937</v>
      </c>
      <c r="B938" s="104">
        <v>9</v>
      </c>
      <c r="G938" s="104">
        <v>530</v>
      </c>
      <c r="H938" s="104" t="s">
        <v>4825</v>
      </c>
    </row>
    <row r="939" spans="1:8" x14ac:dyDescent="0.25">
      <c r="A939" s="104">
        <v>938</v>
      </c>
      <c r="B939" s="104">
        <v>9</v>
      </c>
      <c r="C939" s="104">
        <v>162</v>
      </c>
      <c r="D939" s="104" t="s">
        <v>4943</v>
      </c>
      <c r="F939" s="104" t="s">
        <v>944</v>
      </c>
      <c r="G939" s="104">
        <v>804</v>
      </c>
      <c r="H939" s="104" t="s">
        <v>4824</v>
      </c>
    </row>
    <row r="940" spans="1:8" x14ac:dyDescent="0.25">
      <c r="A940" s="104">
        <v>939</v>
      </c>
      <c r="B940" s="104">
        <v>9</v>
      </c>
      <c r="C940" s="104">
        <v>163</v>
      </c>
      <c r="D940" s="104" t="s">
        <v>4944</v>
      </c>
      <c r="F940" s="104" t="s">
        <v>944</v>
      </c>
      <c r="G940" s="104">
        <v>1220</v>
      </c>
    </row>
    <row r="941" spans="1:8" x14ac:dyDescent="0.25">
      <c r="A941" s="104">
        <v>940</v>
      </c>
      <c r="B941" s="104">
        <v>9</v>
      </c>
      <c r="G941" s="104">
        <v>400</v>
      </c>
      <c r="H941" s="104" t="s">
        <v>4824</v>
      </c>
    </row>
    <row r="942" spans="1:8" x14ac:dyDescent="0.25">
      <c r="A942" s="104">
        <v>941</v>
      </c>
      <c r="B942" s="104">
        <v>9</v>
      </c>
      <c r="G942" s="104">
        <v>820</v>
      </c>
      <c r="H942" s="104" t="s">
        <v>4825</v>
      </c>
    </row>
    <row r="943" spans="1:8" x14ac:dyDescent="0.25">
      <c r="A943" s="104">
        <v>942</v>
      </c>
      <c r="B943" s="104">
        <v>9</v>
      </c>
      <c r="C943" s="104">
        <v>164</v>
      </c>
      <c r="D943" s="104" t="s">
        <v>5831</v>
      </c>
      <c r="F943" s="104" t="s">
        <v>944</v>
      </c>
      <c r="G943" s="104">
        <v>1632</v>
      </c>
    </row>
    <row r="944" spans="1:8" x14ac:dyDescent="0.25">
      <c r="A944" s="104">
        <v>943</v>
      </c>
      <c r="B944" s="104">
        <v>9</v>
      </c>
      <c r="G944" s="104">
        <v>400</v>
      </c>
      <c r="H944" s="104" t="s">
        <v>4824</v>
      </c>
    </row>
    <row r="945" spans="1:8" x14ac:dyDescent="0.25">
      <c r="A945" s="104">
        <v>944</v>
      </c>
      <c r="B945" s="104">
        <v>9</v>
      </c>
      <c r="G945" s="104">
        <v>1232</v>
      </c>
      <c r="H945" s="104" t="s">
        <v>4825</v>
      </c>
    </row>
    <row r="946" spans="1:8" x14ac:dyDescent="0.25">
      <c r="A946" s="104">
        <v>945</v>
      </c>
      <c r="B946" s="104">
        <v>9</v>
      </c>
      <c r="C946" s="104">
        <v>165</v>
      </c>
      <c r="D946" s="104" t="s">
        <v>5859</v>
      </c>
      <c r="F946" s="104" t="s">
        <v>944</v>
      </c>
      <c r="G946" s="104">
        <v>267</v>
      </c>
      <c r="H946" s="104" t="s">
        <v>4824</v>
      </c>
    </row>
    <row r="947" spans="1:8" x14ac:dyDescent="0.25">
      <c r="A947" s="104">
        <v>946</v>
      </c>
      <c r="B947" s="104">
        <v>9</v>
      </c>
      <c r="C947" s="104">
        <v>166</v>
      </c>
      <c r="D947" s="104" t="s">
        <v>4942</v>
      </c>
      <c r="F947" s="104" t="s">
        <v>944</v>
      </c>
      <c r="G947" s="104">
        <v>1133</v>
      </c>
      <c r="H947" s="104" t="s">
        <v>754</v>
      </c>
    </row>
    <row r="948" spans="1:8" x14ac:dyDescent="0.25">
      <c r="A948" s="104">
        <v>947</v>
      </c>
      <c r="B948" s="104">
        <v>9</v>
      </c>
      <c r="C948" s="104">
        <v>167</v>
      </c>
      <c r="D948" s="104" t="s">
        <v>5855</v>
      </c>
      <c r="F948" s="104" t="s">
        <v>965</v>
      </c>
      <c r="G948" s="104">
        <v>1485</v>
      </c>
      <c r="H948" s="104" t="s">
        <v>4809</v>
      </c>
    </row>
    <row r="949" spans="1:8" x14ac:dyDescent="0.25">
      <c r="A949" s="104">
        <v>948</v>
      </c>
      <c r="B949" s="104">
        <v>9</v>
      </c>
      <c r="C949" s="104">
        <v>168</v>
      </c>
      <c r="D949" s="104" t="s">
        <v>5825</v>
      </c>
      <c r="F949" s="104" t="s">
        <v>944</v>
      </c>
      <c r="G949" s="104">
        <v>979</v>
      </c>
      <c r="H949" s="104" t="s">
        <v>754</v>
      </c>
    </row>
    <row r="950" spans="1:8" x14ac:dyDescent="0.25">
      <c r="A950" s="104">
        <v>949</v>
      </c>
      <c r="B950" s="104">
        <v>9</v>
      </c>
      <c r="C950" s="104">
        <v>169</v>
      </c>
      <c r="D950" s="104" t="s">
        <v>4944</v>
      </c>
      <c r="F950" s="104" t="s">
        <v>944</v>
      </c>
      <c r="G950" s="104">
        <v>1305</v>
      </c>
      <c r="H950" s="104" t="s">
        <v>754</v>
      </c>
    </row>
    <row r="951" spans="1:8" x14ac:dyDescent="0.25">
      <c r="A951" s="104">
        <v>950</v>
      </c>
      <c r="B951" s="104">
        <v>9</v>
      </c>
      <c r="C951" s="104">
        <v>170</v>
      </c>
      <c r="D951" s="104" t="s">
        <v>5862</v>
      </c>
      <c r="F951" s="104" t="s">
        <v>944</v>
      </c>
      <c r="G951" s="104">
        <v>1230</v>
      </c>
      <c r="H951" s="104" t="s">
        <v>4824</v>
      </c>
    </row>
    <row r="952" spans="1:8" x14ac:dyDescent="0.25">
      <c r="A952" s="104">
        <v>951</v>
      </c>
      <c r="B952" s="104">
        <v>9</v>
      </c>
      <c r="C952" s="104">
        <v>171</v>
      </c>
      <c r="D952" s="104" t="s">
        <v>5857</v>
      </c>
      <c r="F952" s="104" t="s">
        <v>944</v>
      </c>
      <c r="G952" s="104">
        <v>295</v>
      </c>
      <c r="H952" s="104" t="s">
        <v>4824</v>
      </c>
    </row>
    <row r="953" spans="1:8" x14ac:dyDescent="0.25">
      <c r="A953" s="104">
        <v>952</v>
      </c>
      <c r="B953" s="104">
        <v>9</v>
      </c>
      <c r="C953" s="104">
        <v>172</v>
      </c>
      <c r="D953" s="104" t="s">
        <v>5700</v>
      </c>
      <c r="F953" s="104" t="s">
        <v>944</v>
      </c>
      <c r="G953" s="104">
        <v>1155</v>
      </c>
      <c r="H953" s="104" t="s">
        <v>4824</v>
      </c>
    </row>
    <row r="954" spans="1:8" x14ac:dyDescent="0.25">
      <c r="A954" s="104">
        <v>953</v>
      </c>
      <c r="B954" s="104">
        <v>9</v>
      </c>
      <c r="C954" s="104">
        <v>173</v>
      </c>
      <c r="D954" s="104" t="s">
        <v>4945</v>
      </c>
      <c r="F954" s="104" t="s">
        <v>944</v>
      </c>
      <c r="G954" s="104">
        <v>1533</v>
      </c>
      <c r="H954" s="104" t="s">
        <v>4824</v>
      </c>
    </row>
    <row r="955" spans="1:8" x14ac:dyDescent="0.25">
      <c r="A955" s="104">
        <v>954</v>
      </c>
      <c r="B955" s="104">
        <v>9</v>
      </c>
      <c r="C955" s="104">
        <v>174</v>
      </c>
      <c r="D955" s="104" t="s">
        <v>945</v>
      </c>
      <c r="F955" s="104" t="s">
        <v>968</v>
      </c>
      <c r="G955" s="104">
        <v>16905</v>
      </c>
      <c r="H955" s="104" t="s">
        <v>4890</v>
      </c>
    </row>
    <row r="956" spans="1:8" x14ac:dyDescent="0.25">
      <c r="A956" s="104">
        <v>955</v>
      </c>
      <c r="B956" s="104">
        <v>9</v>
      </c>
      <c r="C956" s="104">
        <v>175</v>
      </c>
      <c r="D956" s="104" t="s">
        <v>5858</v>
      </c>
      <c r="F956" s="104" t="s">
        <v>944</v>
      </c>
      <c r="G956" s="104">
        <v>712</v>
      </c>
    </row>
    <row r="957" spans="1:8" x14ac:dyDescent="0.25">
      <c r="A957" s="104">
        <v>956</v>
      </c>
      <c r="B957" s="104">
        <v>9</v>
      </c>
      <c r="G957" s="104">
        <v>400</v>
      </c>
      <c r="H957" s="104" t="s">
        <v>4824</v>
      </c>
    </row>
    <row r="958" spans="1:8" x14ac:dyDescent="0.25">
      <c r="A958" s="104">
        <v>957</v>
      </c>
      <c r="B958" s="104">
        <v>9</v>
      </c>
      <c r="G958" s="104">
        <v>312</v>
      </c>
      <c r="H958" s="104" t="s">
        <v>4825</v>
      </c>
    </row>
    <row r="959" spans="1:8" x14ac:dyDescent="0.25">
      <c r="A959" s="104">
        <v>958</v>
      </c>
      <c r="B959" s="104">
        <v>9</v>
      </c>
      <c r="C959" s="104">
        <v>176</v>
      </c>
      <c r="D959" s="104" t="s">
        <v>4935</v>
      </c>
      <c r="F959" s="104" t="s">
        <v>944</v>
      </c>
      <c r="G959" s="104">
        <v>1228</v>
      </c>
      <c r="H959" s="104" t="s">
        <v>754</v>
      </c>
    </row>
    <row r="960" spans="1:8" x14ac:dyDescent="0.25">
      <c r="A960" s="104">
        <v>959</v>
      </c>
      <c r="B960" s="104">
        <v>9</v>
      </c>
      <c r="C960" s="104">
        <v>177</v>
      </c>
      <c r="D960" s="104" t="s">
        <v>945</v>
      </c>
      <c r="F960" s="104" t="s">
        <v>946</v>
      </c>
      <c r="G960" s="104">
        <v>356</v>
      </c>
      <c r="H960" s="104" t="s">
        <v>754</v>
      </c>
    </row>
    <row r="961" spans="1:9" x14ac:dyDescent="0.25">
      <c r="A961" s="104">
        <v>960</v>
      </c>
      <c r="B961" s="104">
        <v>9</v>
      </c>
      <c r="C961" s="104">
        <v>178</v>
      </c>
      <c r="D961" s="104" t="s">
        <v>4942</v>
      </c>
      <c r="F961" s="104" t="s">
        <v>944</v>
      </c>
      <c r="G961" s="104">
        <v>709</v>
      </c>
      <c r="H961" s="104" t="s">
        <v>754</v>
      </c>
    </row>
    <row r="962" spans="1:9" x14ac:dyDescent="0.25">
      <c r="A962" s="104">
        <v>961</v>
      </c>
      <c r="B962" s="104">
        <v>9</v>
      </c>
      <c r="C962" s="104">
        <v>179</v>
      </c>
      <c r="D962" s="104" t="s">
        <v>4940</v>
      </c>
      <c r="F962" s="104" t="s">
        <v>944</v>
      </c>
      <c r="G962" s="104">
        <v>366</v>
      </c>
      <c r="H962" s="104" t="s">
        <v>754</v>
      </c>
    </row>
    <row r="963" spans="1:9" x14ac:dyDescent="0.25">
      <c r="A963" s="104">
        <v>962</v>
      </c>
      <c r="B963" s="104">
        <v>9</v>
      </c>
      <c r="C963" s="104">
        <v>180</v>
      </c>
      <c r="D963" s="104" t="s">
        <v>4918</v>
      </c>
      <c r="F963" s="104" t="s">
        <v>946</v>
      </c>
      <c r="G963" s="104">
        <v>263</v>
      </c>
      <c r="H963" s="104" t="s">
        <v>4774</v>
      </c>
    </row>
    <row r="964" spans="1:9" x14ac:dyDescent="0.25">
      <c r="A964" s="104">
        <v>963</v>
      </c>
      <c r="B964" s="104">
        <v>9</v>
      </c>
      <c r="C964" s="104">
        <v>182</v>
      </c>
      <c r="D964" s="104" t="s">
        <v>5857</v>
      </c>
      <c r="F964" s="104" t="s">
        <v>944</v>
      </c>
      <c r="G964" s="104">
        <v>541</v>
      </c>
      <c r="H964" s="104" t="s">
        <v>4824</v>
      </c>
    </row>
    <row r="965" spans="1:9" ht="270" x14ac:dyDescent="0.25">
      <c r="A965" s="104">
        <v>964</v>
      </c>
      <c r="B965" s="104">
        <v>9</v>
      </c>
      <c r="C965" s="104">
        <v>185</v>
      </c>
      <c r="D965" s="104" t="s">
        <v>928</v>
      </c>
      <c r="E965" s="104" t="s">
        <v>924</v>
      </c>
      <c r="F965" s="104" t="s">
        <v>944</v>
      </c>
      <c r="G965" s="104" t="s">
        <v>5863</v>
      </c>
      <c r="H965" s="104" t="s">
        <v>5696</v>
      </c>
      <c r="I965" s="116" t="s">
        <v>5864</v>
      </c>
    </row>
    <row r="966" spans="1:9" x14ac:dyDescent="0.25">
      <c r="A966" s="104">
        <v>965</v>
      </c>
      <c r="B966" s="104">
        <v>9</v>
      </c>
      <c r="C966" s="104" t="s">
        <v>950</v>
      </c>
      <c r="D966" s="104" t="s">
        <v>945</v>
      </c>
      <c r="F966" s="104" t="s">
        <v>946</v>
      </c>
      <c r="G966" s="104">
        <v>173</v>
      </c>
      <c r="H966" s="104" t="s">
        <v>4776</v>
      </c>
    </row>
    <row r="967" spans="1:9" x14ac:dyDescent="0.25">
      <c r="A967" s="104">
        <v>966</v>
      </c>
      <c r="B967" s="104">
        <v>9</v>
      </c>
      <c r="C967" s="104" t="s">
        <v>951</v>
      </c>
      <c r="D967" s="104" t="s">
        <v>945</v>
      </c>
      <c r="F967" s="104" t="s">
        <v>946</v>
      </c>
      <c r="G967" s="104">
        <v>325</v>
      </c>
      <c r="H967" s="104" t="s">
        <v>4776</v>
      </c>
    </row>
    <row r="968" spans="1:9" x14ac:dyDescent="0.25">
      <c r="A968" s="104">
        <v>967</v>
      </c>
      <c r="B968" s="104">
        <v>9</v>
      </c>
      <c r="C968" s="104" t="s">
        <v>952</v>
      </c>
      <c r="D968" s="104" t="s">
        <v>945</v>
      </c>
      <c r="F968" s="104" t="s">
        <v>946</v>
      </c>
      <c r="G968" s="104">
        <v>17376</v>
      </c>
      <c r="H968" s="104" t="s">
        <v>4776</v>
      </c>
    </row>
    <row r="969" spans="1:9" x14ac:dyDescent="0.25">
      <c r="A969" s="104">
        <v>968</v>
      </c>
      <c r="B969" s="104">
        <v>9</v>
      </c>
      <c r="C969" s="104" t="s">
        <v>953</v>
      </c>
      <c r="D969" s="104" t="s">
        <v>945</v>
      </c>
      <c r="F969" s="104" t="s">
        <v>946</v>
      </c>
      <c r="G969" s="104">
        <v>3345</v>
      </c>
      <c r="H969" s="104" t="s">
        <v>4776</v>
      </c>
    </row>
    <row r="970" spans="1:9" x14ac:dyDescent="0.25">
      <c r="A970" s="104">
        <v>969</v>
      </c>
      <c r="B970" s="104">
        <v>9</v>
      </c>
      <c r="C970" s="104" t="s">
        <v>956</v>
      </c>
      <c r="D970" s="104" t="s">
        <v>945</v>
      </c>
      <c r="F970" s="104" t="s">
        <v>946</v>
      </c>
      <c r="G970" s="104">
        <v>8059</v>
      </c>
      <c r="H970" s="104" t="s">
        <v>4777</v>
      </c>
    </row>
    <row r="971" spans="1:9" x14ac:dyDescent="0.25">
      <c r="A971" s="104">
        <v>970</v>
      </c>
      <c r="B971" s="104">
        <v>9</v>
      </c>
      <c r="C971" s="104" t="s">
        <v>957</v>
      </c>
      <c r="D971" s="104" t="s">
        <v>945</v>
      </c>
      <c r="F971" s="104" t="s">
        <v>946</v>
      </c>
      <c r="G971" s="104">
        <v>238</v>
      </c>
      <c r="H971" s="104" t="s">
        <v>4777</v>
      </c>
    </row>
    <row r="972" spans="1:9" x14ac:dyDescent="0.25">
      <c r="A972" s="104">
        <v>971</v>
      </c>
      <c r="B972" s="104">
        <v>9</v>
      </c>
      <c r="C972" s="104" t="s">
        <v>964</v>
      </c>
      <c r="D972" s="104" t="s">
        <v>945</v>
      </c>
      <c r="F972" s="104" t="s">
        <v>946</v>
      </c>
      <c r="G972" s="104">
        <v>5551</v>
      </c>
      <c r="H972" s="104" t="s">
        <v>4777</v>
      </c>
    </row>
    <row r="973" spans="1:9" x14ac:dyDescent="0.25">
      <c r="A973" s="104">
        <v>972</v>
      </c>
      <c r="B973" s="104">
        <v>10</v>
      </c>
      <c r="C973" s="104">
        <v>1</v>
      </c>
      <c r="D973" s="104" t="s">
        <v>4797</v>
      </c>
      <c r="F973" s="104" t="s">
        <v>944</v>
      </c>
      <c r="G973" s="104">
        <v>879</v>
      </c>
      <c r="H973" s="104" t="s">
        <v>4779</v>
      </c>
    </row>
    <row r="974" spans="1:9" x14ac:dyDescent="0.25">
      <c r="A974" s="104">
        <v>973</v>
      </c>
      <c r="B974" s="104">
        <v>10</v>
      </c>
      <c r="C974" s="104">
        <v>2</v>
      </c>
      <c r="D974" s="104" t="s">
        <v>4946</v>
      </c>
      <c r="F974" s="104" t="s">
        <v>944</v>
      </c>
      <c r="G974" s="104">
        <v>1444</v>
      </c>
      <c r="H974" s="104" t="s">
        <v>754</v>
      </c>
    </row>
    <row r="975" spans="1:9" x14ac:dyDescent="0.25">
      <c r="A975" s="104">
        <v>974</v>
      </c>
      <c r="B975" s="104">
        <v>10</v>
      </c>
      <c r="C975" s="104">
        <v>3</v>
      </c>
      <c r="D975" s="104" t="s">
        <v>4781</v>
      </c>
      <c r="F975" s="104" t="s">
        <v>944</v>
      </c>
      <c r="G975" s="104">
        <v>1632</v>
      </c>
      <c r="H975" s="104" t="s">
        <v>4773</v>
      </c>
    </row>
    <row r="976" spans="1:9" x14ac:dyDescent="0.25">
      <c r="A976" s="104">
        <v>975</v>
      </c>
      <c r="B976" s="104">
        <v>10</v>
      </c>
      <c r="C976" s="104">
        <v>4</v>
      </c>
      <c r="D976" s="104" t="s">
        <v>5865</v>
      </c>
      <c r="F976" s="104" t="s">
        <v>965</v>
      </c>
      <c r="G976" s="104">
        <v>1661</v>
      </c>
      <c r="H976" s="104" t="s">
        <v>4809</v>
      </c>
    </row>
    <row r="977" spans="1:8" x14ac:dyDescent="0.25">
      <c r="A977" s="104">
        <v>976</v>
      </c>
      <c r="B977" s="104">
        <v>10</v>
      </c>
      <c r="C977" s="104">
        <v>5</v>
      </c>
      <c r="D977" s="104" t="s">
        <v>4819</v>
      </c>
      <c r="F977" s="104" t="s">
        <v>944</v>
      </c>
      <c r="G977" s="104">
        <v>2609</v>
      </c>
      <c r="H977" s="104" t="s">
        <v>4824</v>
      </c>
    </row>
    <row r="978" spans="1:8" x14ac:dyDescent="0.25">
      <c r="A978" s="104">
        <v>977</v>
      </c>
      <c r="B978" s="104">
        <v>10</v>
      </c>
      <c r="C978" s="104">
        <v>6</v>
      </c>
      <c r="D978" s="104" t="s">
        <v>5866</v>
      </c>
      <c r="F978" s="104" t="s">
        <v>944</v>
      </c>
      <c r="G978" s="104">
        <v>201</v>
      </c>
      <c r="H978" s="104" t="s">
        <v>4824</v>
      </c>
    </row>
    <row r="979" spans="1:8" x14ac:dyDescent="0.25">
      <c r="A979" s="104">
        <v>978</v>
      </c>
      <c r="B979" s="104">
        <v>10</v>
      </c>
      <c r="C979" s="104">
        <v>7</v>
      </c>
      <c r="D979" s="104" t="s">
        <v>5867</v>
      </c>
      <c r="F979" s="104" t="s">
        <v>944</v>
      </c>
      <c r="G979" s="104">
        <v>586</v>
      </c>
    </row>
    <row r="980" spans="1:8" x14ac:dyDescent="0.25">
      <c r="A980" s="104">
        <v>979</v>
      </c>
      <c r="B980" s="104">
        <v>10</v>
      </c>
      <c r="G980" s="104">
        <v>400</v>
      </c>
      <c r="H980" s="104" t="s">
        <v>4824</v>
      </c>
    </row>
    <row r="981" spans="1:8" x14ac:dyDescent="0.25">
      <c r="A981" s="104">
        <v>980</v>
      </c>
      <c r="B981" s="104">
        <v>10</v>
      </c>
      <c r="G981" s="104">
        <v>186</v>
      </c>
      <c r="H981" s="104" t="s">
        <v>4825</v>
      </c>
    </row>
    <row r="982" spans="1:8" x14ac:dyDescent="0.25">
      <c r="A982" s="104">
        <v>981</v>
      </c>
      <c r="B982" s="104">
        <v>10</v>
      </c>
      <c r="C982" s="104">
        <v>8</v>
      </c>
      <c r="D982" s="104" t="s">
        <v>5706</v>
      </c>
      <c r="F982" s="104" t="s">
        <v>944</v>
      </c>
      <c r="G982" s="104">
        <v>727</v>
      </c>
    </row>
    <row r="983" spans="1:8" x14ac:dyDescent="0.25">
      <c r="A983" s="104">
        <v>982</v>
      </c>
      <c r="B983" s="104">
        <v>10</v>
      </c>
      <c r="G983" s="104">
        <v>400</v>
      </c>
      <c r="H983" s="104" t="s">
        <v>4824</v>
      </c>
    </row>
    <row r="984" spans="1:8" x14ac:dyDescent="0.25">
      <c r="A984" s="104">
        <v>983</v>
      </c>
      <c r="B984" s="104">
        <v>10</v>
      </c>
      <c r="G984" s="104">
        <v>327</v>
      </c>
      <c r="H984" s="104" t="s">
        <v>4825</v>
      </c>
    </row>
    <row r="985" spans="1:8" x14ac:dyDescent="0.25">
      <c r="A985" s="104">
        <v>984</v>
      </c>
      <c r="B985" s="104">
        <v>10</v>
      </c>
      <c r="C985" s="104">
        <v>9</v>
      </c>
      <c r="D985" s="104" t="s">
        <v>5868</v>
      </c>
      <c r="F985" s="104" t="s">
        <v>944</v>
      </c>
      <c r="G985" s="104">
        <v>287</v>
      </c>
      <c r="H985" s="104" t="s">
        <v>4824</v>
      </c>
    </row>
    <row r="986" spans="1:8" x14ac:dyDescent="0.25">
      <c r="A986" s="104">
        <v>985</v>
      </c>
      <c r="B986" s="104">
        <v>10</v>
      </c>
      <c r="C986" s="104">
        <v>10</v>
      </c>
      <c r="D986" s="104" t="s">
        <v>5757</v>
      </c>
      <c r="F986" s="104" t="s">
        <v>944</v>
      </c>
      <c r="G986" s="104">
        <v>861</v>
      </c>
      <c r="H986" s="104" t="s">
        <v>4824</v>
      </c>
    </row>
    <row r="987" spans="1:8" x14ac:dyDescent="0.25">
      <c r="A987" s="104">
        <v>986</v>
      </c>
      <c r="B987" s="104">
        <v>10</v>
      </c>
      <c r="C987" s="104">
        <v>11</v>
      </c>
      <c r="D987" s="104" t="s">
        <v>1078</v>
      </c>
      <c r="F987" s="104" t="s">
        <v>944</v>
      </c>
      <c r="G987" s="104">
        <v>1615</v>
      </c>
      <c r="H987" s="104" t="s">
        <v>754</v>
      </c>
    </row>
    <row r="988" spans="1:8" x14ac:dyDescent="0.25">
      <c r="A988" s="104">
        <v>987</v>
      </c>
      <c r="B988" s="104">
        <v>10</v>
      </c>
      <c r="C988" s="104">
        <v>12</v>
      </c>
      <c r="D988" s="104" t="s">
        <v>4798</v>
      </c>
      <c r="F988" s="104" t="s">
        <v>944</v>
      </c>
      <c r="G988" s="104">
        <v>1263</v>
      </c>
      <c r="H988" s="104" t="s">
        <v>754</v>
      </c>
    </row>
    <row r="989" spans="1:8" x14ac:dyDescent="0.25">
      <c r="A989" s="104">
        <v>988</v>
      </c>
      <c r="B989" s="104">
        <v>10</v>
      </c>
      <c r="C989" s="104">
        <v>13</v>
      </c>
      <c r="D989" s="104" t="s">
        <v>4854</v>
      </c>
      <c r="F989" s="104" t="s">
        <v>944</v>
      </c>
      <c r="G989" s="104">
        <v>1127</v>
      </c>
      <c r="H989" s="104" t="s">
        <v>754</v>
      </c>
    </row>
    <row r="990" spans="1:8" x14ac:dyDescent="0.25">
      <c r="A990" s="104">
        <v>989</v>
      </c>
      <c r="B990" s="104">
        <v>10</v>
      </c>
      <c r="C990" s="104">
        <v>14</v>
      </c>
      <c r="D990" s="104" t="s">
        <v>5869</v>
      </c>
      <c r="F990" s="104" t="s">
        <v>944</v>
      </c>
      <c r="G990" s="104">
        <v>1637</v>
      </c>
    </row>
    <row r="991" spans="1:8" x14ac:dyDescent="0.25">
      <c r="A991" s="104">
        <v>990</v>
      </c>
      <c r="B991" s="104">
        <v>10</v>
      </c>
      <c r="G991" s="104">
        <v>400</v>
      </c>
      <c r="H991" s="104" t="s">
        <v>4824</v>
      </c>
    </row>
    <row r="992" spans="1:8" x14ac:dyDescent="0.25">
      <c r="A992" s="104">
        <v>991</v>
      </c>
      <c r="B992" s="104">
        <v>10</v>
      </c>
      <c r="G992" s="104">
        <v>1237</v>
      </c>
      <c r="H992" s="104" t="s">
        <v>4825</v>
      </c>
    </row>
    <row r="993" spans="1:8" x14ac:dyDescent="0.25">
      <c r="A993" s="104">
        <v>992</v>
      </c>
      <c r="B993" s="104">
        <v>10</v>
      </c>
      <c r="C993" s="104">
        <v>15</v>
      </c>
      <c r="D993" s="104" t="s">
        <v>4947</v>
      </c>
      <c r="F993" s="104" t="s">
        <v>944</v>
      </c>
      <c r="G993" s="104">
        <v>1301</v>
      </c>
    </row>
    <row r="994" spans="1:8" x14ac:dyDescent="0.25">
      <c r="A994" s="104">
        <v>993</v>
      </c>
      <c r="B994" s="104">
        <v>10</v>
      </c>
      <c r="G994" s="104">
        <v>400</v>
      </c>
      <c r="H994" s="104" t="s">
        <v>4824</v>
      </c>
    </row>
    <row r="995" spans="1:8" x14ac:dyDescent="0.25">
      <c r="A995" s="104">
        <v>994</v>
      </c>
      <c r="B995" s="104">
        <v>10</v>
      </c>
      <c r="G995" s="104">
        <v>901</v>
      </c>
      <c r="H995" s="104" t="s">
        <v>4825</v>
      </c>
    </row>
    <row r="996" spans="1:8" x14ac:dyDescent="0.25">
      <c r="A996" s="104">
        <v>995</v>
      </c>
      <c r="B996" s="104">
        <v>10</v>
      </c>
      <c r="C996" s="104">
        <v>16</v>
      </c>
      <c r="D996" s="104" t="s">
        <v>5870</v>
      </c>
      <c r="F996" s="104" t="s">
        <v>944</v>
      </c>
      <c r="G996" s="104">
        <v>855</v>
      </c>
    </row>
    <row r="997" spans="1:8" x14ac:dyDescent="0.25">
      <c r="A997" s="104">
        <v>996</v>
      </c>
      <c r="B997" s="104">
        <v>10</v>
      </c>
      <c r="G997" s="104">
        <v>100</v>
      </c>
      <c r="H997" s="104" t="s">
        <v>4824</v>
      </c>
    </row>
    <row r="998" spans="1:8" x14ac:dyDescent="0.25">
      <c r="A998" s="104">
        <v>997</v>
      </c>
      <c r="B998" s="104">
        <v>10</v>
      </c>
      <c r="G998" s="104">
        <v>755</v>
      </c>
      <c r="H998" s="104" t="s">
        <v>4825</v>
      </c>
    </row>
    <row r="999" spans="1:8" x14ac:dyDescent="0.25">
      <c r="A999" s="104">
        <v>998</v>
      </c>
      <c r="B999" s="104">
        <v>10</v>
      </c>
      <c r="C999" s="104">
        <v>17</v>
      </c>
      <c r="D999" s="104" t="s">
        <v>4820</v>
      </c>
      <c r="F999" s="104" t="s">
        <v>944</v>
      </c>
      <c r="G999" s="104">
        <v>2339</v>
      </c>
    </row>
    <row r="1000" spans="1:8" x14ac:dyDescent="0.25">
      <c r="A1000" s="104">
        <v>999</v>
      </c>
      <c r="B1000" s="104">
        <v>10</v>
      </c>
      <c r="G1000" s="104">
        <v>400</v>
      </c>
      <c r="H1000" s="104" t="s">
        <v>4824</v>
      </c>
    </row>
    <row r="1001" spans="1:8" x14ac:dyDescent="0.25">
      <c r="A1001" s="104">
        <v>1000</v>
      </c>
      <c r="B1001" s="104">
        <v>10</v>
      </c>
      <c r="G1001" s="104">
        <v>1939</v>
      </c>
      <c r="H1001" s="104" t="s">
        <v>4825</v>
      </c>
    </row>
    <row r="1002" spans="1:8" x14ac:dyDescent="0.25">
      <c r="A1002" s="104">
        <v>1001</v>
      </c>
      <c r="B1002" s="104">
        <v>10</v>
      </c>
      <c r="C1002" s="104">
        <v>18</v>
      </c>
      <c r="D1002" s="104" t="s">
        <v>4849</v>
      </c>
      <c r="F1002" s="104" t="s">
        <v>944</v>
      </c>
      <c r="G1002" s="104">
        <v>328</v>
      </c>
      <c r="H1002" s="104" t="s">
        <v>4824</v>
      </c>
    </row>
    <row r="1003" spans="1:8" x14ac:dyDescent="0.25">
      <c r="A1003" s="104">
        <v>1002</v>
      </c>
      <c r="B1003" s="104">
        <v>10</v>
      </c>
      <c r="C1003" s="104">
        <v>19</v>
      </c>
      <c r="D1003" s="104" t="s">
        <v>967</v>
      </c>
      <c r="F1003" s="104" t="s">
        <v>944</v>
      </c>
      <c r="G1003" s="104">
        <v>358</v>
      </c>
    </row>
    <row r="1004" spans="1:8" x14ac:dyDescent="0.25">
      <c r="A1004" s="104">
        <v>1003</v>
      </c>
      <c r="B1004" s="104">
        <v>10</v>
      </c>
      <c r="G1004" s="104">
        <v>100</v>
      </c>
      <c r="H1004" s="104" t="s">
        <v>4824</v>
      </c>
    </row>
    <row r="1005" spans="1:8" x14ac:dyDescent="0.25">
      <c r="A1005" s="104">
        <v>1004</v>
      </c>
      <c r="B1005" s="104">
        <v>10</v>
      </c>
      <c r="G1005" s="104">
        <v>258</v>
      </c>
      <c r="H1005" s="104" t="s">
        <v>4825</v>
      </c>
    </row>
    <row r="1006" spans="1:8" x14ac:dyDescent="0.25">
      <c r="A1006" s="104">
        <v>1005</v>
      </c>
      <c r="B1006" s="104">
        <v>10</v>
      </c>
      <c r="C1006" s="104">
        <v>20</v>
      </c>
      <c r="D1006" s="104" t="s">
        <v>5871</v>
      </c>
      <c r="F1006" s="104" t="s">
        <v>944</v>
      </c>
      <c r="G1006" s="104">
        <v>1079</v>
      </c>
      <c r="H1006" s="104" t="s">
        <v>4824</v>
      </c>
    </row>
    <row r="1007" spans="1:8" x14ac:dyDescent="0.25">
      <c r="A1007" s="104">
        <v>1006</v>
      </c>
      <c r="B1007" s="104">
        <v>10</v>
      </c>
      <c r="C1007" s="104">
        <v>21</v>
      </c>
      <c r="D1007" s="104" t="s">
        <v>5872</v>
      </c>
      <c r="F1007" s="104" t="s">
        <v>944</v>
      </c>
      <c r="G1007" s="104">
        <v>385</v>
      </c>
    </row>
    <row r="1008" spans="1:8" x14ac:dyDescent="0.25">
      <c r="A1008" s="104">
        <v>1007</v>
      </c>
      <c r="B1008" s="104">
        <v>10</v>
      </c>
      <c r="G1008" s="104">
        <v>100</v>
      </c>
      <c r="H1008" s="104" t="s">
        <v>4824</v>
      </c>
    </row>
    <row r="1009" spans="1:8" x14ac:dyDescent="0.25">
      <c r="A1009" s="104">
        <v>1008</v>
      </c>
      <c r="B1009" s="104">
        <v>10</v>
      </c>
      <c r="G1009" s="104">
        <v>285</v>
      </c>
      <c r="H1009" s="104" t="s">
        <v>4825</v>
      </c>
    </row>
    <row r="1010" spans="1:8" x14ac:dyDescent="0.25">
      <c r="A1010" s="104">
        <v>1009</v>
      </c>
      <c r="B1010" s="104">
        <v>10</v>
      </c>
      <c r="C1010" s="104">
        <v>22</v>
      </c>
      <c r="D1010" s="104" t="s">
        <v>1078</v>
      </c>
      <c r="F1010" s="104" t="s">
        <v>944</v>
      </c>
      <c r="G1010" s="104">
        <v>1513</v>
      </c>
      <c r="H1010" s="104" t="s">
        <v>754</v>
      </c>
    </row>
    <row r="1011" spans="1:8" x14ac:dyDescent="0.25">
      <c r="A1011" s="104">
        <v>1010</v>
      </c>
      <c r="B1011" s="104">
        <v>10</v>
      </c>
      <c r="C1011" s="104">
        <v>23</v>
      </c>
      <c r="D1011" s="104" t="s">
        <v>5774</v>
      </c>
      <c r="F1011" s="104" t="s">
        <v>944</v>
      </c>
      <c r="G1011" s="104">
        <v>676</v>
      </c>
      <c r="H1011" s="104" t="s">
        <v>754</v>
      </c>
    </row>
    <row r="1012" spans="1:8" x14ac:dyDescent="0.25">
      <c r="A1012" s="104">
        <v>1011</v>
      </c>
      <c r="B1012" s="104">
        <v>10</v>
      </c>
      <c r="C1012" s="104">
        <v>24</v>
      </c>
      <c r="D1012" s="104" t="s">
        <v>5873</v>
      </c>
      <c r="F1012" s="104" t="s">
        <v>944</v>
      </c>
      <c r="G1012" s="104">
        <v>2497</v>
      </c>
      <c r="H1012" s="104" t="s">
        <v>754</v>
      </c>
    </row>
    <row r="1013" spans="1:8" x14ac:dyDescent="0.25">
      <c r="A1013" s="104">
        <v>1012</v>
      </c>
      <c r="B1013" s="104">
        <v>10</v>
      </c>
      <c r="C1013" s="104">
        <v>25</v>
      </c>
      <c r="D1013" s="104" t="s">
        <v>4800</v>
      </c>
      <c r="F1013" s="104" t="s">
        <v>944</v>
      </c>
      <c r="G1013" s="104">
        <v>771</v>
      </c>
      <c r="H1013" s="104" t="s">
        <v>754</v>
      </c>
    </row>
    <row r="1014" spans="1:8" x14ac:dyDescent="0.25">
      <c r="A1014" s="104">
        <v>1013</v>
      </c>
      <c r="B1014" s="104">
        <v>10</v>
      </c>
      <c r="C1014" s="104">
        <v>26</v>
      </c>
      <c r="D1014" s="104" t="s">
        <v>4787</v>
      </c>
      <c r="F1014" s="104" t="s">
        <v>944</v>
      </c>
      <c r="G1014" s="104">
        <v>1100</v>
      </c>
      <c r="H1014" s="104" t="s">
        <v>754</v>
      </c>
    </row>
    <row r="1015" spans="1:8" x14ac:dyDescent="0.25">
      <c r="A1015" s="104">
        <v>1014</v>
      </c>
      <c r="B1015" s="104">
        <v>10</v>
      </c>
      <c r="C1015" s="104">
        <v>27</v>
      </c>
      <c r="D1015" s="104" t="s">
        <v>4916</v>
      </c>
      <c r="F1015" s="104" t="s">
        <v>944</v>
      </c>
      <c r="G1015" s="104">
        <v>2327</v>
      </c>
      <c r="H1015" s="104" t="s">
        <v>754</v>
      </c>
    </row>
    <row r="1016" spans="1:8" x14ac:dyDescent="0.25">
      <c r="A1016" s="104">
        <v>1015</v>
      </c>
      <c r="B1016" s="104">
        <v>10</v>
      </c>
      <c r="C1016" s="104">
        <v>28</v>
      </c>
      <c r="D1016" s="104" t="s">
        <v>4793</v>
      </c>
      <c r="F1016" s="104" t="s">
        <v>944</v>
      </c>
      <c r="G1016" s="104">
        <v>1261</v>
      </c>
      <c r="H1016" s="104" t="s">
        <v>4773</v>
      </c>
    </row>
    <row r="1017" spans="1:8" x14ac:dyDescent="0.25">
      <c r="A1017" s="104">
        <v>1016</v>
      </c>
      <c r="B1017" s="104">
        <v>10</v>
      </c>
      <c r="C1017" s="104">
        <v>29</v>
      </c>
      <c r="D1017" s="104" t="s">
        <v>4784</v>
      </c>
      <c r="F1017" s="104" t="s">
        <v>944</v>
      </c>
      <c r="G1017" s="104">
        <v>1786</v>
      </c>
      <c r="H1017" s="104" t="s">
        <v>754</v>
      </c>
    </row>
    <row r="1018" spans="1:8" x14ac:dyDescent="0.25">
      <c r="A1018" s="104">
        <v>1017</v>
      </c>
      <c r="B1018" s="104">
        <v>10</v>
      </c>
      <c r="C1018" s="104">
        <v>30</v>
      </c>
      <c r="D1018" s="104" t="s">
        <v>4781</v>
      </c>
      <c r="F1018" s="104" t="s">
        <v>944</v>
      </c>
      <c r="G1018" s="104">
        <v>1013</v>
      </c>
      <c r="H1018" s="104" t="s">
        <v>4773</v>
      </c>
    </row>
    <row r="1019" spans="1:8" x14ac:dyDescent="0.25">
      <c r="A1019" s="104">
        <v>1018</v>
      </c>
      <c r="B1019" s="104">
        <v>10</v>
      </c>
      <c r="C1019" s="104">
        <v>31</v>
      </c>
      <c r="D1019" s="104" t="s">
        <v>5874</v>
      </c>
      <c r="F1019" s="104" t="s">
        <v>944</v>
      </c>
      <c r="G1019" s="104">
        <v>348</v>
      </c>
      <c r="H1019" s="104" t="s">
        <v>4824</v>
      </c>
    </row>
    <row r="1020" spans="1:8" x14ac:dyDescent="0.25">
      <c r="A1020" s="104">
        <v>1019</v>
      </c>
      <c r="B1020" s="104">
        <v>10</v>
      </c>
      <c r="C1020" s="104">
        <v>32</v>
      </c>
      <c r="D1020" s="104" t="s">
        <v>5875</v>
      </c>
      <c r="F1020" s="104" t="s">
        <v>944</v>
      </c>
      <c r="G1020" s="104">
        <v>345</v>
      </c>
      <c r="H1020" s="104" t="s">
        <v>4824</v>
      </c>
    </row>
    <row r="1021" spans="1:8" x14ac:dyDescent="0.25">
      <c r="A1021" s="104">
        <v>1020</v>
      </c>
      <c r="B1021" s="104">
        <v>10</v>
      </c>
      <c r="C1021" s="104">
        <v>33</v>
      </c>
      <c r="D1021" s="104" t="s">
        <v>4948</v>
      </c>
      <c r="F1021" s="104" t="s">
        <v>944</v>
      </c>
      <c r="G1021" s="104">
        <v>913</v>
      </c>
    </row>
    <row r="1022" spans="1:8" x14ac:dyDescent="0.25">
      <c r="A1022" s="104">
        <v>1021</v>
      </c>
      <c r="B1022" s="104">
        <v>10</v>
      </c>
      <c r="G1022" s="104">
        <v>400</v>
      </c>
      <c r="H1022" s="104" t="s">
        <v>4824</v>
      </c>
    </row>
    <row r="1023" spans="1:8" x14ac:dyDescent="0.25">
      <c r="A1023" s="104">
        <v>1022</v>
      </c>
      <c r="B1023" s="104">
        <v>10</v>
      </c>
      <c r="G1023" s="104">
        <v>513</v>
      </c>
      <c r="H1023" s="104" t="s">
        <v>4825</v>
      </c>
    </row>
    <row r="1024" spans="1:8" x14ac:dyDescent="0.25">
      <c r="A1024" s="104">
        <v>1023</v>
      </c>
      <c r="B1024" s="104">
        <v>10</v>
      </c>
      <c r="C1024" s="104">
        <v>34</v>
      </c>
      <c r="D1024" s="104" t="s">
        <v>4949</v>
      </c>
      <c r="F1024" s="104" t="s">
        <v>944</v>
      </c>
      <c r="G1024" s="104">
        <v>1424</v>
      </c>
      <c r="H1024" s="104" t="s">
        <v>4824</v>
      </c>
    </row>
    <row r="1025" spans="1:8" x14ac:dyDescent="0.25">
      <c r="A1025" s="104">
        <v>1024</v>
      </c>
      <c r="B1025" s="104">
        <v>10</v>
      </c>
      <c r="C1025" s="104">
        <v>35</v>
      </c>
      <c r="D1025" s="104" t="s">
        <v>4949</v>
      </c>
      <c r="F1025" s="104" t="s">
        <v>944</v>
      </c>
      <c r="G1025" s="104">
        <v>948</v>
      </c>
      <c r="H1025" s="104" t="s">
        <v>754</v>
      </c>
    </row>
    <row r="1026" spans="1:8" x14ac:dyDescent="0.25">
      <c r="A1026" s="104">
        <v>1025</v>
      </c>
      <c r="B1026" s="104">
        <v>10</v>
      </c>
      <c r="C1026" s="104">
        <v>36</v>
      </c>
      <c r="D1026" s="104" t="s">
        <v>4950</v>
      </c>
      <c r="F1026" s="104" t="s">
        <v>944</v>
      </c>
      <c r="G1026" s="104">
        <v>2008</v>
      </c>
    </row>
    <row r="1027" spans="1:8" x14ac:dyDescent="0.25">
      <c r="A1027" s="104">
        <v>1026</v>
      </c>
      <c r="B1027" s="104">
        <v>10</v>
      </c>
      <c r="G1027" s="104">
        <v>400</v>
      </c>
      <c r="H1027" s="104" t="s">
        <v>4824</v>
      </c>
    </row>
    <row r="1028" spans="1:8" x14ac:dyDescent="0.25">
      <c r="A1028" s="104">
        <v>1027</v>
      </c>
      <c r="B1028" s="104">
        <v>10</v>
      </c>
      <c r="G1028" s="104">
        <v>1608</v>
      </c>
      <c r="H1028" s="104" t="s">
        <v>4825</v>
      </c>
    </row>
    <row r="1029" spans="1:8" x14ac:dyDescent="0.25">
      <c r="A1029" s="104">
        <v>1028</v>
      </c>
      <c r="B1029" s="104">
        <v>10</v>
      </c>
      <c r="C1029" s="104">
        <v>37</v>
      </c>
      <c r="D1029" s="104" t="s">
        <v>4951</v>
      </c>
      <c r="F1029" s="104" t="s">
        <v>944</v>
      </c>
      <c r="G1029" s="104">
        <v>2996</v>
      </c>
      <c r="H1029" s="104" t="s">
        <v>754</v>
      </c>
    </row>
    <row r="1030" spans="1:8" x14ac:dyDescent="0.25">
      <c r="A1030" s="104">
        <v>1029</v>
      </c>
      <c r="B1030" s="104">
        <v>10</v>
      </c>
      <c r="C1030" s="104">
        <v>38</v>
      </c>
      <c r="D1030" s="104" t="s">
        <v>5772</v>
      </c>
      <c r="F1030" s="104" t="s">
        <v>944</v>
      </c>
      <c r="G1030" s="104">
        <v>2041</v>
      </c>
    </row>
    <row r="1031" spans="1:8" x14ac:dyDescent="0.25">
      <c r="A1031" s="104">
        <v>1030</v>
      </c>
      <c r="B1031" s="104">
        <v>10</v>
      </c>
      <c r="G1031" s="104">
        <v>400</v>
      </c>
      <c r="H1031" s="104" t="s">
        <v>4824</v>
      </c>
    </row>
    <row r="1032" spans="1:8" x14ac:dyDescent="0.25">
      <c r="A1032" s="104">
        <v>1031</v>
      </c>
      <c r="B1032" s="104">
        <v>10</v>
      </c>
      <c r="G1032" s="104">
        <v>1641</v>
      </c>
      <c r="H1032" s="104" t="s">
        <v>4825</v>
      </c>
    </row>
    <row r="1033" spans="1:8" x14ac:dyDescent="0.25">
      <c r="A1033" s="104">
        <v>1032</v>
      </c>
      <c r="B1033" s="104">
        <v>10</v>
      </c>
      <c r="C1033" s="104">
        <v>39</v>
      </c>
      <c r="D1033" s="104" t="s">
        <v>5876</v>
      </c>
      <c r="F1033" s="104" t="s">
        <v>944</v>
      </c>
      <c r="G1033" s="104">
        <v>1184</v>
      </c>
    </row>
    <row r="1034" spans="1:8" x14ac:dyDescent="0.25">
      <c r="A1034" s="104">
        <v>1033</v>
      </c>
      <c r="B1034" s="104">
        <v>10</v>
      </c>
      <c r="G1034" s="104">
        <v>300</v>
      </c>
      <c r="H1034" s="104" t="s">
        <v>4824</v>
      </c>
    </row>
    <row r="1035" spans="1:8" x14ac:dyDescent="0.25">
      <c r="A1035" s="104">
        <v>1034</v>
      </c>
      <c r="B1035" s="104">
        <v>10</v>
      </c>
      <c r="G1035" s="104">
        <v>884</v>
      </c>
      <c r="H1035" s="104" t="s">
        <v>4825</v>
      </c>
    </row>
    <row r="1036" spans="1:8" x14ac:dyDescent="0.25">
      <c r="A1036" s="104">
        <v>1035</v>
      </c>
      <c r="B1036" s="104">
        <v>10</v>
      </c>
      <c r="C1036" s="104">
        <v>40</v>
      </c>
      <c r="D1036" s="104" t="s">
        <v>4952</v>
      </c>
      <c r="F1036" s="104" t="s">
        <v>944</v>
      </c>
      <c r="G1036" s="104">
        <v>3745</v>
      </c>
      <c r="H1036" s="104" t="s">
        <v>4779</v>
      </c>
    </row>
    <row r="1037" spans="1:8" x14ac:dyDescent="0.25">
      <c r="A1037" s="104">
        <v>1036</v>
      </c>
      <c r="B1037" s="104">
        <v>10</v>
      </c>
      <c r="C1037" s="104">
        <v>41</v>
      </c>
      <c r="D1037" s="104" t="s">
        <v>5708</v>
      </c>
      <c r="F1037" s="104" t="s">
        <v>944</v>
      </c>
      <c r="G1037" s="104">
        <v>1481</v>
      </c>
      <c r="H1037" s="104" t="s">
        <v>754</v>
      </c>
    </row>
    <row r="1038" spans="1:8" x14ac:dyDescent="0.25">
      <c r="A1038" s="104">
        <v>1037</v>
      </c>
      <c r="B1038" s="104">
        <v>10</v>
      </c>
      <c r="C1038" s="104">
        <v>42</v>
      </c>
      <c r="D1038" s="104" t="s">
        <v>4800</v>
      </c>
      <c r="F1038" s="104" t="s">
        <v>944</v>
      </c>
      <c r="G1038" s="104">
        <v>577</v>
      </c>
      <c r="H1038" s="104" t="s">
        <v>754</v>
      </c>
    </row>
    <row r="1039" spans="1:8" x14ac:dyDescent="0.25">
      <c r="A1039" s="104">
        <v>1038</v>
      </c>
      <c r="B1039" s="104">
        <v>10</v>
      </c>
      <c r="C1039" s="104">
        <v>43</v>
      </c>
      <c r="D1039" s="104" t="s">
        <v>4833</v>
      </c>
      <c r="F1039" s="104" t="s">
        <v>944</v>
      </c>
      <c r="G1039" s="104">
        <v>2282</v>
      </c>
    </row>
    <row r="1040" spans="1:8" x14ac:dyDescent="0.25">
      <c r="A1040" s="104">
        <v>1039</v>
      </c>
      <c r="B1040" s="104">
        <v>10</v>
      </c>
      <c r="G1040" s="104">
        <v>400</v>
      </c>
      <c r="H1040" s="104" t="s">
        <v>4824</v>
      </c>
    </row>
    <row r="1041" spans="1:9" x14ac:dyDescent="0.25">
      <c r="A1041" s="104">
        <v>1040</v>
      </c>
      <c r="B1041" s="104">
        <v>10</v>
      </c>
      <c r="G1041" s="104">
        <v>1882</v>
      </c>
      <c r="H1041" s="104" t="s">
        <v>4825</v>
      </c>
    </row>
    <row r="1042" spans="1:9" x14ac:dyDescent="0.25">
      <c r="A1042" s="104">
        <v>1041</v>
      </c>
      <c r="B1042" s="104">
        <v>10</v>
      </c>
      <c r="C1042" s="104">
        <v>44</v>
      </c>
      <c r="D1042" s="104" t="s">
        <v>5772</v>
      </c>
      <c r="F1042" s="104" t="s">
        <v>944</v>
      </c>
      <c r="G1042" s="104">
        <v>2717</v>
      </c>
      <c r="H1042" s="104" t="s">
        <v>754</v>
      </c>
    </row>
    <row r="1043" spans="1:9" x14ac:dyDescent="0.25">
      <c r="A1043" s="104">
        <v>1042</v>
      </c>
      <c r="B1043" s="104">
        <v>10</v>
      </c>
      <c r="C1043" s="104">
        <v>45</v>
      </c>
      <c r="D1043" s="104" t="s">
        <v>4953</v>
      </c>
      <c r="F1043" s="104" t="s">
        <v>944</v>
      </c>
      <c r="G1043" s="104">
        <v>907</v>
      </c>
    </row>
    <row r="1044" spans="1:9" x14ac:dyDescent="0.25">
      <c r="A1044" s="104">
        <v>1043</v>
      </c>
      <c r="B1044" s="104">
        <v>10</v>
      </c>
      <c r="G1044" s="104">
        <v>100</v>
      </c>
      <c r="H1044" s="104" t="s">
        <v>4824</v>
      </c>
    </row>
    <row r="1045" spans="1:9" x14ac:dyDescent="0.25">
      <c r="A1045" s="104">
        <v>1044</v>
      </c>
      <c r="B1045" s="104">
        <v>10</v>
      </c>
      <c r="G1045" s="104">
        <v>807</v>
      </c>
      <c r="H1045" s="104" t="s">
        <v>4825</v>
      </c>
    </row>
    <row r="1046" spans="1:9" x14ac:dyDescent="0.25">
      <c r="A1046" s="104">
        <v>1045</v>
      </c>
      <c r="B1046" s="104">
        <v>10</v>
      </c>
      <c r="C1046" s="104">
        <v>46</v>
      </c>
      <c r="D1046" s="104" t="s">
        <v>5771</v>
      </c>
      <c r="F1046" s="104" t="s">
        <v>944</v>
      </c>
      <c r="G1046" s="104">
        <v>708</v>
      </c>
      <c r="H1046" s="104" t="s">
        <v>4773</v>
      </c>
    </row>
    <row r="1047" spans="1:9" x14ac:dyDescent="0.25">
      <c r="A1047" s="104">
        <v>1046</v>
      </c>
      <c r="B1047" s="104">
        <v>10</v>
      </c>
      <c r="C1047" s="104">
        <v>47</v>
      </c>
      <c r="D1047" s="104" t="s">
        <v>4853</v>
      </c>
      <c r="F1047" s="104" t="s">
        <v>944</v>
      </c>
      <c r="G1047" s="104">
        <v>335</v>
      </c>
      <c r="H1047" s="104" t="s">
        <v>754</v>
      </c>
    </row>
    <row r="1048" spans="1:9" x14ac:dyDescent="0.25">
      <c r="A1048" s="104">
        <v>1047</v>
      </c>
      <c r="B1048" s="104">
        <v>10</v>
      </c>
      <c r="C1048" s="104">
        <v>48</v>
      </c>
      <c r="D1048" s="104" t="s">
        <v>4789</v>
      </c>
      <c r="F1048" s="104" t="s">
        <v>944</v>
      </c>
      <c r="G1048" s="104">
        <v>652</v>
      </c>
      <c r="H1048" s="104" t="s">
        <v>754</v>
      </c>
    </row>
    <row r="1049" spans="1:9" x14ac:dyDescent="0.25">
      <c r="A1049" s="104">
        <v>1048</v>
      </c>
      <c r="B1049" s="104">
        <v>10</v>
      </c>
      <c r="C1049" s="104">
        <v>50</v>
      </c>
      <c r="D1049" s="104" t="s">
        <v>4786</v>
      </c>
      <c r="F1049" s="104" t="s">
        <v>944</v>
      </c>
      <c r="G1049" s="104">
        <v>1673</v>
      </c>
      <c r="H1049" s="104" t="s">
        <v>754</v>
      </c>
    </row>
    <row r="1050" spans="1:9" x14ac:dyDescent="0.25">
      <c r="A1050" s="104">
        <v>1049</v>
      </c>
      <c r="B1050" s="104">
        <v>10</v>
      </c>
      <c r="C1050" s="104">
        <v>51</v>
      </c>
      <c r="D1050" s="104" t="s">
        <v>4954</v>
      </c>
      <c r="F1050" s="104" t="s">
        <v>944</v>
      </c>
      <c r="G1050" s="104">
        <v>3794</v>
      </c>
      <c r="H1050" s="104" t="s">
        <v>754</v>
      </c>
    </row>
    <row r="1051" spans="1:9" x14ac:dyDescent="0.25">
      <c r="A1051" s="104">
        <v>1050</v>
      </c>
      <c r="B1051" s="104">
        <v>10</v>
      </c>
      <c r="C1051" s="104">
        <v>52</v>
      </c>
      <c r="D1051" s="104" t="s">
        <v>4955</v>
      </c>
      <c r="F1051" s="104" t="s">
        <v>944</v>
      </c>
      <c r="G1051" s="104">
        <v>4151</v>
      </c>
    </row>
    <row r="1052" spans="1:9" x14ac:dyDescent="0.25">
      <c r="A1052" s="104">
        <v>1051</v>
      </c>
      <c r="B1052" s="104">
        <v>10</v>
      </c>
      <c r="G1052" s="104">
        <v>400</v>
      </c>
      <c r="H1052" s="104" t="s">
        <v>4824</v>
      </c>
    </row>
    <row r="1053" spans="1:9" x14ac:dyDescent="0.25">
      <c r="A1053" s="104">
        <v>1052</v>
      </c>
      <c r="B1053" s="104">
        <v>10</v>
      </c>
      <c r="G1053" s="104">
        <v>3751</v>
      </c>
      <c r="H1053" s="104" t="s">
        <v>4825</v>
      </c>
    </row>
    <row r="1054" spans="1:9" x14ac:dyDescent="0.25">
      <c r="A1054" s="104">
        <v>1053</v>
      </c>
      <c r="B1054" s="104">
        <v>10</v>
      </c>
      <c r="C1054" s="104">
        <v>53</v>
      </c>
      <c r="D1054" s="104" t="s">
        <v>5877</v>
      </c>
      <c r="F1054" s="104" t="s">
        <v>944</v>
      </c>
      <c r="G1054" s="104">
        <v>686</v>
      </c>
      <c r="H1054" s="104" t="s">
        <v>4824</v>
      </c>
    </row>
    <row r="1055" spans="1:9" x14ac:dyDescent="0.25">
      <c r="A1055" s="104">
        <v>1054</v>
      </c>
      <c r="B1055" s="104">
        <v>10</v>
      </c>
      <c r="C1055" s="104">
        <v>55</v>
      </c>
      <c r="D1055" s="104" t="s">
        <v>5878</v>
      </c>
      <c r="F1055" s="104" t="s">
        <v>944</v>
      </c>
      <c r="G1055" s="104">
        <v>2344</v>
      </c>
    </row>
    <row r="1056" spans="1:9" x14ac:dyDescent="0.25">
      <c r="A1056" s="104">
        <v>1055</v>
      </c>
      <c r="B1056" s="104">
        <v>10</v>
      </c>
      <c r="G1056" s="104">
        <v>400</v>
      </c>
      <c r="H1056" s="104" t="s">
        <v>4824</v>
      </c>
      <c r="I1056" s="116"/>
    </row>
    <row r="1057" spans="1:8" x14ac:dyDescent="0.25">
      <c r="A1057" s="104">
        <v>1056</v>
      </c>
      <c r="B1057" s="104">
        <v>10</v>
      </c>
      <c r="G1057" s="104">
        <v>1944</v>
      </c>
      <c r="H1057" s="104" t="s">
        <v>4825</v>
      </c>
    </row>
    <row r="1058" spans="1:8" x14ac:dyDescent="0.25">
      <c r="A1058" s="104">
        <v>1057</v>
      </c>
      <c r="B1058" s="104">
        <v>10</v>
      </c>
      <c r="C1058" s="104">
        <v>56</v>
      </c>
      <c r="D1058" s="104" t="s">
        <v>4956</v>
      </c>
      <c r="F1058" s="104" t="s">
        <v>944</v>
      </c>
      <c r="G1058" s="104">
        <v>1335</v>
      </c>
      <c r="H1058" s="104" t="s">
        <v>4824</v>
      </c>
    </row>
    <row r="1059" spans="1:8" x14ac:dyDescent="0.25">
      <c r="A1059" s="104">
        <v>1058</v>
      </c>
      <c r="B1059" s="104">
        <v>10</v>
      </c>
      <c r="C1059" s="104">
        <v>57</v>
      </c>
      <c r="D1059" s="104" t="s">
        <v>4834</v>
      </c>
      <c r="F1059" s="104" t="s">
        <v>944</v>
      </c>
      <c r="G1059" s="104">
        <v>932</v>
      </c>
    </row>
    <row r="1060" spans="1:8" x14ac:dyDescent="0.25">
      <c r="A1060" s="104">
        <v>1059</v>
      </c>
      <c r="B1060" s="104">
        <v>10</v>
      </c>
      <c r="G1060" s="104">
        <v>400</v>
      </c>
      <c r="H1060" s="104" t="s">
        <v>4824</v>
      </c>
    </row>
    <row r="1061" spans="1:8" x14ac:dyDescent="0.25">
      <c r="A1061" s="104">
        <v>1060</v>
      </c>
      <c r="B1061" s="104">
        <v>10</v>
      </c>
      <c r="G1061" s="104">
        <v>532</v>
      </c>
      <c r="H1061" s="104" t="s">
        <v>4825</v>
      </c>
    </row>
    <row r="1062" spans="1:8" x14ac:dyDescent="0.25">
      <c r="A1062" s="104">
        <v>1061</v>
      </c>
      <c r="B1062" s="104">
        <v>10</v>
      </c>
      <c r="C1062" s="104">
        <v>58</v>
      </c>
      <c r="D1062" s="104" t="s">
        <v>945</v>
      </c>
      <c r="F1062" s="104" t="s">
        <v>946</v>
      </c>
      <c r="G1062" s="104">
        <v>1481</v>
      </c>
      <c r="H1062" s="104" t="s">
        <v>4774</v>
      </c>
    </row>
    <row r="1063" spans="1:8" x14ac:dyDescent="0.25">
      <c r="A1063" s="104">
        <v>1062</v>
      </c>
      <c r="B1063" s="104">
        <v>10</v>
      </c>
      <c r="C1063" s="104">
        <v>60</v>
      </c>
      <c r="D1063" s="104" t="s">
        <v>4851</v>
      </c>
      <c r="F1063" s="104" t="s">
        <v>944</v>
      </c>
      <c r="G1063" s="104">
        <v>821</v>
      </c>
      <c r="H1063" s="104" t="s">
        <v>4773</v>
      </c>
    </row>
    <row r="1064" spans="1:8" x14ac:dyDescent="0.25">
      <c r="A1064" s="104">
        <v>1063</v>
      </c>
      <c r="B1064" s="104">
        <v>10</v>
      </c>
      <c r="C1064" s="104">
        <v>61</v>
      </c>
      <c r="D1064" s="104" t="s">
        <v>4864</v>
      </c>
      <c r="F1064" s="104" t="s">
        <v>944</v>
      </c>
      <c r="G1064" s="104">
        <v>1104</v>
      </c>
      <c r="H1064" s="104" t="s">
        <v>754</v>
      </c>
    </row>
    <row r="1065" spans="1:8" x14ac:dyDescent="0.25">
      <c r="A1065" s="104">
        <v>1064</v>
      </c>
      <c r="B1065" s="104">
        <v>10</v>
      </c>
      <c r="C1065" s="104">
        <v>62</v>
      </c>
      <c r="D1065" s="104" t="s">
        <v>4803</v>
      </c>
      <c r="F1065" s="104" t="s">
        <v>944</v>
      </c>
      <c r="G1065" s="104">
        <v>1403</v>
      </c>
      <c r="H1065" s="104" t="s">
        <v>754</v>
      </c>
    </row>
    <row r="1066" spans="1:8" x14ac:dyDescent="0.25">
      <c r="A1066" s="104">
        <v>1065</v>
      </c>
      <c r="B1066" s="104">
        <v>10</v>
      </c>
      <c r="C1066" s="104">
        <v>63</v>
      </c>
      <c r="D1066" s="104" t="s">
        <v>4786</v>
      </c>
      <c r="F1066" s="104" t="s">
        <v>944</v>
      </c>
      <c r="G1066" s="104">
        <v>489</v>
      </c>
      <c r="H1066" s="104" t="s">
        <v>754</v>
      </c>
    </row>
    <row r="1067" spans="1:8" x14ac:dyDescent="0.25">
      <c r="A1067" s="104">
        <v>1066</v>
      </c>
      <c r="B1067" s="104">
        <v>10</v>
      </c>
      <c r="C1067" s="104">
        <v>64</v>
      </c>
      <c r="D1067" s="104" t="s">
        <v>4796</v>
      </c>
      <c r="F1067" s="104" t="s">
        <v>944</v>
      </c>
      <c r="G1067" s="104">
        <v>1886</v>
      </c>
      <c r="H1067" s="104" t="s">
        <v>754</v>
      </c>
    </row>
    <row r="1068" spans="1:8" x14ac:dyDescent="0.25">
      <c r="A1068" s="104">
        <v>1067</v>
      </c>
      <c r="B1068" s="104">
        <v>10</v>
      </c>
      <c r="C1068" s="104">
        <v>65</v>
      </c>
      <c r="D1068" s="104" t="s">
        <v>4778</v>
      </c>
      <c r="F1068" s="104" t="s">
        <v>944</v>
      </c>
      <c r="G1068" s="104">
        <v>8558</v>
      </c>
      <c r="H1068" s="104" t="s">
        <v>4773</v>
      </c>
    </row>
    <row r="1069" spans="1:8" x14ac:dyDescent="0.25">
      <c r="A1069" s="104">
        <v>1068</v>
      </c>
      <c r="B1069" s="104">
        <v>10</v>
      </c>
      <c r="C1069" s="104">
        <v>66</v>
      </c>
      <c r="D1069" s="104" t="s">
        <v>945</v>
      </c>
      <c r="F1069" s="104" t="s">
        <v>946</v>
      </c>
      <c r="G1069" s="104">
        <v>990</v>
      </c>
      <c r="H1069" s="104" t="s">
        <v>4774</v>
      </c>
    </row>
    <row r="1070" spans="1:8" x14ac:dyDescent="0.25">
      <c r="A1070" s="104">
        <v>1069</v>
      </c>
      <c r="B1070" s="104">
        <v>10</v>
      </c>
      <c r="C1070" s="104">
        <v>67</v>
      </c>
      <c r="D1070" s="104" t="s">
        <v>4807</v>
      </c>
      <c r="F1070" s="104" t="s">
        <v>944</v>
      </c>
      <c r="G1070" s="104">
        <v>1020</v>
      </c>
      <c r="H1070" s="104" t="s">
        <v>4824</v>
      </c>
    </row>
    <row r="1071" spans="1:8" x14ac:dyDescent="0.25">
      <c r="A1071" s="104">
        <v>1070</v>
      </c>
      <c r="B1071" s="104">
        <v>10</v>
      </c>
      <c r="C1071" s="104">
        <v>68</v>
      </c>
      <c r="D1071" s="104" t="s">
        <v>5697</v>
      </c>
      <c r="F1071" s="104" t="s">
        <v>965</v>
      </c>
      <c r="G1071" s="104">
        <v>323</v>
      </c>
      <c r="H1071" s="104" t="s">
        <v>4809</v>
      </c>
    </row>
    <row r="1072" spans="1:8" x14ac:dyDescent="0.25">
      <c r="A1072" s="104">
        <v>1071</v>
      </c>
      <c r="B1072" s="104">
        <v>10</v>
      </c>
      <c r="C1072" s="104">
        <v>69</v>
      </c>
      <c r="D1072" s="104" t="s">
        <v>5879</v>
      </c>
      <c r="F1072" s="104" t="s">
        <v>944</v>
      </c>
      <c r="G1072" s="104">
        <v>558</v>
      </c>
      <c r="H1072" s="104" t="s">
        <v>4824</v>
      </c>
    </row>
    <row r="1073" spans="1:8" x14ac:dyDescent="0.25">
      <c r="A1073" s="104">
        <v>1072</v>
      </c>
      <c r="B1073" s="104">
        <v>10</v>
      </c>
      <c r="C1073" s="104">
        <v>70</v>
      </c>
      <c r="D1073" s="104" t="s">
        <v>4957</v>
      </c>
      <c r="F1073" s="104" t="s">
        <v>944</v>
      </c>
      <c r="G1073" s="104">
        <v>2170</v>
      </c>
    </row>
    <row r="1074" spans="1:8" x14ac:dyDescent="0.25">
      <c r="A1074" s="104">
        <v>1073</v>
      </c>
      <c r="B1074" s="104">
        <v>10</v>
      </c>
      <c r="G1074" s="104">
        <v>400</v>
      </c>
      <c r="H1074" s="104" t="s">
        <v>4824</v>
      </c>
    </row>
    <row r="1075" spans="1:8" x14ac:dyDescent="0.25">
      <c r="A1075" s="104">
        <v>1074</v>
      </c>
      <c r="B1075" s="104">
        <v>10</v>
      </c>
      <c r="G1075" s="104">
        <v>1770</v>
      </c>
      <c r="H1075" s="104" t="s">
        <v>4825</v>
      </c>
    </row>
    <row r="1076" spans="1:8" x14ac:dyDescent="0.25">
      <c r="A1076" s="104">
        <v>1075</v>
      </c>
      <c r="B1076" s="104">
        <v>10</v>
      </c>
      <c r="C1076" s="104">
        <v>71</v>
      </c>
      <c r="D1076" s="104" t="s">
        <v>5880</v>
      </c>
      <c r="F1076" s="104" t="s">
        <v>944</v>
      </c>
      <c r="G1076" s="104">
        <v>1040</v>
      </c>
    </row>
    <row r="1077" spans="1:8" x14ac:dyDescent="0.25">
      <c r="A1077" s="104">
        <v>1076</v>
      </c>
      <c r="B1077" s="104">
        <v>10</v>
      </c>
      <c r="G1077" s="104">
        <v>400</v>
      </c>
      <c r="H1077" s="104" t="s">
        <v>4824</v>
      </c>
    </row>
    <row r="1078" spans="1:8" x14ac:dyDescent="0.25">
      <c r="A1078" s="104">
        <v>1077</v>
      </c>
      <c r="B1078" s="104">
        <v>10</v>
      </c>
      <c r="G1078" s="104">
        <v>640</v>
      </c>
      <c r="H1078" s="104" t="s">
        <v>4825</v>
      </c>
    </row>
    <row r="1079" spans="1:8" x14ac:dyDescent="0.25">
      <c r="A1079" s="104">
        <v>1078</v>
      </c>
      <c r="B1079" s="104">
        <v>10</v>
      </c>
      <c r="C1079" s="104">
        <v>73</v>
      </c>
      <c r="D1079" s="104" t="s">
        <v>5881</v>
      </c>
      <c r="F1079" s="104" t="s">
        <v>949</v>
      </c>
      <c r="G1079" s="104">
        <v>707</v>
      </c>
      <c r="H1079" s="104" t="s">
        <v>4831</v>
      </c>
    </row>
    <row r="1080" spans="1:8" x14ac:dyDescent="0.25">
      <c r="A1080" s="104">
        <v>1079</v>
      </c>
      <c r="B1080" s="104">
        <v>10</v>
      </c>
      <c r="C1080" s="104">
        <v>74</v>
      </c>
      <c r="D1080" s="104" t="s">
        <v>4958</v>
      </c>
      <c r="F1080" s="104" t="s">
        <v>944</v>
      </c>
      <c r="G1080" s="104">
        <v>1070</v>
      </c>
    </row>
    <row r="1081" spans="1:8" x14ac:dyDescent="0.25">
      <c r="A1081" s="104">
        <v>1080</v>
      </c>
      <c r="B1081" s="104">
        <v>10</v>
      </c>
      <c r="G1081" s="104">
        <v>400</v>
      </c>
      <c r="H1081" s="104" t="s">
        <v>4824</v>
      </c>
    </row>
    <row r="1082" spans="1:8" x14ac:dyDescent="0.25">
      <c r="A1082" s="104">
        <v>1081</v>
      </c>
      <c r="B1082" s="104">
        <v>10</v>
      </c>
      <c r="G1082" s="104">
        <v>670</v>
      </c>
      <c r="H1082" s="104" t="s">
        <v>4825</v>
      </c>
    </row>
    <row r="1083" spans="1:8" x14ac:dyDescent="0.25">
      <c r="A1083" s="104">
        <v>1082</v>
      </c>
      <c r="B1083" s="104">
        <v>10</v>
      </c>
      <c r="C1083" s="104">
        <v>75</v>
      </c>
      <c r="D1083" s="104" t="s">
        <v>4801</v>
      </c>
      <c r="F1083" s="104" t="s">
        <v>944</v>
      </c>
      <c r="G1083" s="104">
        <v>5789</v>
      </c>
      <c r="H1083" s="104" t="s">
        <v>754</v>
      </c>
    </row>
    <row r="1084" spans="1:8" x14ac:dyDescent="0.25">
      <c r="A1084" s="104">
        <v>1083</v>
      </c>
      <c r="B1084" s="104">
        <v>10</v>
      </c>
      <c r="C1084" s="104">
        <v>76</v>
      </c>
      <c r="D1084" s="104" t="s">
        <v>5697</v>
      </c>
      <c r="F1084" s="104" t="s">
        <v>965</v>
      </c>
      <c r="G1084" s="104">
        <v>847</v>
      </c>
      <c r="H1084" s="104" t="s">
        <v>4809</v>
      </c>
    </row>
    <row r="1085" spans="1:8" x14ac:dyDescent="0.25">
      <c r="A1085" s="104">
        <v>1084</v>
      </c>
      <c r="B1085" s="104">
        <v>10</v>
      </c>
      <c r="C1085" s="104">
        <v>77</v>
      </c>
      <c r="D1085" s="104" t="s">
        <v>4959</v>
      </c>
      <c r="F1085" s="104" t="s">
        <v>944</v>
      </c>
      <c r="G1085" s="104">
        <v>300</v>
      </c>
      <c r="H1085" s="104" t="s">
        <v>4824</v>
      </c>
    </row>
    <row r="1086" spans="1:8" x14ac:dyDescent="0.25">
      <c r="A1086" s="104">
        <v>1085</v>
      </c>
      <c r="B1086" s="104">
        <v>10</v>
      </c>
      <c r="C1086" s="104">
        <v>78</v>
      </c>
      <c r="D1086" s="104" t="s">
        <v>5882</v>
      </c>
      <c r="F1086" s="104" t="s">
        <v>949</v>
      </c>
      <c r="G1086" s="104">
        <v>831</v>
      </c>
      <c r="H1086" s="104" t="s">
        <v>4831</v>
      </c>
    </row>
    <row r="1087" spans="1:8" x14ac:dyDescent="0.25">
      <c r="A1087" s="104">
        <v>1086</v>
      </c>
      <c r="B1087" s="104">
        <v>10</v>
      </c>
      <c r="C1087" s="104">
        <v>79</v>
      </c>
      <c r="D1087" s="104" t="s">
        <v>5883</v>
      </c>
      <c r="F1087" s="104" t="s">
        <v>944</v>
      </c>
      <c r="G1087" s="104">
        <v>245</v>
      </c>
      <c r="H1087" s="104" t="s">
        <v>4824</v>
      </c>
    </row>
    <row r="1088" spans="1:8" x14ac:dyDescent="0.25">
      <c r="A1088" s="104">
        <v>1087</v>
      </c>
      <c r="B1088" s="104">
        <v>10</v>
      </c>
      <c r="C1088" s="104">
        <v>80</v>
      </c>
      <c r="D1088" s="104" t="s">
        <v>4960</v>
      </c>
      <c r="F1088" s="104" t="s">
        <v>944</v>
      </c>
      <c r="G1088" s="104">
        <v>395</v>
      </c>
    </row>
    <row r="1089" spans="1:8" x14ac:dyDescent="0.25">
      <c r="A1089" s="104">
        <v>1088</v>
      </c>
      <c r="B1089" s="104">
        <v>10</v>
      </c>
      <c r="G1089" s="104">
        <v>300</v>
      </c>
      <c r="H1089" s="104" t="s">
        <v>4824</v>
      </c>
    </row>
    <row r="1090" spans="1:8" x14ac:dyDescent="0.25">
      <c r="A1090" s="104">
        <v>1089</v>
      </c>
      <c r="B1090" s="104">
        <v>10</v>
      </c>
      <c r="G1090" s="104">
        <v>95</v>
      </c>
      <c r="H1090" s="104" t="s">
        <v>4825</v>
      </c>
    </row>
    <row r="1091" spans="1:8" x14ac:dyDescent="0.25">
      <c r="A1091" s="104">
        <v>1090</v>
      </c>
      <c r="B1091" s="104">
        <v>10</v>
      </c>
      <c r="C1091" s="104">
        <v>81</v>
      </c>
      <c r="D1091" s="104" t="s">
        <v>5760</v>
      </c>
      <c r="F1091" s="104" t="s">
        <v>944</v>
      </c>
      <c r="G1091" s="104">
        <v>511</v>
      </c>
    </row>
    <row r="1092" spans="1:8" x14ac:dyDescent="0.25">
      <c r="A1092" s="104">
        <v>1091</v>
      </c>
      <c r="B1092" s="104">
        <v>10</v>
      </c>
      <c r="G1092" s="104">
        <v>400</v>
      </c>
      <c r="H1092" s="104" t="s">
        <v>4824</v>
      </c>
    </row>
    <row r="1093" spans="1:8" x14ac:dyDescent="0.25">
      <c r="A1093" s="104">
        <v>1092</v>
      </c>
      <c r="B1093" s="104">
        <v>10</v>
      </c>
      <c r="G1093" s="104">
        <v>111</v>
      </c>
      <c r="H1093" s="104" t="s">
        <v>4825</v>
      </c>
    </row>
    <row r="1094" spans="1:8" x14ac:dyDescent="0.25">
      <c r="A1094" s="104">
        <v>1093</v>
      </c>
      <c r="B1094" s="104">
        <v>10</v>
      </c>
      <c r="C1094" s="104">
        <v>83</v>
      </c>
      <c r="D1094" s="104" t="s">
        <v>5884</v>
      </c>
      <c r="F1094" s="104" t="s">
        <v>944</v>
      </c>
      <c r="G1094" s="104">
        <v>1639</v>
      </c>
      <c r="H1094" s="104" t="s">
        <v>4824</v>
      </c>
    </row>
    <row r="1095" spans="1:8" x14ac:dyDescent="0.25">
      <c r="A1095" s="104">
        <v>1094</v>
      </c>
      <c r="B1095" s="104">
        <v>10</v>
      </c>
      <c r="C1095" s="104">
        <v>84</v>
      </c>
      <c r="D1095" s="104" t="s">
        <v>4961</v>
      </c>
      <c r="F1095" s="104" t="s">
        <v>944</v>
      </c>
      <c r="G1095" s="104">
        <v>411</v>
      </c>
      <c r="H1095" s="104" t="s">
        <v>4824</v>
      </c>
    </row>
    <row r="1096" spans="1:8" x14ac:dyDescent="0.25">
      <c r="A1096" s="104">
        <v>1095</v>
      </c>
      <c r="B1096" s="104">
        <v>10</v>
      </c>
      <c r="C1096" s="104">
        <v>85</v>
      </c>
      <c r="D1096" s="104" t="s">
        <v>4814</v>
      </c>
      <c r="F1096" s="104" t="s">
        <v>944</v>
      </c>
      <c r="G1096" s="104">
        <v>815</v>
      </c>
      <c r="H1096" s="104" t="s">
        <v>4</v>
      </c>
    </row>
    <row r="1097" spans="1:8" x14ac:dyDescent="0.25">
      <c r="A1097" s="104">
        <v>1096</v>
      </c>
      <c r="B1097" s="104">
        <v>10</v>
      </c>
      <c r="C1097" s="104">
        <v>86</v>
      </c>
      <c r="D1097" s="104" t="s">
        <v>5885</v>
      </c>
      <c r="F1097" s="104" t="s">
        <v>944</v>
      </c>
      <c r="G1097" s="104">
        <v>1513</v>
      </c>
      <c r="H1097" s="104" t="s">
        <v>4</v>
      </c>
    </row>
    <row r="1098" spans="1:8" x14ac:dyDescent="0.25">
      <c r="A1098" s="104">
        <v>1097</v>
      </c>
      <c r="B1098" s="104">
        <v>10</v>
      </c>
      <c r="C1098" s="104">
        <v>87</v>
      </c>
      <c r="D1098" s="104" t="s">
        <v>5768</v>
      </c>
      <c r="F1098" s="104" t="s">
        <v>944</v>
      </c>
      <c r="G1098" s="104">
        <v>227</v>
      </c>
      <c r="H1098" s="104" t="s">
        <v>754</v>
      </c>
    </row>
    <row r="1099" spans="1:8" x14ac:dyDescent="0.25">
      <c r="A1099" s="104">
        <v>1098</v>
      </c>
      <c r="B1099" s="104">
        <v>10</v>
      </c>
      <c r="C1099" s="104">
        <v>88</v>
      </c>
      <c r="D1099" s="104" t="s">
        <v>5692</v>
      </c>
      <c r="F1099" s="104" t="s">
        <v>944</v>
      </c>
      <c r="G1099" s="104">
        <v>419</v>
      </c>
    </row>
    <row r="1100" spans="1:8" x14ac:dyDescent="0.25">
      <c r="A1100" s="104">
        <v>1099</v>
      </c>
      <c r="B1100" s="104">
        <v>10</v>
      </c>
      <c r="G1100" s="104">
        <v>100</v>
      </c>
      <c r="H1100" s="104" t="s">
        <v>4824</v>
      </c>
    </row>
    <row r="1101" spans="1:8" x14ac:dyDescent="0.25">
      <c r="A1101" s="104">
        <v>1100</v>
      </c>
      <c r="B1101" s="104">
        <v>10</v>
      </c>
      <c r="G1101" s="104">
        <v>319</v>
      </c>
      <c r="H1101" s="104" t="s">
        <v>4825</v>
      </c>
    </row>
    <row r="1102" spans="1:8" x14ac:dyDescent="0.25">
      <c r="A1102" s="104">
        <v>1101</v>
      </c>
      <c r="B1102" s="104">
        <v>10</v>
      </c>
      <c r="C1102" s="104">
        <v>89</v>
      </c>
      <c r="D1102" s="104" t="s">
        <v>5768</v>
      </c>
      <c r="F1102" s="104" t="s">
        <v>944</v>
      </c>
      <c r="G1102" s="104">
        <v>1666</v>
      </c>
    </row>
    <row r="1103" spans="1:8" x14ac:dyDescent="0.25">
      <c r="A1103" s="104">
        <v>1102</v>
      </c>
      <c r="B1103" s="104">
        <v>10</v>
      </c>
      <c r="G1103" s="104">
        <v>300</v>
      </c>
      <c r="H1103" s="104" t="s">
        <v>4824</v>
      </c>
    </row>
    <row r="1104" spans="1:8" x14ac:dyDescent="0.25">
      <c r="A1104" s="104">
        <v>1103</v>
      </c>
      <c r="B1104" s="104">
        <v>10</v>
      </c>
      <c r="G1104" s="104">
        <v>1366</v>
      </c>
      <c r="H1104" s="104" t="s">
        <v>4825</v>
      </c>
    </row>
    <row r="1105" spans="1:8" x14ac:dyDescent="0.25">
      <c r="A1105" s="104">
        <v>1104</v>
      </c>
      <c r="B1105" s="104">
        <v>10</v>
      </c>
      <c r="C1105" s="104">
        <v>90</v>
      </c>
      <c r="D1105" s="104" t="s">
        <v>5886</v>
      </c>
      <c r="F1105" s="104" t="s">
        <v>944</v>
      </c>
      <c r="G1105" s="104">
        <v>1029</v>
      </c>
    </row>
    <row r="1106" spans="1:8" x14ac:dyDescent="0.25">
      <c r="A1106" s="104">
        <v>1105</v>
      </c>
      <c r="B1106" s="104">
        <v>10</v>
      </c>
      <c r="G1106" s="104">
        <v>400</v>
      </c>
      <c r="H1106" s="104" t="s">
        <v>4824</v>
      </c>
    </row>
    <row r="1107" spans="1:8" x14ac:dyDescent="0.25">
      <c r="A1107" s="104">
        <v>1106</v>
      </c>
      <c r="B1107" s="104">
        <v>10</v>
      </c>
      <c r="G1107" s="104">
        <v>629</v>
      </c>
      <c r="H1107" s="104" t="s">
        <v>4825</v>
      </c>
    </row>
    <row r="1108" spans="1:8" x14ac:dyDescent="0.25">
      <c r="A1108" s="104">
        <v>1107</v>
      </c>
      <c r="B1108" s="104">
        <v>10</v>
      </c>
      <c r="C1108" s="104">
        <v>91</v>
      </c>
      <c r="D1108" s="104" t="s">
        <v>4918</v>
      </c>
      <c r="F1108" s="104" t="s">
        <v>949</v>
      </c>
      <c r="G1108" s="104">
        <v>1771</v>
      </c>
      <c r="H1108" s="104" t="s">
        <v>4962</v>
      </c>
    </row>
    <row r="1109" spans="1:8" x14ac:dyDescent="0.25">
      <c r="A1109" s="104">
        <v>1108</v>
      </c>
      <c r="B1109" s="104">
        <v>10</v>
      </c>
      <c r="C1109" s="104">
        <v>92</v>
      </c>
      <c r="D1109" s="104" t="s">
        <v>4918</v>
      </c>
      <c r="F1109" s="104" t="s">
        <v>946</v>
      </c>
      <c r="G1109" s="104">
        <v>167</v>
      </c>
      <c r="H1109" s="104" t="s">
        <v>4774</v>
      </c>
    </row>
    <row r="1110" spans="1:8" x14ac:dyDescent="0.25">
      <c r="A1110" s="104">
        <v>1109</v>
      </c>
      <c r="B1110" s="104">
        <v>10</v>
      </c>
      <c r="C1110" s="104">
        <v>93</v>
      </c>
      <c r="D1110" s="104" t="s">
        <v>5771</v>
      </c>
      <c r="F1110" s="104" t="s">
        <v>944</v>
      </c>
      <c r="G1110" s="104">
        <v>6859</v>
      </c>
      <c r="H1110" s="104" t="s">
        <v>754</v>
      </c>
    </row>
    <row r="1111" spans="1:8" x14ac:dyDescent="0.25">
      <c r="A1111" s="104">
        <v>1110</v>
      </c>
      <c r="B1111" s="104">
        <v>10</v>
      </c>
      <c r="C1111" s="104">
        <v>94</v>
      </c>
      <c r="D1111" s="104" t="s">
        <v>4784</v>
      </c>
      <c r="F1111" s="104" t="s">
        <v>944</v>
      </c>
      <c r="G1111" s="104">
        <v>551</v>
      </c>
      <c r="H1111" s="104" t="s">
        <v>754</v>
      </c>
    </row>
    <row r="1112" spans="1:8" x14ac:dyDescent="0.25">
      <c r="A1112" s="104">
        <v>1111</v>
      </c>
      <c r="B1112" s="104">
        <v>10</v>
      </c>
      <c r="C1112" s="104">
        <v>95</v>
      </c>
      <c r="D1112" s="104" t="s">
        <v>4805</v>
      </c>
      <c r="F1112" s="104" t="s">
        <v>944</v>
      </c>
      <c r="G1112" s="104">
        <v>517</v>
      </c>
      <c r="H1112" s="104" t="s">
        <v>754</v>
      </c>
    </row>
    <row r="1113" spans="1:8" x14ac:dyDescent="0.25">
      <c r="A1113" s="104">
        <v>1112</v>
      </c>
      <c r="B1113" s="104">
        <v>10</v>
      </c>
      <c r="C1113" s="104">
        <v>96</v>
      </c>
      <c r="D1113" s="104" t="s">
        <v>4785</v>
      </c>
      <c r="F1113" s="104" t="s">
        <v>944</v>
      </c>
      <c r="G1113" s="104">
        <v>1059</v>
      </c>
      <c r="H1113" s="104" t="s">
        <v>754</v>
      </c>
    </row>
    <row r="1114" spans="1:8" x14ac:dyDescent="0.25">
      <c r="A1114" s="104">
        <v>1113</v>
      </c>
      <c r="B1114" s="104">
        <v>10</v>
      </c>
      <c r="C1114" s="104">
        <v>97</v>
      </c>
      <c r="D1114" s="104" t="s">
        <v>4829</v>
      </c>
      <c r="F1114" s="104" t="s">
        <v>944</v>
      </c>
      <c r="G1114" s="104">
        <v>3516</v>
      </c>
      <c r="H1114" s="104" t="s">
        <v>754</v>
      </c>
    </row>
    <row r="1115" spans="1:8" x14ac:dyDescent="0.25">
      <c r="A1115" s="104">
        <v>1114</v>
      </c>
      <c r="B1115" s="104">
        <v>10</v>
      </c>
      <c r="C1115" s="104">
        <v>98</v>
      </c>
      <c r="D1115" s="104" t="s">
        <v>5887</v>
      </c>
      <c r="F1115" s="104" t="s">
        <v>944</v>
      </c>
      <c r="G1115" s="104">
        <v>473</v>
      </c>
      <c r="H1115" s="104" t="s">
        <v>4824</v>
      </c>
    </row>
    <row r="1116" spans="1:8" x14ac:dyDescent="0.25">
      <c r="A1116" s="104">
        <v>1115</v>
      </c>
      <c r="B1116" s="104">
        <v>10</v>
      </c>
      <c r="C1116" s="104">
        <v>99</v>
      </c>
      <c r="D1116" s="104" t="s">
        <v>5888</v>
      </c>
      <c r="F1116" s="104" t="s">
        <v>944</v>
      </c>
      <c r="G1116" s="104">
        <v>610</v>
      </c>
    </row>
    <row r="1117" spans="1:8" x14ac:dyDescent="0.25">
      <c r="A1117" s="104">
        <v>1116</v>
      </c>
      <c r="B1117" s="104">
        <v>10</v>
      </c>
      <c r="G1117" s="104">
        <v>400</v>
      </c>
      <c r="H1117" s="104" t="s">
        <v>4824</v>
      </c>
    </row>
    <row r="1118" spans="1:8" x14ac:dyDescent="0.25">
      <c r="A1118" s="104">
        <v>1117</v>
      </c>
      <c r="B1118" s="104">
        <v>10</v>
      </c>
      <c r="G1118" s="104">
        <v>210</v>
      </c>
      <c r="H1118" s="104" t="s">
        <v>4825</v>
      </c>
    </row>
    <row r="1119" spans="1:8" x14ac:dyDescent="0.25">
      <c r="A1119" s="104">
        <v>1118</v>
      </c>
      <c r="B1119" s="104">
        <v>10</v>
      </c>
      <c r="C1119" s="104">
        <v>100</v>
      </c>
      <c r="D1119" s="104" t="s">
        <v>4814</v>
      </c>
      <c r="F1119" s="104" t="s">
        <v>944</v>
      </c>
      <c r="G1119" s="104">
        <v>704</v>
      </c>
      <c r="H1119" s="104" t="s">
        <v>4824</v>
      </c>
    </row>
    <row r="1120" spans="1:8" x14ac:dyDescent="0.25">
      <c r="A1120" s="104">
        <v>1119</v>
      </c>
      <c r="B1120" s="104">
        <v>10</v>
      </c>
      <c r="C1120" s="104">
        <v>101</v>
      </c>
      <c r="D1120" s="104" t="s">
        <v>5889</v>
      </c>
      <c r="F1120" s="104" t="s">
        <v>944</v>
      </c>
      <c r="G1120" s="104">
        <v>403</v>
      </c>
    </row>
    <row r="1121" spans="1:8" x14ac:dyDescent="0.25">
      <c r="A1121" s="104">
        <v>1120</v>
      </c>
      <c r="B1121" s="104">
        <v>10</v>
      </c>
      <c r="G1121" s="104">
        <v>100</v>
      </c>
      <c r="H1121" s="104" t="s">
        <v>4824</v>
      </c>
    </row>
    <row r="1122" spans="1:8" x14ac:dyDescent="0.25">
      <c r="A1122" s="104">
        <v>1121</v>
      </c>
      <c r="B1122" s="104">
        <v>10</v>
      </c>
      <c r="G1122" s="104">
        <v>103</v>
      </c>
      <c r="H1122" s="104" t="s">
        <v>4825</v>
      </c>
    </row>
    <row r="1123" spans="1:8" x14ac:dyDescent="0.25">
      <c r="A1123" s="104">
        <v>1122</v>
      </c>
      <c r="B1123" s="104">
        <v>10</v>
      </c>
      <c r="C1123" s="104">
        <v>102</v>
      </c>
      <c r="D1123" s="104" t="s">
        <v>5890</v>
      </c>
      <c r="F1123" s="104" t="s">
        <v>944</v>
      </c>
      <c r="G1123" s="104">
        <v>234</v>
      </c>
      <c r="H1123" s="104" t="s">
        <v>4824</v>
      </c>
    </row>
    <row r="1124" spans="1:8" x14ac:dyDescent="0.25">
      <c r="A1124" s="104">
        <v>1123</v>
      </c>
      <c r="B1124" s="104">
        <v>10</v>
      </c>
      <c r="C1124" s="104">
        <v>103</v>
      </c>
      <c r="D1124" s="104" t="s">
        <v>4963</v>
      </c>
      <c r="F1124" s="104" t="s">
        <v>944</v>
      </c>
      <c r="G1124" s="104">
        <v>564</v>
      </c>
    </row>
    <row r="1125" spans="1:8" x14ac:dyDescent="0.25">
      <c r="A1125" s="104">
        <v>1124</v>
      </c>
      <c r="B1125" s="104">
        <v>10</v>
      </c>
      <c r="G1125" s="104">
        <v>300</v>
      </c>
      <c r="H1125" s="104" t="s">
        <v>4824</v>
      </c>
    </row>
    <row r="1126" spans="1:8" x14ac:dyDescent="0.25">
      <c r="A1126" s="104">
        <v>1125</v>
      </c>
      <c r="B1126" s="104">
        <v>10</v>
      </c>
      <c r="G1126" s="104">
        <v>264</v>
      </c>
      <c r="H1126" s="104" t="s">
        <v>4825</v>
      </c>
    </row>
    <row r="1127" spans="1:8" x14ac:dyDescent="0.25">
      <c r="A1127" s="104">
        <v>1126</v>
      </c>
      <c r="B1127" s="104">
        <v>10</v>
      </c>
      <c r="C1127" s="104">
        <v>104</v>
      </c>
      <c r="D1127" s="104" t="s">
        <v>5891</v>
      </c>
      <c r="F1127" s="104" t="s">
        <v>944</v>
      </c>
      <c r="G1127" s="104">
        <v>589</v>
      </c>
      <c r="H1127" s="104" t="s">
        <v>4824</v>
      </c>
    </row>
    <row r="1128" spans="1:8" x14ac:dyDescent="0.25">
      <c r="A1128" s="104">
        <v>1127</v>
      </c>
      <c r="B1128" s="104">
        <v>10</v>
      </c>
      <c r="C1128" s="104">
        <v>105</v>
      </c>
      <c r="D1128" s="104" t="s">
        <v>5892</v>
      </c>
      <c r="F1128" s="104" t="s">
        <v>944</v>
      </c>
      <c r="G1128" s="104">
        <v>150</v>
      </c>
      <c r="H1128" s="104" t="s">
        <v>4824</v>
      </c>
    </row>
    <row r="1129" spans="1:8" x14ac:dyDescent="0.25">
      <c r="A1129" s="104">
        <v>1128</v>
      </c>
      <c r="B1129" s="104">
        <v>10</v>
      </c>
      <c r="C1129" s="104">
        <v>106</v>
      </c>
      <c r="D1129" s="104" t="s">
        <v>5893</v>
      </c>
      <c r="F1129" s="104" t="s">
        <v>944</v>
      </c>
      <c r="G1129" s="104">
        <v>734</v>
      </c>
      <c r="H1129" s="104" t="s">
        <v>4824</v>
      </c>
    </row>
    <row r="1130" spans="1:8" x14ac:dyDescent="0.25">
      <c r="A1130" s="104">
        <v>1129</v>
      </c>
      <c r="B1130" s="104">
        <v>10</v>
      </c>
      <c r="C1130" s="104">
        <v>107</v>
      </c>
      <c r="D1130" s="104" t="s">
        <v>4964</v>
      </c>
      <c r="F1130" s="104" t="s">
        <v>944</v>
      </c>
      <c r="G1130" s="104">
        <v>326</v>
      </c>
      <c r="H1130" s="104" t="s">
        <v>4824</v>
      </c>
    </row>
    <row r="1131" spans="1:8" x14ac:dyDescent="0.25">
      <c r="A1131" s="104">
        <v>1130</v>
      </c>
      <c r="B1131" s="104">
        <v>10</v>
      </c>
      <c r="C1131" s="104">
        <v>108</v>
      </c>
      <c r="D1131" s="104" t="s">
        <v>4850</v>
      </c>
      <c r="F1131" s="104" t="s">
        <v>944</v>
      </c>
      <c r="G1131" s="104">
        <v>975</v>
      </c>
      <c r="H1131" s="104" t="s">
        <v>4824</v>
      </c>
    </row>
    <row r="1132" spans="1:8" x14ac:dyDescent="0.25">
      <c r="A1132" s="104">
        <v>1131</v>
      </c>
      <c r="B1132" s="104">
        <v>10</v>
      </c>
      <c r="C1132" s="104">
        <v>109</v>
      </c>
      <c r="D1132" s="104" t="s">
        <v>4965</v>
      </c>
      <c r="F1132" s="104" t="s">
        <v>944</v>
      </c>
      <c r="G1132" s="104">
        <v>754</v>
      </c>
    </row>
    <row r="1133" spans="1:8" x14ac:dyDescent="0.25">
      <c r="A1133" s="104">
        <v>1132</v>
      </c>
      <c r="B1133" s="104">
        <v>10</v>
      </c>
      <c r="G1133" s="104">
        <v>50</v>
      </c>
      <c r="H1133" s="104" t="s">
        <v>4824</v>
      </c>
    </row>
    <row r="1134" spans="1:8" x14ac:dyDescent="0.25">
      <c r="A1134" s="104">
        <v>1133</v>
      </c>
      <c r="B1134" s="104">
        <v>10</v>
      </c>
      <c r="G1134" s="104">
        <v>704</v>
      </c>
      <c r="H1134" s="104" t="s">
        <v>4825</v>
      </c>
    </row>
    <row r="1135" spans="1:8" x14ac:dyDescent="0.25">
      <c r="A1135" s="104">
        <v>1134</v>
      </c>
      <c r="B1135" s="104">
        <v>10</v>
      </c>
      <c r="C1135" s="104">
        <v>110</v>
      </c>
      <c r="D1135" s="104" t="s">
        <v>5894</v>
      </c>
      <c r="F1135" s="104" t="s">
        <v>944</v>
      </c>
      <c r="G1135" s="104">
        <v>898</v>
      </c>
    </row>
    <row r="1136" spans="1:8" x14ac:dyDescent="0.25">
      <c r="A1136" s="104">
        <v>1135</v>
      </c>
      <c r="B1136" s="104">
        <v>10</v>
      </c>
      <c r="G1136" s="104">
        <v>400</v>
      </c>
      <c r="H1136" s="104" t="s">
        <v>4824</v>
      </c>
    </row>
    <row r="1137" spans="1:8" x14ac:dyDescent="0.25">
      <c r="A1137" s="104">
        <v>1136</v>
      </c>
      <c r="B1137" s="104">
        <v>10</v>
      </c>
      <c r="G1137" s="104">
        <v>498</v>
      </c>
      <c r="H1137" s="104" t="s">
        <v>4825</v>
      </c>
    </row>
    <row r="1138" spans="1:8" x14ac:dyDescent="0.25">
      <c r="A1138" s="104">
        <v>1137</v>
      </c>
      <c r="B1138" s="104">
        <v>10</v>
      </c>
      <c r="C1138" s="104">
        <v>111</v>
      </c>
      <c r="D1138" s="104" t="s">
        <v>4800</v>
      </c>
      <c r="F1138" s="104" t="s">
        <v>944</v>
      </c>
      <c r="G1138" s="104">
        <v>741</v>
      </c>
      <c r="H1138" s="104" t="s">
        <v>754</v>
      </c>
    </row>
    <row r="1139" spans="1:8" x14ac:dyDescent="0.25">
      <c r="A1139" s="104">
        <v>1138</v>
      </c>
      <c r="B1139" s="104">
        <v>10</v>
      </c>
      <c r="C1139" s="104">
        <v>112</v>
      </c>
      <c r="D1139" s="104" t="s">
        <v>945</v>
      </c>
      <c r="F1139" s="104" t="s">
        <v>946</v>
      </c>
      <c r="G1139" s="104">
        <v>2446</v>
      </c>
      <c r="H1139" s="104" t="s">
        <v>4774</v>
      </c>
    </row>
    <row r="1140" spans="1:8" x14ac:dyDescent="0.25">
      <c r="A1140" s="104">
        <v>1139</v>
      </c>
      <c r="B1140" s="104">
        <v>10</v>
      </c>
      <c r="C1140" s="104">
        <v>114</v>
      </c>
      <c r="D1140" s="104" t="s">
        <v>1014</v>
      </c>
      <c r="F1140" s="104" t="s">
        <v>944</v>
      </c>
      <c r="G1140" s="104">
        <v>2064</v>
      </c>
      <c r="H1140" s="104" t="s">
        <v>4824</v>
      </c>
    </row>
    <row r="1141" spans="1:8" x14ac:dyDescent="0.25">
      <c r="A1141" s="104">
        <v>1140</v>
      </c>
      <c r="B1141" s="104">
        <v>10</v>
      </c>
      <c r="C1141" s="104">
        <v>115</v>
      </c>
      <c r="D1141" s="104" t="s">
        <v>975</v>
      </c>
      <c r="F1141" s="104" t="s">
        <v>944</v>
      </c>
      <c r="G1141" s="104">
        <v>854</v>
      </c>
    </row>
    <row r="1142" spans="1:8" x14ac:dyDescent="0.25">
      <c r="A1142" s="104">
        <v>1141</v>
      </c>
      <c r="B1142" s="104">
        <v>10</v>
      </c>
      <c r="G1142" s="104">
        <v>400</v>
      </c>
      <c r="H1142" s="104" t="s">
        <v>4824</v>
      </c>
    </row>
    <row r="1143" spans="1:8" x14ac:dyDescent="0.25">
      <c r="A1143" s="104">
        <v>1142</v>
      </c>
      <c r="B1143" s="104">
        <v>10</v>
      </c>
      <c r="G1143" s="104">
        <v>454</v>
      </c>
      <c r="H1143" s="104" t="s">
        <v>4825</v>
      </c>
    </row>
    <row r="1144" spans="1:8" x14ac:dyDescent="0.25">
      <c r="A1144" s="104">
        <v>1143</v>
      </c>
      <c r="B1144" s="104">
        <v>10</v>
      </c>
      <c r="C1144" s="104">
        <v>116</v>
      </c>
      <c r="D1144" s="104" t="s">
        <v>5895</v>
      </c>
      <c r="F1144" s="104" t="s">
        <v>944</v>
      </c>
      <c r="G1144" s="104">
        <v>745</v>
      </c>
    </row>
    <row r="1145" spans="1:8" x14ac:dyDescent="0.25">
      <c r="A1145" s="104">
        <v>1144</v>
      </c>
      <c r="B1145" s="104">
        <v>10</v>
      </c>
      <c r="G1145" s="104">
        <v>400</v>
      </c>
      <c r="H1145" s="104" t="s">
        <v>4824</v>
      </c>
    </row>
    <row r="1146" spans="1:8" x14ac:dyDescent="0.25">
      <c r="A1146" s="104">
        <v>1145</v>
      </c>
      <c r="B1146" s="104">
        <v>10</v>
      </c>
      <c r="G1146" s="104">
        <v>345</v>
      </c>
      <c r="H1146" s="104" t="s">
        <v>4825</v>
      </c>
    </row>
    <row r="1147" spans="1:8" x14ac:dyDescent="0.25">
      <c r="A1147" s="104">
        <v>1146</v>
      </c>
      <c r="B1147" s="104">
        <v>10</v>
      </c>
      <c r="C1147" s="104">
        <v>117</v>
      </c>
      <c r="D1147" s="104" t="s">
        <v>5896</v>
      </c>
      <c r="F1147" s="104" t="s">
        <v>944</v>
      </c>
      <c r="G1147" s="104">
        <v>612</v>
      </c>
      <c r="H1147" s="104" t="s">
        <v>4824</v>
      </c>
    </row>
    <row r="1148" spans="1:8" x14ac:dyDescent="0.25">
      <c r="A1148" s="104">
        <v>1147</v>
      </c>
      <c r="B1148" s="104">
        <v>10</v>
      </c>
      <c r="C1148" s="104">
        <v>118</v>
      </c>
      <c r="D1148" s="104" t="s">
        <v>4830</v>
      </c>
      <c r="F1148" s="104" t="s">
        <v>944</v>
      </c>
      <c r="G1148" s="104">
        <v>436</v>
      </c>
    </row>
    <row r="1149" spans="1:8" x14ac:dyDescent="0.25">
      <c r="A1149" s="104">
        <v>1148</v>
      </c>
      <c r="B1149" s="104">
        <v>10</v>
      </c>
      <c r="G1149" s="104">
        <v>400</v>
      </c>
      <c r="H1149" s="104" t="s">
        <v>4824</v>
      </c>
    </row>
    <row r="1150" spans="1:8" x14ac:dyDescent="0.25">
      <c r="A1150" s="104">
        <v>1149</v>
      </c>
      <c r="B1150" s="104">
        <v>10</v>
      </c>
      <c r="G1150" s="104">
        <v>36</v>
      </c>
      <c r="H1150" s="104" t="s">
        <v>4825</v>
      </c>
    </row>
    <row r="1151" spans="1:8" x14ac:dyDescent="0.25">
      <c r="A1151" s="104">
        <v>1150</v>
      </c>
      <c r="B1151" s="104">
        <v>10</v>
      </c>
      <c r="C1151" s="104">
        <v>119</v>
      </c>
      <c r="D1151" s="104" t="s">
        <v>5897</v>
      </c>
      <c r="F1151" s="104" t="s">
        <v>944</v>
      </c>
      <c r="G1151" s="104">
        <v>220</v>
      </c>
      <c r="H1151" s="104" t="s">
        <v>4824</v>
      </c>
    </row>
    <row r="1152" spans="1:8" x14ac:dyDescent="0.25">
      <c r="A1152" s="104">
        <v>1151</v>
      </c>
      <c r="B1152" s="104">
        <v>10</v>
      </c>
      <c r="C1152" s="104">
        <v>120</v>
      </c>
      <c r="D1152" s="104" t="s">
        <v>5898</v>
      </c>
      <c r="F1152" s="104" t="s">
        <v>944</v>
      </c>
      <c r="G1152" s="104">
        <v>513</v>
      </c>
      <c r="H1152" s="104" t="s">
        <v>4824</v>
      </c>
    </row>
    <row r="1153" spans="1:8" x14ac:dyDescent="0.25">
      <c r="A1153" s="104">
        <v>1152</v>
      </c>
      <c r="B1153" s="104">
        <v>10</v>
      </c>
      <c r="C1153" s="104">
        <v>121</v>
      </c>
      <c r="D1153" s="104" t="s">
        <v>4918</v>
      </c>
      <c r="F1153" s="104" t="s">
        <v>946</v>
      </c>
      <c r="G1153" s="104">
        <v>416</v>
      </c>
      <c r="H1153" s="104" t="s">
        <v>4774</v>
      </c>
    </row>
    <row r="1154" spans="1:8" x14ac:dyDescent="0.25">
      <c r="A1154" s="104">
        <v>1153</v>
      </c>
      <c r="B1154" s="104">
        <v>10</v>
      </c>
      <c r="C1154" s="104">
        <v>122</v>
      </c>
      <c r="D1154" s="104" t="s">
        <v>4966</v>
      </c>
      <c r="F1154" s="104" t="s">
        <v>944</v>
      </c>
      <c r="G1154" s="104">
        <v>976</v>
      </c>
    </row>
    <row r="1155" spans="1:8" x14ac:dyDescent="0.25">
      <c r="A1155" s="104">
        <v>1154</v>
      </c>
      <c r="B1155" s="104">
        <v>10</v>
      </c>
      <c r="G1155" s="104">
        <v>50</v>
      </c>
      <c r="H1155" s="104" t="s">
        <v>4824</v>
      </c>
    </row>
    <row r="1156" spans="1:8" x14ac:dyDescent="0.25">
      <c r="A1156" s="104">
        <v>1155</v>
      </c>
      <c r="B1156" s="104">
        <v>10</v>
      </c>
      <c r="G1156" s="104">
        <v>926</v>
      </c>
      <c r="H1156" s="104" t="s">
        <v>4825</v>
      </c>
    </row>
    <row r="1157" spans="1:8" x14ac:dyDescent="0.25">
      <c r="A1157" s="104">
        <v>1156</v>
      </c>
      <c r="B1157" s="104">
        <v>10</v>
      </c>
      <c r="C1157" s="104">
        <v>123</v>
      </c>
      <c r="D1157" s="104" t="s">
        <v>5899</v>
      </c>
      <c r="F1157" s="104" t="s">
        <v>944</v>
      </c>
      <c r="G1157" s="104">
        <v>248</v>
      </c>
      <c r="H1157" s="104" t="s">
        <v>4824</v>
      </c>
    </row>
    <row r="1158" spans="1:8" x14ac:dyDescent="0.25">
      <c r="A1158" s="104">
        <v>1157</v>
      </c>
      <c r="B1158" s="104">
        <v>10</v>
      </c>
      <c r="C1158" s="104">
        <v>124</v>
      </c>
      <c r="D1158" s="104" t="s">
        <v>4967</v>
      </c>
      <c r="F1158" s="104" t="s">
        <v>944</v>
      </c>
      <c r="G1158" s="104">
        <v>207</v>
      </c>
    </row>
    <row r="1159" spans="1:8" x14ac:dyDescent="0.25">
      <c r="A1159" s="104">
        <v>1158</v>
      </c>
      <c r="B1159" s="104">
        <v>10</v>
      </c>
      <c r="G1159" s="104">
        <v>100</v>
      </c>
      <c r="H1159" s="104" t="s">
        <v>4824</v>
      </c>
    </row>
    <row r="1160" spans="1:8" x14ac:dyDescent="0.25">
      <c r="A1160" s="104">
        <v>1159</v>
      </c>
      <c r="B1160" s="104">
        <v>10</v>
      </c>
      <c r="G1160" s="104">
        <v>107</v>
      </c>
      <c r="H1160" s="104" t="s">
        <v>4825</v>
      </c>
    </row>
    <row r="1161" spans="1:8" x14ac:dyDescent="0.25">
      <c r="A1161" s="104">
        <v>1160</v>
      </c>
      <c r="B1161" s="104">
        <v>10</v>
      </c>
      <c r="C1161" s="104">
        <v>125</v>
      </c>
      <c r="D1161" s="104" t="s">
        <v>1000</v>
      </c>
      <c r="F1161" s="104" t="s">
        <v>944</v>
      </c>
      <c r="G1161" s="104">
        <v>1038</v>
      </c>
    </row>
    <row r="1162" spans="1:8" x14ac:dyDescent="0.25">
      <c r="A1162" s="104">
        <v>1161</v>
      </c>
      <c r="B1162" s="104">
        <v>10</v>
      </c>
      <c r="G1162" s="104">
        <v>300</v>
      </c>
      <c r="H1162" s="104" t="s">
        <v>4824</v>
      </c>
    </row>
    <row r="1163" spans="1:8" x14ac:dyDescent="0.25">
      <c r="A1163" s="104">
        <v>1162</v>
      </c>
      <c r="B1163" s="104">
        <v>10</v>
      </c>
      <c r="G1163" s="104">
        <v>738</v>
      </c>
      <c r="H1163" s="104" t="s">
        <v>4825</v>
      </c>
    </row>
    <row r="1164" spans="1:8" x14ac:dyDescent="0.25">
      <c r="A1164" s="104">
        <v>1163</v>
      </c>
      <c r="B1164" s="104">
        <v>10</v>
      </c>
      <c r="C1164" s="104">
        <v>126</v>
      </c>
      <c r="D1164" s="104" t="s">
        <v>4851</v>
      </c>
      <c r="F1164" s="104" t="s">
        <v>944</v>
      </c>
      <c r="G1164" s="104">
        <v>955</v>
      </c>
      <c r="H1164" s="104" t="s">
        <v>4824</v>
      </c>
    </row>
    <row r="1165" spans="1:8" x14ac:dyDescent="0.25">
      <c r="A1165" s="104">
        <v>1164</v>
      </c>
      <c r="B1165" s="104">
        <v>10</v>
      </c>
      <c r="C1165" s="104">
        <v>127</v>
      </c>
      <c r="D1165" s="104" t="s">
        <v>5699</v>
      </c>
      <c r="F1165" s="104" t="s">
        <v>944</v>
      </c>
      <c r="G1165" s="104">
        <v>273</v>
      </c>
      <c r="H1165" s="104" t="s">
        <v>4824</v>
      </c>
    </row>
    <row r="1166" spans="1:8" x14ac:dyDescent="0.25">
      <c r="A1166" s="104">
        <v>1165</v>
      </c>
      <c r="B1166" s="104">
        <v>10</v>
      </c>
      <c r="C1166" s="104">
        <v>128</v>
      </c>
      <c r="D1166" s="104" t="s">
        <v>5900</v>
      </c>
      <c r="F1166" s="104" t="s">
        <v>944</v>
      </c>
      <c r="G1166" s="104">
        <v>289</v>
      </c>
      <c r="H1166" s="104" t="s">
        <v>4824</v>
      </c>
    </row>
    <row r="1167" spans="1:8" x14ac:dyDescent="0.25">
      <c r="A1167" s="104">
        <v>1166</v>
      </c>
      <c r="B1167" s="104">
        <v>10</v>
      </c>
      <c r="C1167" s="104">
        <v>129</v>
      </c>
      <c r="D1167" s="104" t="s">
        <v>4801</v>
      </c>
      <c r="F1167" s="104" t="s">
        <v>944</v>
      </c>
      <c r="G1167" s="104">
        <v>1142</v>
      </c>
      <c r="H1167" s="104" t="s">
        <v>754</v>
      </c>
    </row>
    <row r="1168" spans="1:8" x14ac:dyDescent="0.25">
      <c r="A1168" s="104">
        <v>1167</v>
      </c>
      <c r="B1168" s="104">
        <v>10</v>
      </c>
      <c r="C1168" s="104">
        <v>130</v>
      </c>
      <c r="D1168" s="104" t="s">
        <v>4968</v>
      </c>
      <c r="F1168" s="104" t="s">
        <v>944</v>
      </c>
      <c r="G1168" s="104">
        <v>570</v>
      </c>
      <c r="H1168" s="104" t="s">
        <v>754</v>
      </c>
    </row>
    <row r="1169" spans="1:8" x14ac:dyDescent="0.25">
      <c r="A1169" s="104">
        <v>1168</v>
      </c>
      <c r="B1169" s="104">
        <v>10</v>
      </c>
      <c r="C1169" s="104">
        <v>131</v>
      </c>
      <c r="D1169" s="104" t="s">
        <v>4969</v>
      </c>
      <c r="F1169" s="104" t="s">
        <v>944</v>
      </c>
      <c r="G1169" s="104">
        <v>1478</v>
      </c>
    </row>
    <row r="1170" spans="1:8" x14ac:dyDescent="0.25">
      <c r="A1170" s="104">
        <v>1169</v>
      </c>
      <c r="B1170" s="104">
        <v>10</v>
      </c>
      <c r="G1170" s="104">
        <v>400</v>
      </c>
      <c r="H1170" s="104" t="s">
        <v>4824</v>
      </c>
    </row>
    <row r="1171" spans="1:8" x14ac:dyDescent="0.25">
      <c r="A1171" s="104">
        <v>1170</v>
      </c>
      <c r="B1171" s="104">
        <v>10</v>
      </c>
      <c r="G1171" s="104">
        <v>1078</v>
      </c>
      <c r="H1171" s="104" t="s">
        <v>4825</v>
      </c>
    </row>
    <row r="1172" spans="1:8" x14ac:dyDescent="0.25">
      <c r="A1172" s="104">
        <v>1171</v>
      </c>
      <c r="B1172" s="104">
        <v>10</v>
      </c>
      <c r="C1172" s="104">
        <v>132</v>
      </c>
      <c r="D1172" s="104" t="s">
        <v>4970</v>
      </c>
      <c r="F1172" s="104" t="s">
        <v>944</v>
      </c>
      <c r="G1172" s="104">
        <v>489</v>
      </c>
      <c r="H1172" s="104" t="s">
        <v>4824</v>
      </c>
    </row>
    <row r="1173" spans="1:8" x14ac:dyDescent="0.25">
      <c r="A1173" s="104">
        <v>1172</v>
      </c>
      <c r="B1173" s="104">
        <v>10</v>
      </c>
      <c r="C1173" s="104">
        <v>133</v>
      </c>
      <c r="D1173" s="104" t="s">
        <v>4827</v>
      </c>
      <c r="F1173" s="104" t="s">
        <v>944</v>
      </c>
      <c r="G1173" s="104">
        <v>2300</v>
      </c>
      <c r="H1173" s="104" t="s">
        <v>4824</v>
      </c>
    </row>
    <row r="1174" spans="1:8" x14ac:dyDescent="0.25">
      <c r="A1174" s="104">
        <v>1173</v>
      </c>
      <c r="B1174" s="104">
        <v>10</v>
      </c>
      <c r="C1174" s="104">
        <v>134</v>
      </c>
      <c r="D1174" s="104" t="s">
        <v>5901</v>
      </c>
      <c r="F1174" s="104" t="s">
        <v>944</v>
      </c>
      <c r="G1174" s="104">
        <v>862</v>
      </c>
      <c r="H1174" s="104" t="s">
        <v>4824</v>
      </c>
    </row>
    <row r="1175" spans="1:8" x14ac:dyDescent="0.25">
      <c r="A1175" s="104">
        <v>1174</v>
      </c>
      <c r="B1175" s="104">
        <v>10</v>
      </c>
      <c r="C1175" s="104">
        <v>135</v>
      </c>
      <c r="D1175" s="104" t="s">
        <v>4963</v>
      </c>
      <c r="F1175" s="104" t="s">
        <v>944</v>
      </c>
      <c r="G1175" s="104">
        <v>75</v>
      </c>
      <c r="H1175" s="104" t="s">
        <v>754</v>
      </c>
    </row>
    <row r="1176" spans="1:8" x14ac:dyDescent="0.25">
      <c r="A1176" s="104">
        <v>1175</v>
      </c>
      <c r="B1176" s="104">
        <v>10</v>
      </c>
      <c r="C1176" s="104">
        <v>136</v>
      </c>
      <c r="D1176" s="104" t="s">
        <v>5902</v>
      </c>
      <c r="F1176" s="104" t="s">
        <v>944</v>
      </c>
      <c r="G1176" s="104">
        <v>196</v>
      </c>
      <c r="H1176" s="104" t="s">
        <v>4824</v>
      </c>
    </row>
    <row r="1177" spans="1:8" x14ac:dyDescent="0.25">
      <c r="A1177" s="104">
        <v>1176</v>
      </c>
      <c r="B1177" s="104">
        <v>10</v>
      </c>
      <c r="C1177" s="104">
        <v>137</v>
      </c>
      <c r="D1177" s="104" t="s">
        <v>5873</v>
      </c>
      <c r="F1177" s="104" t="s">
        <v>944</v>
      </c>
      <c r="G1177" s="104">
        <v>1535</v>
      </c>
    </row>
    <row r="1178" spans="1:8" x14ac:dyDescent="0.25">
      <c r="A1178" s="104">
        <v>1177</v>
      </c>
      <c r="B1178" s="104">
        <v>10</v>
      </c>
      <c r="G1178" s="104">
        <v>300</v>
      </c>
      <c r="H1178" s="104" t="s">
        <v>4824</v>
      </c>
    </row>
    <row r="1179" spans="1:8" x14ac:dyDescent="0.25">
      <c r="A1179" s="104">
        <v>1178</v>
      </c>
      <c r="B1179" s="104">
        <v>10</v>
      </c>
      <c r="G1179" s="104">
        <v>1235</v>
      </c>
      <c r="H1179" s="104" t="s">
        <v>4825</v>
      </c>
    </row>
    <row r="1180" spans="1:8" x14ac:dyDescent="0.25">
      <c r="A1180" s="104">
        <v>1179</v>
      </c>
      <c r="B1180" s="104">
        <v>10</v>
      </c>
      <c r="C1180" s="104">
        <v>138</v>
      </c>
      <c r="D1180" s="104" t="s">
        <v>5903</v>
      </c>
      <c r="F1180" s="104" t="s">
        <v>944</v>
      </c>
      <c r="G1180" s="104">
        <v>355</v>
      </c>
      <c r="H1180" s="104" t="s">
        <v>4824</v>
      </c>
    </row>
    <row r="1181" spans="1:8" x14ac:dyDescent="0.25">
      <c r="A1181" s="104">
        <v>1180</v>
      </c>
      <c r="B1181" s="104">
        <v>10</v>
      </c>
      <c r="C1181" s="104">
        <v>139</v>
      </c>
      <c r="D1181" s="104" t="s">
        <v>5904</v>
      </c>
      <c r="F1181" s="104" t="s">
        <v>944</v>
      </c>
      <c r="G1181" s="104">
        <v>271</v>
      </c>
    </row>
    <row r="1182" spans="1:8" x14ac:dyDescent="0.25">
      <c r="A1182" s="104">
        <v>1181</v>
      </c>
      <c r="B1182" s="104">
        <v>10</v>
      </c>
      <c r="G1182" s="104">
        <v>100</v>
      </c>
      <c r="H1182" s="104" t="s">
        <v>4824</v>
      </c>
    </row>
    <row r="1183" spans="1:8" x14ac:dyDescent="0.25">
      <c r="A1183" s="104">
        <v>1182</v>
      </c>
      <c r="B1183" s="104">
        <v>10</v>
      </c>
      <c r="G1183" s="104">
        <v>171</v>
      </c>
      <c r="H1183" s="104" t="s">
        <v>4825</v>
      </c>
    </row>
    <row r="1184" spans="1:8" x14ac:dyDescent="0.25">
      <c r="A1184" s="104">
        <v>1183</v>
      </c>
      <c r="B1184" s="104">
        <v>10</v>
      </c>
      <c r="C1184" s="104">
        <v>140</v>
      </c>
      <c r="D1184" s="104" t="s">
        <v>1078</v>
      </c>
      <c r="F1184" s="104" t="s">
        <v>944</v>
      </c>
      <c r="G1184" s="104">
        <v>2129</v>
      </c>
    </row>
    <row r="1185" spans="1:8" x14ac:dyDescent="0.25">
      <c r="A1185" s="104">
        <v>1184</v>
      </c>
      <c r="B1185" s="104">
        <v>10</v>
      </c>
      <c r="G1185" s="104">
        <v>300</v>
      </c>
      <c r="H1185" s="104" t="s">
        <v>4824</v>
      </c>
    </row>
    <row r="1186" spans="1:8" x14ac:dyDescent="0.25">
      <c r="A1186" s="104">
        <v>1185</v>
      </c>
      <c r="B1186" s="104">
        <v>10</v>
      </c>
      <c r="G1186" s="104">
        <v>1829</v>
      </c>
      <c r="H1186" s="104" t="s">
        <v>4825</v>
      </c>
    </row>
    <row r="1187" spans="1:8" x14ac:dyDescent="0.25">
      <c r="A1187" s="104">
        <v>1186</v>
      </c>
      <c r="B1187" s="104">
        <v>10</v>
      </c>
      <c r="C1187" s="104">
        <v>141</v>
      </c>
      <c r="D1187" s="104" t="s">
        <v>945</v>
      </c>
      <c r="F1187" s="104" t="s">
        <v>946</v>
      </c>
      <c r="G1187" s="104">
        <v>5948</v>
      </c>
      <c r="H1187" s="104" t="s">
        <v>4774</v>
      </c>
    </row>
    <row r="1188" spans="1:8" x14ac:dyDescent="0.25">
      <c r="A1188" s="104">
        <v>1187</v>
      </c>
      <c r="B1188" s="104">
        <v>10</v>
      </c>
      <c r="C1188" s="104">
        <v>142</v>
      </c>
      <c r="D1188" s="104" t="s">
        <v>4812</v>
      </c>
      <c r="F1188" s="104" t="s">
        <v>944</v>
      </c>
      <c r="G1188" s="104">
        <v>475</v>
      </c>
      <c r="H1188" s="104" t="s">
        <v>4773</v>
      </c>
    </row>
    <row r="1189" spans="1:8" x14ac:dyDescent="0.25">
      <c r="A1189" s="104">
        <v>1188</v>
      </c>
      <c r="B1189" s="104">
        <v>10</v>
      </c>
      <c r="C1189" s="104">
        <v>143</v>
      </c>
      <c r="D1189" s="104" t="s">
        <v>984</v>
      </c>
      <c r="F1189" s="104" t="s">
        <v>944</v>
      </c>
      <c r="G1189" s="104">
        <v>2016</v>
      </c>
      <c r="H1189" s="104" t="s">
        <v>754</v>
      </c>
    </row>
    <row r="1190" spans="1:8" x14ac:dyDescent="0.25">
      <c r="A1190" s="104">
        <v>1189</v>
      </c>
      <c r="B1190" s="104">
        <v>10</v>
      </c>
      <c r="C1190" s="104">
        <v>144</v>
      </c>
      <c r="D1190" s="104" t="s">
        <v>4971</v>
      </c>
      <c r="F1190" s="104" t="s">
        <v>949</v>
      </c>
      <c r="G1190" s="104">
        <v>5145</v>
      </c>
      <c r="H1190" s="104" t="s">
        <v>4972</v>
      </c>
    </row>
    <row r="1191" spans="1:8" x14ac:dyDescent="0.25">
      <c r="A1191" s="104">
        <v>1190</v>
      </c>
      <c r="B1191" s="104">
        <v>10</v>
      </c>
      <c r="C1191" s="104">
        <v>146</v>
      </c>
      <c r="D1191" s="104" t="s">
        <v>4808</v>
      </c>
      <c r="F1191" s="104" t="s">
        <v>944</v>
      </c>
      <c r="G1191" s="104">
        <v>2614</v>
      </c>
      <c r="H1191" s="104" t="s">
        <v>4773</v>
      </c>
    </row>
    <row r="1192" spans="1:8" x14ac:dyDescent="0.25">
      <c r="A1192" s="104">
        <v>1191</v>
      </c>
      <c r="B1192" s="104">
        <v>10</v>
      </c>
      <c r="C1192" s="104">
        <v>147</v>
      </c>
      <c r="D1192" s="104" t="s">
        <v>5905</v>
      </c>
      <c r="F1192" s="104" t="s">
        <v>944</v>
      </c>
      <c r="G1192" s="104">
        <v>546</v>
      </c>
      <c r="H1192" s="104" t="s">
        <v>4824</v>
      </c>
    </row>
    <row r="1193" spans="1:8" x14ac:dyDescent="0.25">
      <c r="A1193" s="104">
        <v>1192</v>
      </c>
      <c r="B1193" s="104">
        <v>10</v>
      </c>
      <c r="C1193" s="104">
        <v>148</v>
      </c>
      <c r="D1193" s="104" t="s">
        <v>4973</v>
      </c>
      <c r="F1193" s="104" t="s">
        <v>944</v>
      </c>
      <c r="G1193" s="104">
        <v>142</v>
      </c>
      <c r="H1193" s="104" t="s">
        <v>4824</v>
      </c>
    </row>
    <row r="1194" spans="1:8" x14ac:dyDescent="0.25">
      <c r="A1194" s="104">
        <v>1193</v>
      </c>
      <c r="B1194" s="104">
        <v>10</v>
      </c>
      <c r="C1194" s="104">
        <v>149</v>
      </c>
      <c r="D1194" s="104" t="s">
        <v>5906</v>
      </c>
      <c r="F1194" s="104" t="s">
        <v>944</v>
      </c>
      <c r="G1194" s="104">
        <v>745</v>
      </c>
      <c r="H1194" s="104" t="s">
        <v>4824</v>
      </c>
    </row>
    <row r="1195" spans="1:8" x14ac:dyDescent="0.25">
      <c r="A1195" s="104">
        <v>1194</v>
      </c>
      <c r="B1195" s="104">
        <v>10</v>
      </c>
      <c r="C1195" s="104">
        <v>150</v>
      </c>
      <c r="D1195" s="104" t="s">
        <v>4974</v>
      </c>
      <c r="F1195" s="104" t="s">
        <v>944</v>
      </c>
      <c r="G1195" s="104">
        <v>2471</v>
      </c>
      <c r="H1195" s="104" t="s">
        <v>4824</v>
      </c>
    </row>
    <row r="1196" spans="1:8" x14ac:dyDescent="0.25">
      <c r="A1196" s="104">
        <v>1195</v>
      </c>
      <c r="B1196" s="104">
        <v>10</v>
      </c>
      <c r="C1196" s="104">
        <v>151</v>
      </c>
      <c r="D1196" s="104" t="s">
        <v>4786</v>
      </c>
      <c r="F1196" s="104" t="s">
        <v>944</v>
      </c>
      <c r="G1196" s="104">
        <v>853</v>
      </c>
      <c r="H1196" s="104" t="s">
        <v>754</v>
      </c>
    </row>
    <row r="1197" spans="1:8" x14ac:dyDescent="0.25">
      <c r="A1197" s="104">
        <v>1196</v>
      </c>
      <c r="B1197" s="104">
        <v>10</v>
      </c>
      <c r="C1197" s="104">
        <v>152</v>
      </c>
      <c r="D1197" s="104" t="s">
        <v>4916</v>
      </c>
      <c r="F1197" s="104" t="s">
        <v>944</v>
      </c>
      <c r="G1197" s="104">
        <v>908</v>
      </c>
      <c r="H1197" s="104" t="s">
        <v>754</v>
      </c>
    </row>
    <row r="1198" spans="1:8" x14ac:dyDescent="0.25">
      <c r="A1198" s="104">
        <v>1197</v>
      </c>
      <c r="B1198" s="104">
        <v>10</v>
      </c>
      <c r="C1198" s="104">
        <v>153</v>
      </c>
      <c r="D1198" s="104" t="s">
        <v>4798</v>
      </c>
      <c r="F1198" s="104" t="s">
        <v>944</v>
      </c>
      <c r="G1198" s="104">
        <v>935</v>
      </c>
      <c r="H1198" s="104" t="s">
        <v>754</v>
      </c>
    </row>
    <row r="1199" spans="1:8" x14ac:dyDescent="0.25">
      <c r="A1199" s="104">
        <v>1198</v>
      </c>
      <c r="B1199" s="104">
        <v>10</v>
      </c>
      <c r="C1199" s="104">
        <v>154</v>
      </c>
      <c r="D1199" s="104" t="s">
        <v>4975</v>
      </c>
      <c r="F1199" s="104" t="s">
        <v>944</v>
      </c>
      <c r="G1199" s="104">
        <v>1223</v>
      </c>
      <c r="H1199" s="104" t="s">
        <v>754</v>
      </c>
    </row>
    <row r="1200" spans="1:8" x14ac:dyDescent="0.25">
      <c r="A1200" s="104">
        <v>1199</v>
      </c>
      <c r="B1200" s="104">
        <v>10</v>
      </c>
      <c r="C1200" s="104">
        <v>155</v>
      </c>
      <c r="D1200" s="104" t="s">
        <v>5907</v>
      </c>
      <c r="F1200" s="104" t="s">
        <v>944</v>
      </c>
      <c r="G1200" s="104">
        <v>558</v>
      </c>
      <c r="H1200" s="104" t="s">
        <v>4824</v>
      </c>
    </row>
    <row r="1201" spans="1:8" x14ac:dyDescent="0.25">
      <c r="A1201" s="104">
        <v>1200</v>
      </c>
      <c r="B1201" s="104">
        <v>10</v>
      </c>
      <c r="C1201" s="104">
        <v>156</v>
      </c>
      <c r="D1201" s="104" t="s">
        <v>5908</v>
      </c>
      <c r="F1201" s="104" t="s">
        <v>944</v>
      </c>
      <c r="G1201" s="104">
        <v>2473</v>
      </c>
    </row>
    <row r="1202" spans="1:8" x14ac:dyDescent="0.25">
      <c r="A1202" s="104">
        <v>1201</v>
      </c>
      <c r="B1202" s="104">
        <v>10</v>
      </c>
      <c r="G1202" s="104">
        <v>400</v>
      </c>
      <c r="H1202" s="104" t="s">
        <v>4824</v>
      </c>
    </row>
    <row r="1203" spans="1:8" x14ac:dyDescent="0.25">
      <c r="A1203" s="104">
        <v>1202</v>
      </c>
      <c r="B1203" s="104">
        <v>10</v>
      </c>
      <c r="G1203" s="104">
        <v>273</v>
      </c>
      <c r="H1203" s="104" t="s">
        <v>4825</v>
      </c>
    </row>
    <row r="1204" spans="1:8" x14ac:dyDescent="0.25">
      <c r="A1204" s="104">
        <v>1203</v>
      </c>
      <c r="B1204" s="104">
        <v>10</v>
      </c>
      <c r="C1204" s="104">
        <v>157</v>
      </c>
      <c r="D1204" s="104" t="s">
        <v>4844</v>
      </c>
      <c r="F1204" s="104" t="s">
        <v>944</v>
      </c>
      <c r="G1204" s="104">
        <v>1945</v>
      </c>
      <c r="H1204" s="104" t="s">
        <v>4824</v>
      </c>
    </row>
    <row r="1205" spans="1:8" x14ac:dyDescent="0.25">
      <c r="A1205" s="104">
        <v>1204</v>
      </c>
      <c r="B1205" s="104">
        <v>10</v>
      </c>
      <c r="C1205" s="104">
        <v>158</v>
      </c>
      <c r="D1205" s="104" t="s">
        <v>5909</v>
      </c>
      <c r="F1205" s="104" t="s">
        <v>944</v>
      </c>
      <c r="G1205" s="104">
        <v>937</v>
      </c>
      <c r="H1205" s="104" t="s">
        <v>4824</v>
      </c>
    </row>
    <row r="1206" spans="1:8" x14ac:dyDescent="0.25">
      <c r="A1206" s="104">
        <v>1205</v>
      </c>
      <c r="B1206" s="104">
        <v>10</v>
      </c>
      <c r="C1206" s="104">
        <v>159</v>
      </c>
      <c r="D1206" s="104" t="s">
        <v>5910</v>
      </c>
      <c r="F1206" s="104" t="s">
        <v>949</v>
      </c>
      <c r="G1206" s="104">
        <v>8348</v>
      </c>
      <c r="H1206" s="104" t="s">
        <v>4832</v>
      </c>
    </row>
    <row r="1207" spans="1:8" x14ac:dyDescent="0.25">
      <c r="A1207" s="104">
        <v>1206</v>
      </c>
      <c r="B1207" s="104">
        <v>10</v>
      </c>
      <c r="C1207" s="104">
        <v>160</v>
      </c>
      <c r="D1207" s="104" t="s">
        <v>4975</v>
      </c>
      <c r="F1207" s="104" t="s">
        <v>944</v>
      </c>
      <c r="G1207" s="104">
        <v>2512</v>
      </c>
      <c r="H1207" s="104" t="s">
        <v>4824</v>
      </c>
    </row>
    <row r="1208" spans="1:8" x14ac:dyDescent="0.25">
      <c r="A1208" s="104">
        <v>1207</v>
      </c>
      <c r="B1208" s="104">
        <v>10</v>
      </c>
      <c r="C1208" s="104">
        <v>161</v>
      </c>
      <c r="D1208" s="104" t="s">
        <v>4864</v>
      </c>
      <c r="F1208" s="104" t="s">
        <v>944</v>
      </c>
      <c r="G1208" s="104">
        <v>1748</v>
      </c>
      <c r="H1208" s="104" t="s">
        <v>4824</v>
      </c>
    </row>
    <row r="1209" spans="1:8" x14ac:dyDescent="0.25">
      <c r="A1209" s="104">
        <v>1208</v>
      </c>
      <c r="B1209" s="104">
        <v>10</v>
      </c>
      <c r="C1209" s="104">
        <v>162</v>
      </c>
      <c r="D1209" s="104" t="s">
        <v>5911</v>
      </c>
      <c r="F1209" s="104" t="s">
        <v>944</v>
      </c>
      <c r="G1209" s="104">
        <v>183</v>
      </c>
      <c r="H1209" s="104" t="s">
        <v>4824</v>
      </c>
    </row>
    <row r="1210" spans="1:8" x14ac:dyDescent="0.25">
      <c r="A1210" s="104">
        <v>1209</v>
      </c>
      <c r="B1210" s="104">
        <v>10</v>
      </c>
      <c r="C1210" s="104">
        <v>163</v>
      </c>
      <c r="D1210" s="104" t="s">
        <v>4976</v>
      </c>
      <c r="F1210" s="104" t="s">
        <v>944</v>
      </c>
      <c r="G1210" s="104">
        <v>192</v>
      </c>
      <c r="H1210" s="104" t="s">
        <v>4824</v>
      </c>
    </row>
    <row r="1211" spans="1:8" x14ac:dyDescent="0.25">
      <c r="A1211" s="104">
        <v>1210</v>
      </c>
      <c r="B1211" s="104">
        <v>10</v>
      </c>
      <c r="C1211" s="104">
        <v>164</v>
      </c>
      <c r="D1211" s="104" t="s">
        <v>4801</v>
      </c>
      <c r="F1211" s="104" t="s">
        <v>944</v>
      </c>
      <c r="G1211" s="104">
        <v>1703</v>
      </c>
      <c r="H1211" s="104" t="s">
        <v>754</v>
      </c>
    </row>
    <row r="1212" spans="1:8" x14ac:dyDescent="0.25">
      <c r="A1212" s="104">
        <v>1211</v>
      </c>
      <c r="B1212" s="104">
        <v>10</v>
      </c>
      <c r="C1212" s="104">
        <v>165</v>
      </c>
      <c r="D1212" s="104" t="s">
        <v>5912</v>
      </c>
      <c r="F1212" s="104" t="s">
        <v>4977</v>
      </c>
      <c r="G1212" s="104">
        <v>482</v>
      </c>
      <c r="H1212" s="104" t="s">
        <v>754</v>
      </c>
    </row>
    <row r="1213" spans="1:8" x14ac:dyDescent="0.25">
      <c r="A1213" s="104">
        <v>1212</v>
      </c>
      <c r="B1213" s="104">
        <v>10</v>
      </c>
      <c r="C1213" s="104">
        <v>166</v>
      </c>
      <c r="D1213" s="104" t="s">
        <v>4812</v>
      </c>
      <c r="F1213" s="104" t="s">
        <v>944</v>
      </c>
      <c r="G1213" s="104">
        <v>406</v>
      </c>
      <c r="H1213" s="104" t="s">
        <v>754</v>
      </c>
    </row>
    <row r="1214" spans="1:8" x14ac:dyDescent="0.25">
      <c r="A1214" s="104">
        <v>1213</v>
      </c>
      <c r="B1214" s="104">
        <v>10</v>
      </c>
      <c r="C1214" s="104">
        <v>167</v>
      </c>
      <c r="D1214" s="104" t="s">
        <v>4812</v>
      </c>
      <c r="F1214" s="104" t="s">
        <v>944</v>
      </c>
      <c r="G1214" s="104">
        <v>301</v>
      </c>
      <c r="H1214" s="104" t="s">
        <v>4773</v>
      </c>
    </row>
    <row r="1215" spans="1:8" x14ac:dyDescent="0.25">
      <c r="A1215" s="104">
        <v>1214</v>
      </c>
      <c r="B1215" s="104">
        <v>10</v>
      </c>
      <c r="C1215" s="104">
        <v>168</v>
      </c>
      <c r="D1215" s="104" t="s">
        <v>5913</v>
      </c>
      <c r="F1215" s="104" t="s">
        <v>944</v>
      </c>
      <c r="G1215" s="104">
        <v>592</v>
      </c>
      <c r="H1215" s="104" t="s">
        <v>4824</v>
      </c>
    </row>
    <row r="1216" spans="1:8" x14ac:dyDescent="0.25">
      <c r="A1216" s="104">
        <v>1215</v>
      </c>
      <c r="B1216" s="104">
        <v>10</v>
      </c>
      <c r="C1216" s="104">
        <v>169</v>
      </c>
      <c r="D1216" s="104" t="s">
        <v>5914</v>
      </c>
      <c r="F1216" s="104" t="s">
        <v>944</v>
      </c>
      <c r="G1216" s="104">
        <v>1454</v>
      </c>
    </row>
    <row r="1217" spans="1:8" x14ac:dyDescent="0.25">
      <c r="A1217" s="104">
        <v>1216</v>
      </c>
      <c r="B1217" s="104">
        <v>10</v>
      </c>
      <c r="G1217" s="104">
        <v>100</v>
      </c>
      <c r="H1217" s="104" t="s">
        <v>4824</v>
      </c>
    </row>
    <row r="1218" spans="1:8" x14ac:dyDescent="0.25">
      <c r="A1218" s="104">
        <v>1217</v>
      </c>
      <c r="B1218" s="104">
        <v>10</v>
      </c>
      <c r="G1218" s="104">
        <v>1354</v>
      </c>
      <c r="H1218" s="104" t="s">
        <v>4825</v>
      </c>
    </row>
    <row r="1219" spans="1:8" x14ac:dyDescent="0.25">
      <c r="A1219" s="104">
        <v>1218</v>
      </c>
      <c r="B1219" s="104">
        <v>10</v>
      </c>
      <c r="C1219" s="104">
        <v>170</v>
      </c>
      <c r="D1219" s="104" t="s">
        <v>5915</v>
      </c>
      <c r="F1219" s="104" t="s">
        <v>944</v>
      </c>
      <c r="G1219" s="104">
        <v>3236</v>
      </c>
      <c r="H1219" s="104" t="s">
        <v>4824</v>
      </c>
    </row>
    <row r="1220" spans="1:8" x14ac:dyDescent="0.25">
      <c r="A1220" s="104">
        <v>1219</v>
      </c>
      <c r="B1220" s="104">
        <v>10</v>
      </c>
      <c r="C1220" s="104">
        <v>171</v>
      </c>
      <c r="D1220" s="104" t="s">
        <v>5695</v>
      </c>
      <c r="F1220" s="104" t="s">
        <v>944</v>
      </c>
      <c r="G1220" s="104">
        <v>1206</v>
      </c>
    </row>
    <row r="1221" spans="1:8" x14ac:dyDescent="0.25">
      <c r="A1221" s="104">
        <v>1220</v>
      </c>
      <c r="B1221" s="104">
        <v>10</v>
      </c>
      <c r="G1221" s="104">
        <v>400</v>
      </c>
      <c r="H1221" s="104" t="s">
        <v>4824</v>
      </c>
    </row>
    <row r="1222" spans="1:8" x14ac:dyDescent="0.25">
      <c r="A1222" s="104">
        <v>1221</v>
      </c>
      <c r="B1222" s="104">
        <v>10</v>
      </c>
      <c r="G1222" s="104">
        <v>806</v>
      </c>
      <c r="H1222" s="104" t="s">
        <v>4825</v>
      </c>
    </row>
    <row r="1223" spans="1:8" x14ac:dyDescent="0.25">
      <c r="A1223" s="104">
        <v>1222</v>
      </c>
      <c r="B1223" s="104">
        <v>10</v>
      </c>
      <c r="C1223" s="104">
        <v>172</v>
      </c>
      <c r="D1223" s="104" t="s">
        <v>4954</v>
      </c>
      <c r="F1223" s="104" t="s">
        <v>944</v>
      </c>
      <c r="G1223" s="104">
        <v>1096</v>
      </c>
    </row>
    <row r="1224" spans="1:8" x14ac:dyDescent="0.25">
      <c r="A1224" s="104">
        <v>1223</v>
      </c>
      <c r="B1224" s="104">
        <v>10</v>
      </c>
      <c r="G1224" s="104">
        <v>400</v>
      </c>
      <c r="H1224" s="104" t="s">
        <v>4824</v>
      </c>
    </row>
    <row r="1225" spans="1:8" x14ac:dyDescent="0.25">
      <c r="A1225" s="104">
        <v>1224</v>
      </c>
      <c r="B1225" s="104">
        <v>10</v>
      </c>
      <c r="G1225" s="104">
        <v>696</v>
      </c>
      <c r="H1225" s="104" t="s">
        <v>4825</v>
      </c>
    </row>
    <row r="1226" spans="1:8" x14ac:dyDescent="0.25">
      <c r="A1226" s="104">
        <v>1225</v>
      </c>
      <c r="B1226" s="104">
        <v>10</v>
      </c>
      <c r="C1226" s="104">
        <v>173</v>
      </c>
      <c r="D1226" s="104" t="s">
        <v>5710</v>
      </c>
      <c r="F1226" s="104" t="s">
        <v>944</v>
      </c>
      <c r="G1226" s="104">
        <v>366</v>
      </c>
      <c r="H1226" s="104" t="s">
        <v>4824</v>
      </c>
    </row>
    <row r="1227" spans="1:8" x14ac:dyDescent="0.25">
      <c r="A1227" s="104">
        <v>1226</v>
      </c>
      <c r="B1227" s="104">
        <v>10</v>
      </c>
      <c r="C1227" s="104">
        <v>174</v>
      </c>
      <c r="D1227" s="104" t="s">
        <v>5916</v>
      </c>
      <c r="F1227" s="104" t="s">
        <v>944</v>
      </c>
      <c r="G1227" s="104">
        <v>1167</v>
      </c>
    </row>
    <row r="1228" spans="1:8" x14ac:dyDescent="0.25">
      <c r="A1228" s="104">
        <v>1227</v>
      </c>
      <c r="B1228" s="104">
        <v>10</v>
      </c>
      <c r="G1228" s="104">
        <v>400</v>
      </c>
      <c r="H1228" s="104" t="s">
        <v>4824</v>
      </c>
    </row>
    <row r="1229" spans="1:8" x14ac:dyDescent="0.25">
      <c r="A1229" s="104">
        <v>1228</v>
      </c>
      <c r="B1229" s="104">
        <v>10</v>
      </c>
      <c r="G1229" s="104">
        <v>767</v>
      </c>
      <c r="H1229" s="104" t="s">
        <v>4825</v>
      </c>
    </row>
    <row r="1230" spans="1:8" x14ac:dyDescent="0.25">
      <c r="A1230" s="104">
        <v>1229</v>
      </c>
      <c r="B1230" s="104">
        <v>10</v>
      </c>
      <c r="C1230" s="104">
        <v>175</v>
      </c>
      <c r="D1230" s="104" t="s">
        <v>945</v>
      </c>
      <c r="F1230" s="104" t="s">
        <v>946</v>
      </c>
      <c r="G1230" s="104">
        <v>78</v>
      </c>
      <c r="H1230" s="104" t="s">
        <v>4774</v>
      </c>
    </row>
    <row r="1231" spans="1:8" x14ac:dyDescent="0.25">
      <c r="A1231" s="104">
        <v>1230</v>
      </c>
      <c r="B1231" s="104">
        <v>10</v>
      </c>
      <c r="C1231" s="104">
        <v>176</v>
      </c>
      <c r="D1231" s="104" t="s">
        <v>5755</v>
      </c>
      <c r="F1231" s="104" t="s">
        <v>944</v>
      </c>
      <c r="G1231" s="104">
        <v>1343</v>
      </c>
    </row>
    <row r="1232" spans="1:8" x14ac:dyDescent="0.25">
      <c r="A1232" s="104">
        <v>1231</v>
      </c>
      <c r="B1232" s="104">
        <v>10</v>
      </c>
      <c r="G1232" s="104">
        <v>400</v>
      </c>
      <c r="H1232" s="104" t="s">
        <v>4824</v>
      </c>
    </row>
    <row r="1233" spans="1:8" x14ac:dyDescent="0.25">
      <c r="A1233" s="104">
        <v>1232</v>
      </c>
      <c r="B1233" s="104">
        <v>10</v>
      </c>
      <c r="G1233" s="104">
        <v>943</v>
      </c>
      <c r="H1233" s="104" t="s">
        <v>4825</v>
      </c>
    </row>
    <row r="1234" spans="1:8" x14ac:dyDescent="0.25">
      <c r="A1234" s="104">
        <v>1233</v>
      </c>
      <c r="B1234" s="104">
        <v>10</v>
      </c>
      <c r="C1234" s="104">
        <v>177</v>
      </c>
      <c r="D1234" s="104" t="s">
        <v>5917</v>
      </c>
      <c r="F1234" s="104" t="s">
        <v>944</v>
      </c>
      <c r="G1234" s="104">
        <v>187</v>
      </c>
    </row>
    <row r="1235" spans="1:8" x14ac:dyDescent="0.25">
      <c r="A1235" s="104">
        <v>1234</v>
      </c>
      <c r="B1235" s="104">
        <v>10</v>
      </c>
      <c r="G1235" s="104">
        <v>100</v>
      </c>
      <c r="H1235" s="104" t="s">
        <v>4824</v>
      </c>
    </row>
    <row r="1236" spans="1:8" x14ac:dyDescent="0.25">
      <c r="A1236" s="104">
        <v>1235</v>
      </c>
      <c r="B1236" s="104">
        <v>10</v>
      </c>
      <c r="G1236" s="104">
        <v>87</v>
      </c>
      <c r="H1236" s="104" t="s">
        <v>4825</v>
      </c>
    </row>
    <row r="1237" spans="1:8" x14ac:dyDescent="0.25">
      <c r="A1237" s="104">
        <v>1236</v>
      </c>
      <c r="B1237" s="104">
        <v>10</v>
      </c>
      <c r="C1237" s="104">
        <v>178</v>
      </c>
      <c r="D1237" s="104" t="s">
        <v>5918</v>
      </c>
      <c r="F1237" s="104" t="s">
        <v>944</v>
      </c>
      <c r="G1237" s="104">
        <v>138</v>
      </c>
      <c r="H1237" s="104" t="s">
        <v>4824</v>
      </c>
    </row>
    <row r="1238" spans="1:8" x14ac:dyDescent="0.25">
      <c r="A1238" s="104">
        <v>1237</v>
      </c>
      <c r="B1238" s="104">
        <v>10</v>
      </c>
      <c r="C1238" s="104">
        <v>179</v>
      </c>
      <c r="D1238" s="104" t="s">
        <v>5919</v>
      </c>
      <c r="F1238" s="104" t="s">
        <v>944</v>
      </c>
      <c r="G1238" s="104">
        <v>2740</v>
      </c>
    </row>
    <row r="1239" spans="1:8" x14ac:dyDescent="0.25">
      <c r="A1239" s="104">
        <v>1238</v>
      </c>
      <c r="B1239" s="104">
        <v>10</v>
      </c>
      <c r="G1239" s="104">
        <v>400</v>
      </c>
      <c r="H1239" s="104" t="s">
        <v>4824</v>
      </c>
    </row>
    <row r="1240" spans="1:8" x14ac:dyDescent="0.25">
      <c r="A1240" s="104">
        <v>1239</v>
      </c>
      <c r="B1240" s="104">
        <v>10</v>
      </c>
      <c r="G1240" s="104">
        <v>2340</v>
      </c>
      <c r="H1240" s="104" t="s">
        <v>4825</v>
      </c>
    </row>
    <row r="1241" spans="1:8" x14ac:dyDescent="0.25">
      <c r="A1241" s="104">
        <v>1240</v>
      </c>
      <c r="B1241" s="104">
        <v>10</v>
      </c>
      <c r="C1241" s="104">
        <v>180</v>
      </c>
      <c r="D1241" s="104" t="s">
        <v>4815</v>
      </c>
      <c r="F1241" s="104" t="s">
        <v>944</v>
      </c>
      <c r="G1241" s="104">
        <v>1980</v>
      </c>
      <c r="H1241" s="104" t="s">
        <v>754</v>
      </c>
    </row>
    <row r="1242" spans="1:8" x14ac:dyDescent="0.25">
      <c r="A1242" s="104">
        <v>1241</v>
      </c>
      <c r="B1242" s="104">
        <v>10</v>
      </c>
      <c r="C1242" s="104">
        <v>181</v>
      </c>
      <c r="D1242" s="104" t="s">
        <v>5920</v>
      </c>
      <c r="F1242" s="104" t="s">
        <v>944</v>
      </c>
      <c r="G1242" s="104">
        <v>1436</v>
      </c>
    </row>
    <row r="1243" spans="1:8" x14ac:dyDescent="0.25">
      <c r="A1243" s="104">
        <v>1242</v>
      </c>
      <c r="B1243" s="104">
        <v>10</v>
      </c>
      <c r="G1243" s="104">
        <v>400</v>
      </c>
      <c r="H1243" s="104" t="s">
        <v>4824</v>
      </c>
    </row>
    <row r="1244" spans="1:8" x14ac:dyDescent="0.25">
      <c r="A1244" s="104">
        <v>1243</v>
      </c>
      <c r="B1244" s="104">
        <v>10</v>
      </c>
      <c r="G1244" s="104">
        <v>1036</v>
      </c>
      <c r="H1244" s="104" t="s">
        <v>4825</v>
      </c>
    </row>
    <row r="1245" spans="1:8" x14ac:dyDescent="0.25">
      <c r="A1245" s="104">
        <v>1244</v>
      </c>
      <c r="B1245" s="104">
        <v>10</v>
      </c>
      <c r="C1245" s="104">
        <v>182</v>
      </c>
      <c r="D1245" s="104" t="s">
        <v>5921</v>
      </c>
      <c r="F1245" s="104" t="s">
        <v>944</v>
      </c>
      <c r="G1245" s="104">
        <v>1143</v>
      </c>
    </row>
    <row r="1246" spans="1:8" x14ac:dyDescent="0.25">
      <c r="A1246" s="104">
        <v>1245</v>
      </c>
      <c r="B1246" s="104">
        <v>10</v>
      </c>
      <c r="G1246" s="104">
        <v>400</v>
      </c>
      <c r="H1246" s="104" t="s">
        <v>4824</v>
      </c>
    </row>
    <row r="1247" spans="1:8" x14ac:dyDescent="0.25">
      <c r="A1247" s="104">
        <v>1246</v>
      </c>
      <c r="B1247" s="104">
        <v>10</v>
      </c>
      <c r="G1247" s="104">
        <v>743</v>
      </c>
      <c r="H1247" s="104" t="s">
        <v>4825</v>
      </c>
    </row>
    <row r="1248" spans="1:8" x14ac:dyDescent="0.25">
      <c r="A1248" s="104">
        <v>1247</v>
      </c>
      <c r="B1248" s="104">
        <v>10</v>
      </c>
      <c r="C1248" s="104">
        <v>183</v>
      </c>
      <c r="D1248" s="104" t="s">
        <v>4867</v>
      </c>
      <c r="F1248" s="104" t="s">
        <v>944</v>
      </c>
      <c r="G1248" s="104">
        <v>1733</v>
      </c>
      <c r="H1248" s="104" t="s">
        <v>4824</v>
      </c>
    </row>
    <row r="1249" spans="1:8" x14ac:dyDescent="0.25">
      <c r="A1249" s="104">
        <v>1248</v>
      </c>
      <c r="B1249" s="104">
        <v>10</v>
      </c>
      <c r="C1249" s="104">
        <v>184</v>
      </c>
      <c r="D1249" s="104" t="s">
        <v>4872</v>
      </c>
      <c r="F1249" s="104" t="s">
        <v>944</v>
      </c>
      <c r="G1249" s="104">
        <v>2332</v>
      </c>
      <c r="H1249" s="104" t="s">
        <v>4824</v>
      </c>
    </row>
    <row r="1250" spans="1:8" x14ac:dyDescent="0.25">
      <c r="A1250" s="104">
        <v>1249</v>
      </c>
      <c r="B1250" s="104">
        <v>10</v>
      </c>
      <c r="C1250" s="104">
        <v>185</v>
      </c>
      <c r="D1250" s="104" t="s">
        <v>5922</v>
      </c>
      <c r="F1250" s="104" t="s">
        <v>944</v>
      </c>
      <c r="G1250" s="104">
        <v>503</v>
      </c>
      <c r="H1250" s="104" t="s">
        <v>4824</v>
      </c>
    </row>
    <row r="1251" spans="1:8" x14ac:dyDescent="0.25">
      <c r="A1251" s="104">
        <v>1250</v>
      </c>
      <c r="B1251" s="104">
        <v>10</v>
      </c>
      <c r="C1251" s="104">
        <v>186</v>
      </c>
      <c r="D1251" s="104" t="s">
        <v>5923</v>
      </c>
      <c r="F1251" s="104" t="s">
        <v>944</v>
      </c>
      <c r="G1251" s="104">
        <v>511</v>
      </c>
      <c r="H1251" s="104" t="s">
        <v>4824</v>
      </c>
    </row>
    <row r="1252" spans="1:8" x14ac:dyDescent="0.25">
      <c r="A1252" s="104">
        <v>1251</v>
      </c>
      <c r="B1252" s="104">
        <v>10</v>
      </c>
      <c r="C1252" s="104">
        <v>187</v>
      </c>
      <c r="D1252" s="104" t="s">
        <v>4835</v>
      </c>
      <c r="F1252" s="104" t="s">
        <v>944</v>
      </c>
      <c r="G1252" s="104">
        <v>182</v>
      </c>
    </row>
    <row r="1253" spans="1:8" x14ac:dyDescent="0.25">
      <c r="A1253" s="104">
        <v>1252</v>
      </c>
      <c r="B1253" s="104">
        <v>10</v>
      </c>
      <c r="G1253" s="104">
        <v>100</v>
      </c>
      <c r="H1253" s="104" t="s">
        <v>4824</v>
      </c>
    </row>
    <row r="1254" spans="1:8" x14ac:dyDescent="0.25">
      <c r="A1254" s="104">
        <v>1253</v>
      </c>
      <c r="B1254" s="104">
        <v>10</v>
      </c>
      <c r="G1254" s="104">
        <v>82</v>
      </c>
      <c r="H1254" s="104" t="s">
        <v>4825</v>
      </c>
    </row>
    <row r="1255" spans="1:8" x14ac:dyDescent="0.25">
      <c r="A1255" s="104">
        <v>1254</v>
      </c>
      <c r="B1255" s="104">
        <v>10</v>
      </c>
      <c r="C1255" s="104">
        <v>188</v>
      </c>
      <c r="D1255" s="104" t="s">
        <v>4775</v>
      </c>
      <c r="F1255" s="104" t="s">
        <v>944</v>
      </c>
      <c r="G1255" s="104">
        <v>97</v>
      </c>
      <c r="H1255" s="104" t="s">
        <v>4824</v>
      </c>
    </row>
    <row r="1256" spans="1:8" x14ac:dyDescent="0.25">
      <c r="A1256" s="104">
        <v>1255</v>
      </c>
      <c r="B1256" s="104">
        <v>10</v>
      </c>
      <c r="C1256" s="104">
        <v>189</v>
      </c>
      <c r="D1256" s="104" t="s">
        <v>4978</v>
      </c>
      <c r="F1256" s="104" t="s">
        <v>944</v>
      </c>
      <c r="G1256" s="104">
        <v>783</v>
      </c>
      <c r="H1256" s="104" t="s">
        <v>4824</v>
      </c>
    </row>
    <row r="1257" spans="1:8" x14ac:dyDescent="0.25">
      <c r="A1257" s="104">
        <v>1256</v>
      </c>
      <c r="B1257" s="104">
        <v>10</v>
      </c>
      <c r="C1257" s="104">
        <v>190</v>
      </c>
      <c r="D1257" s="104" t="s">
        <v>5709</v>
      </c>
      <c r="F1257" s="104" t="s">
        <v>944</v>
      </c>
      <c r="G1257" s="104">
        <v>2841</v>
      </c>
      <c r="H1257" s="104" t="s">
        <v>4824</v>
      </c>
    </row>
    <row r="1258" spans="1:8" x14ac:dyDescent="0.25">
      <c r="A1258" s="104">
        <v>1257</v>
      </c>
      <c r="B1258" s="104">
        <v>10</v>
      </c>
      <c r="C1258" s="104">
        <v>191</v>
      </c>
      <c r="D1258" s="104" t="s">
        <v>4971</v>
      </c>
      <c r="F1258" s="104" t="s">
        <v>949</v>
      </c>
      <c r="G1258" s="104">
        <v>1781</v>
      </c>
      <c r="H1258" s="104" t="s">
        <v>4972</v>
      </c>
    </row>
    <row r="1259" spans="1:8" x14ac:dyDescent="0.25">
      <c r="A1259" s="104">
        <v>1258</v>
      </c>
      <c r="B1259" s="104">
        <v>10</v>
      </c>
      <c r="C1259" s="104">
        <v>192</v>
      </c>
      <c r="D1259" s="104" t="s">
        <v>5924</v>
      </c>
      <c r="F1259" s="104" t="s">
        <v>944</v>
      </c>
      <c r="G1259" s="104">
        <v>166</v>
      </c>
      <c r="H1259" s="104" t="s">
        <v>4824</v>
      </c>
    </row>
    <row r="1260" spans="1:8" x14ac:dyDescent="0.25">
      <c r="A1260" s="104">
        <v>1259</v>
      </c>
      <c r="B1260" s="104">
        <v>10</v>
      </c>
      <c r="C1260" s="104">
        <v>193</v>
      </c>
      <c r="D1260" s="104" t="s">
        <v>5925</v>
      </c>
      <c r="F1260" s="104" t="s">
        <v>965</v>
      </c>
      <c r="G1260" s="104">
        <v>191</v>
      </c>
      <c r="H1260" s="104" t="s">
        <v>4809</v>
      </c>
    </row>
    <row r="1261" spans="1:8" x14ac:dyDescent="0.25">
      <c r="A1261" s="104">
        <v>1260</v>
      </c>
      <c r="B1261" s="104">
        <v>10</v>
      </c>
      <c r="C1261" s="104">
        <v>194</v>
      </c>
      <c r="D1261" s="104" t="s">
        <v>5926</v>
      </c>
      <c r="F1261" s="104" t="s">
        <v>944</v>
      </c>
      <c r="G1261" s="104">
        <v>1156</v>
      </c>
      <c r="H1261" s="104" t="s">
        <v>4</v>
      </c>
    </row>
    <row r="1262" spans="1:8" x14ac:dyDescent="0.25">
      <c r="A1262" s="104">
        <v>1261</v>
      </c>
      <c r="B1262" s="104">
        <v>10</v>
      </c>
      <c r="C1262" s="104">
        <v>195</v>
      </c>
      <c r="D1262" s="104" t="s">
        <v>984</v>
      </c>
      <c r="F1262" s="104" t="s">
        <v>944</v>
      </c>
      <c r="G1262" s="104">
        <v>1779</v>
      </c>
    </row>
    <row r="1263" spans="1:8" x14ac:dyDescent="0.25">
      <c r="A1263" s="104">
        <v>1262</v>
      </c>
      <c r="B1263" s="104">
        <v>10</v>
      </c>
      <c r="G1263" s="104">
        <v>400</v>
      </c>
      <c r="H1263" s="104" t="s">
        <v>4824</v>
      </c>
    </row>
    <row r="1264" spans="1:8" x14ac:dyDescent="0.25">
      <c r="A1264" s="104">
        <v>1263</v>
      </c>
      <c r="B1264" s="104">
        <v>10</v>
      </c>
      <c r="G1264" s="104">
        <v>1379</v>
      </c>
      <c r="H1264" s="104" t="s">
        <v>4825</v>
      </c>
    </row>
    <row r="1265" spans="1:8" x14ac:dyDescent="0.25">
      <c r="A1265" s="104">
        <v>1264</v>
      </c>
      <c r="B1265" s="104">
        <v>10</v>
      </c>
      <c r="C1265" s="104">
        <v>196</v>
      </c>
      <c r="D1265" s="104" t="s">
        <v>5848</v>
      </c>
      <c r="F1265" s="104" t="s">
        <v>944</v>
      </c>
      <c r="G1265" s="104">
        <v>1766</v>
      </c>
    </row>
    <row r="1266" spans="1:8" x14ac:dyDescent="0.25">
      <c r="A1266" s="104">
        <v>1265</v>
      </c>
      <c r="B1266" s="104">
        <v>10</v>
      </c>
      <c r="G1266" s="104">
        <v>400</v>
      </c>
      <c r="H1266" s="104" t="s">
        <v>4824</v>
      </c>
    </row>
    <row r="1267" spans="1:8" x14ac:dyDescent="0.25">
      <c r="A1267" s="104">
        <v>1266</v>
      </c>
      <c r="B1267" s="104">
        <v>10</v>
      </c>
      <c r="G1267" s="104">
        <v>1366</v>
      </c>
      <c r="H1267" s="104" t="s">
        <v>4825</v>
      </c>
    </row>
    <row r="1268" spans="1:8" x14ac:dyDescent="0.25">
      <c r="A1268" s="104">
        <v>1267</v>
      </c>
      <c r="B1268" s="104">
        <v>10</v>
      </c>
      <c r="C1268" s="104">
        <v>198</v>
      </c>
      <c r="D1268" s="104" t="s">
        <v>5927</v>
      </c>
      <c r="F1268" s="104" t="s">
        <v>944</v>
      </c>
      <c r="G1268" s="104">
        <v>919</v>
      </c>
      <c r="H1268" s="104" t="s">
        <v>754</v>
      </c>
    </row>
    <row r="1269" spans="1:8" x14ac:dyDescent="0.25">
      <c r="A1269" s="104">
        <v>1268</v>
      </c>
      <c r="B1269" s="104">
        <v>10</v>
      </c>
      <c r="C1269" s="104">
        <v>199</v>
      </c>
      <c r="D1269" s="104" t="s">
        <v>4838</v>
      </c>
      <c r="F1269" s="104" t="s">
        <v>944</v>
      </c>
      <c r="G1269" s="104">
        <v>1429</v>
      </c>
      <c r="H1269" s="104" t="s">
        <v>4824</v>
      </c>
    </row>
    <row r="1270" spans="1:8" x14ac:dyDescent="0.25">
      <c r="A1270" s="104">
        <v>1269</v>
      </c>
      <c r="B1270" s="104">
        <v>10</v>
      </c>
      <c r="C1270" s="104">
        <v>200</v>
      </c>
      <c r="D1270" s="104" t="s">
        <v>4807</v>
      </c>
      <c r="F1270" s="104" t="s">
        <v>944</v>
      </c>
      <c r="G1270" s="104">
        <v>672</v>
      </c>
    </row>
    <row r="1271" spans="1:8" x14ac:dyDescent="0.25">
      <c r="A1271" s="104">
        <v>1270</v>
      </c>
      <c r="B1271" s="104">
        <v>10</v>
      </c>
      <c r="G1271" s="104">
        <v>400</v>
      </c>
      <c r="H1271" s="104" t="s">
        <v>4824</v>
      </c>
    </row>
    <row r="1272" spans="1:8" x14ac:dyDescent="0.25">
      <c r="A1272" s="104">
        <v>1271</v>
      </c>
      <c r="B1272" s="104">
        <v>10</v>
      </c>
      <c r="G1272" s="104">
        <v>272</v>
      </c>
      <c r="H1272" s="104" t="s">
        <v>4825</v>
      </c>
    </row>
    <row r="1273" spans="1:8" x14ac:dyDescent="0.25">
      <c r="A1273" s="104">
        <v>1272</v>
      </c>
      <c r="B1273" s="104">
        <v>10</v>
      </c>
      <c r="C1273" s="104">
        <v>201</v>
      </c>
      <c r="D1273" s="104" t="s">
        <v>4979</v>
      </c>
      <c r="F1273" s="104" t="s">
        <v>949</v>
      </c>
      <c r="G1273" s="104">
        <v>4286</v>
      </c>
      <c r="H1273" s="104" t="s">
        <v>4980</v>
      </c>
    </row>
    <row r="1274" spans="1:8" x14ac:dyDescent="0.25">
      <c r="A1274" s="104">
        <v>1273</v>
      </c>
      <c r="B1274" s="104">
        <v>10</v>
      </c>
      <c r="C1274" s="104">
        <v>202</v>
      </c>
      <c r="D1274" s="104" t="s">
        <v>5746</v>
      </c>
      <c r="F1274" s="104" t="s">
        <v>949</v>
      </c>
      <c r="G1274" s="104">
        <v>2222</v>
      </c>
      <c r="H1274" s="104" t="s">
        <v>4832</v>
      </c>
    </row>
    <row r="1275" spans="1:8" x14ac:dyDescent="0.25">
      <c r="A1275" s="104">
        <v>1274</v>
      </c>
      <c r="B1275" s="104">
        <v>10</v>
      </c>
      <c r="C1275" s="104">
        <v>203</v>
      </c>
      <c r="D1275" s="104" t="s">
        <v>4918</v>
      </c>
      <c r="F1275" s="104" t="s">
        <v>946</v>
      </c>
      <c r="G1275" s="104">
        <v>4662</v>
      </c>
      <c r="H1275" s="104" t="s">
        <v>4774</v>
      </c>
    </row>
    <row r="1276" spans="1:8" x14ac:dyDescent="0.25">
      <c r="A1276" s="104">
        <v>1275</v>
      </c>
      <c r="B1276" s="104">
        <v>10</v>
      </c>
      <c r="C1276" s="104">
        <v>204</v>
      </c>
      <c r="D1276" s="104" t="s">
        <v>4981</v>
      </c>
      <c r="F1276" s="104" t="s">
        <v>944</v>
      </c>
      <c r="G1276" s="104">
        <v>193</v>
      </c>
      <c r="H1276" s="104" t="s">
        <v>4824</v>
      </c>
    </row>
    <row r="1277" spans="1:8" x14ac:dyDescent="0.25">
      <c r="A1277" s="104">
        <v>1276</v>
      </c>
      <c r="B1277" s="104">
        <v>10</v>
      </c>
      <c r="C1277" s="104">
        <v>205</v>
      </c>
      <c r="D1277" s="104" t="s">
        <v>5928</v>
      </c>
      <c r="F1277" s="104" t="s">
        <v>944</v>
      </c>
      <c r="G1277" s="104">
        <v>124</v>
      </c>
      <c r="H1277" s="104" t="s">
        <v>4824</v>
      </c>
    </row>
    <row r="1278" spans="1:8" x14ac:dyDescent="0.25">
      <c r="A1278" s="104">
        <v>1277</v>
      </c>
      <c r="B1278" s="104">
        <v>10</v>
      </c>
      <c r="C1278" s="104">
        <v>206</v>
      </c>
      <c r="D1278" s="104" t="s">
        <v>5929</v>
      </c>
      <c r="F1278" s="104" t="s">
        <v>968</v>
      </c>
      <c r="G1278" s="104">
        <v>1080</v>
      </c>
      <c r="H1278" s="104" t="s">
        <v>4909</v>
      </c>
    </row>
    <row r="1279" spans="1:8" x14ac:dyDescent="0.25">
      <c r="A1279" s="104">
        <v>1278</v>
      </c>
      <c r="B1279" s="104">
        <v>10</v>
      </c>
      <c r="C1279" s="104">
        <v>207</v>
      </c>
      <c r="D1279" s="104" t="s">
        <v>4786</v>
      </c>
      <c r="F1279" s="104" t="s">
        <v>944</v>
      </c>
      <c r="G1279" s="104">
        <v>419</v>
      </c>
      <c r="H1279" s="104" t="s">
        <v>754</v>
      </c>
    </row>
    <row r="1280" spans="1:8" x14ac:dyDescent="0.25">
      <c r="A1280" s="104">
        <v>1279</v>
      </c>
      <c r="B1280" s="104">
        <v>10</v>
      </c>
      <c r="C1280" s="104">
        <v>208</v>
      </c>
      <c r="D1280" s="104" t="s">
        <v>4795</v>
      </c>
      <c r="F1280" s="104" t="s">
        <v>944</v>
      </c>
      <c r="G1280" s="104">
        <v>770</v>
      </c>
      <c r="H1280" s="104" t="s">
        <v>754</v>
      </c>
    </row>
    <row r="1281" spans="1:8" x14ac:dyDescent="0.25">
      <c r="A1281" s="104">
        <v>1280</v>
      </c>
      <c r="B1281" s="104">
        <v>10</v>
      </c>
      <c r="C1281" s="104">
        <v>209</v>
      </c>
      <c r="D1281" s="104" t="s">
        <v>4784</v>
      </c>
      <c r="F1281" s="104" t="s">
        <v>944</v>
      </c>
      <c r="G1281" s="104">
        <v>405</v>
      </c>
      <c r="H1281" s="104" t="s">
        <v>4</v>
      </c>
    </row>
    <row r="1282" spans="1:8" x14ac:dyDescent="0.25">
      <c r="A1282" s="104">
        <v>1281</v>
      </c>
      <c r="B1282" s="104">
        <v>10</v>
      </c>
      <c r="C1282" s="104">
        <v>210</v>
      </c>
      <c r="D1282" s="104" t="s">
        <v>4982</v>
      </c>
      <c r="F1282" s="104" t="s">
        <v>944</v>
      </c>
      <c r="G1282" s="104">
        <v>1152</v>
      </c>
    </row>
    <row r="1283" spans="1:8" x14ac:dyDescent="0.25">
      <c r="A1283" s="104">
        <v>1282</v>
      </c>
      <c r="B1283" s="104">
        <v>10</v>
      </c>
      <c r="G1283" s="104">
        <v>400</v>
      </c>
      <c r="H1283" s="104" t="s">
        <v>4824</v>
      </c>
    </row>
    <row r="1284" spans="1:8" x14ac:dyDescent="0.25">
      <c r="A1284" s="104">
        <v>1283</v>
      </c>
      <c r="B1284" s="104">
        <v>10</v>
      </c>
      <c r="G1284" s="104">
        <v>752</v>
      </c>
      <c r="H1284" s="104" t="s">
        <v>4825</v>
      </c>
    </row>
    <row r="1285" spans="1:8" x14ac:dyDescent="0.25">
      <c r="A1285" s="104">
        <v>1284</v>
      </c>
      <c r="B1285" s="104">
        <v>10</v>
      </c>
      <c r="C1285" s="104">
        <v>211</v>
      </c>
      <c r="D1285" s="104" t="s">
        <v>4892</v>
      </c>
      <c r="F1285" s="104" t="s">
        <v>944</v>
      </c>
      <c r="G1285" s="104">
        <v>161</v>
      </c>
      <c r="H1285" s="104" t="s">
        <v>4824</v>
      </c>
    </row>
    <row r="1286" spans="1:8" x14ac:dyDescent="0.25">
      <c r="A1286" s="104">
        <v>1285</v>
      </c>
      <c r="B1286" s="104">
        <v>10</v>
      </c>
      <c r="C1286" s="104">
        <v>212</v>
      </c>
      <c r="D1286" s="104" t="s">
        <v>5930</v>
      </c>
      <c r="F1286" s="104" t="s">
        <v>944</v>
      </c>
      <c r="G1286" s="104">
        <v>165</v>
      </c>
    </row>
    <row r="1287" spans="1:8" x14ac:dyDescent="0.25">
      <c r="A1287" s="104">
        <v>1286</v>
      </c>
      <c r="B1287" s="104">
        <v>10</v>
      </c>
      <c r="G1287" s="104">
        <v>100</v>
      </c>
      <c r="H1287" s="104" t="s">
        <v>4824</v>
      </c>
    </row>
    <row r="1288" spans="1:8" x14ac:dyDescent="0.25">
      <c r="A1288" s="104">
        <v>1287</v>
      </c>
      <c r="B1288" s="104">
        <v>10</v>
      </c>
      <c r="G1288" s="104">
        <v>65</v>
      </c>
      <c r="H1288" s="104" t="s">
        <v>4825</v>
      </c>
    </row>
    <row r="1289" spans="1:8" x14ac:dyDescent="0.25">
      <c r="A1289" s="104">
        <v>1288</v>
      </c>
      <c r="B1289" s="104">
        <v>10</v>
      </c>
      <c r="C1289" s="104">
        <v>213</v>
      </c>
      <c r="D1289" s="104" t="s">
        <v>5931</v>
      </c>
      <c r="F1289" s="104" t="s">
        <v>944</v>
      </c>
      <c r="G1289" s="104">
        <v>261</v>
      </c>
      <c r="H1289" s="104" t="s">
        <v>4824</v>
      </c>
    </row>
    <row r="1290" spans="1:8" x14ac:dyDescent="0.25">
      <c r="A1290" s="104">
        <v>1289</v>
      </c>
      <c r="B1290" s="104">
        <v>10</v>
      </c>
      <c r="C1290" s="104">
        <v>215</v>
      </c>
      <c r="D1290" s="104" t="s">
        <v>5931</v>
      </c>
      <c r="F1290" s="104" t="s">
        <v>944</v>
      </c>
      <c r="G1290" s="104">
        <v>976</v>
      </c>
    </row>
    <row r="1291" spans="1:8" x14ac:dyDescent="0.25">
      <c r="A1291" s="104">
        <v>1290</v>
      </c>
      <c r="B1291" s="104">
        <v>10</v>
      </c>
      <c r="G1291" s="104">
        <v>400</v>
      </c>
      <c r="H1291" s="104" t="s">
        <v>4824</v>
      </c>
    </row>
    <row r="1292" spans="1:8" x14ac:dyDescent="0.25">
      <c r="A1292" s="104">
        <v>1291</v>
      </c>
      <c r="B1292" s="104">
        <v>10</v>
      </c>
      <c r="G1292" s="104">
        <v>576</v>
      </c>
      <c r="H1292" s="104" t="s">
        <v>4825</v>
      </c>
    </row>
    <row r="1293" spans="1:8" x14ac:dyDescent="0.25">
      <c r="A1293" s="104">
        <v>1292</v>
      </c>
      <c r="B1293" s="104">
        <v>10</v>
      </c>
      <c r="C1293" s="104">
        <v>216</v>
      </c>
      <c r="D1293" s="104" t="s">
        <v>5932</v>
      </c>
      <c r="F1293" s="104" t="s">
        <v>944</v>
      </c>
      <c r="G1293" s="104">
        <v>4402</v>
      </c>
      <c r="H1293" s="104" t="s">
        <v>4824</v>
      </c>
    </row>
    <row r="1294" spans="1:8" x14ac:dyDescent="0.25">
      <c r="A1294" s="104">
        <v>1293</v>
      </c>
      <c r="B1294" s="104">
        <v>10</v>
      </c>
      <c r="C1294" s="104">
        <v>217</v>
      </c>
      <c r="D1294" s="104" t="s">
        <v>4837</v>
      </c>
      <c r="F1294" s="104" t="s">
        <v>944</v>
      </c>
      <c r="G1294" s="104">
        <v>1266</v>
      </c>
      <c r="H1294" s="104" t="s">
        <v>4824</v>
      </c>
    </row>
    <row r="1295" spans="1:8" x14ac:dyDescent="0.25">
      <c r="A1295" s="104">
        <v>1294</v>
      </c>
      <c r="B1295" s="104">
        <v>10</v>
      </c>
      <c r="C1295" s="104">
        <v>218</v>
      </c>
      <c r="D1295" s="104" t="s">
        <v>5933</v>
      </c>
      <c r="F1295" s="104" t="s">
        <v>944</v>
      </c>
      <c r="G1295" s="104">
        <v>760</v>
      </c>
      <c r="H1295" s="104" t="s">
        <v>4824</v>
      </c>
    </row>
    <row r="1296" spans="1:8" x14ac:dyDescent="0.25">
      <c r="A1296" s="104">
        <v>1295</v>
      </c>
      <c r="B1296" s="104">
        <v>10</v>
      </c>
      <c r="C1296" s="104">
        <v>219</v>
      </c>
      <c r="D1296" s="104" t="s">
        <v>5934</v>
      </c>
      <c r="F1296" s="104" t="s">
        <v>944</v>
      </c>
      <c r="G1296" s="104">
        <v>172</v>
      </c>
    </row>
    <row r="1297" spans="1:8" x14ac:dyDescent="0.25">
      <c r="A1297" s="104">
        <v>1296</v>
      </c>
      <c r="B1297" s="104">
        <v>10</v>
      </c>
      <c r="G1297" s="104">
        <v>100</v>
      </c>
      <c r="H1297" s="104" t="s">
        <v>4824</v>
      </c>
    </row>
    <row r="1298" spans="1:8" x14ac:dyDescent="0.25">
      <c r="A1298" s="104">
        <v>1297</v>
      </c>
      <c r="B1298" s="104">
        <v>10</v>
      </c>
      <c r="G1298" s="104">
        <v>72</v>
      </c>
      <c r="H1298" s="104" t="s">
        <v>4825</v>
      </c>
    </row>
    <row r="1299" spans="1:8" x14ac:dyDescent="0.25">
      <c r="A1299" s="104">
        <v>1298</v>
      </c>
      <c r="B1299" s="104">
        <v>10</v>
      </c>
      <c r="C1299" s="104">
        <v>220</v>
      </c>
      <c r="D1299" s="104" t="s">
        <v>4983</v>
      </c>
      <c r="F1299" s="104" t="s">
        <v>944</v>
      </c>
      <c r="G1299" s="104">
        <v>176</v>
      </c>
      <c r="H1299" s="104" t="s">
        <v>4824</v>
      </c>
    </row>
    <row r="1300" spans="1:8" x14ac:dyDescent="0.25">
      <c r="A1300" s="104">
        <v>1299</v>
      </c>
      <c r="B1300" s="104">
        <v>10</v>
      </c>
      <c r="C1300" s="104">
        <v>221</v>
      </c>
      <c r="D1300" s="104" t="s">
        <v>4984</v>
      </c>
      <c r="F1300" s="104" t="s">
        <v>944</v>
      </c>
      <c r="G1300" s="104">
        <v>344</v>
      </c>
      <c r="H1300" s="104" t="s">
        <v>4824</v>
      </c>
    </row>
    <row r="1301" spans="1:8" x14ac:dyDescent="0.25">
      <c r="A1301" s="104">
        <v>1300</v>
      </c>
      <c r="B1301" s="104">
        <v>10</v>
      </c>
      <c r="C1301" s="104">
        <v>223</v>
      </c>
      <c r="D1301" s="104" t="s">
        <v>974</v>
      </c>
      <c r="F1301" s="104" t="s">
        <v>944</v>
      </c>
      <c r="G1301" s="104">
        <v>1090</v>
      </c>
    </row>
    <row r="1302" spans="1:8" x14ac:dyDescent="0.25">
      <c r="A1302" s="104">
        <v>1301</v>
      </c>
      <c r="B1302" s="104">
        <v>10</v>
      </c>
      <c r="G1302" s="104">
        <v>400</v>
      </c>
      <c r="H1302" s="104" t="s">
        <v>4824</v>
      </c>
    </row>
    <row r="1303" spans="1:8" x14ac:dyDescent="0.25">
      <c r="A1303" s="104">
        <v>1302</v>
      </c>
      <c r="B1303" s="104">
        <v>10</v>
      </c>
      <c r="G1303" s="104">
        <v>690</v>
      </c>
      <c r="H1303" s="104" t="s">
        <v>4825</v>
      </c>
    </row>
    <row r="1304" spans="1:8" x14ac:dyDescent="0.25">
      <c r="A1304" s="104">
        <v>1303</v>
      </c>
      <c r="B1304" s="104">
        <v>10</v>
      </c>
      <c r="C1304" s="104">
        <v>224</v>
      </c>
      <c r="D1304" s="104" t="s">
        <v>5935</v>
      </c>
      <c r="F1304" s="104" t="s">
        <v>944</v>
      </c>
      <c r="G1304" s="104">
        <v>1439</v>
      </c>
      <c r="H1304" s="104" t="s">
        <v>4824</v>
      </c>
    </row>
    <row r="1305" spans="1:8" x14ac:dyDescent="0.25">
      <c r="A1305" s="104">
        <v>1304</v>
      </c>
      <c r="B1305" s="104">
        <v>10</v>
      </c>
      <c r="C1305" s="104">
        <v>225</v>
      </c>
      <c r="D1305" s="104" t="s">
        <v>4892</v>
      </c>
      <c r="F1305" s="104" t="s">
        <v>944</v>
      </c>
      <c r="G1305" s="104">
        <v>1247</v>
      </c>
    </row>
    <row r="1306" spans="1:8" x14ac:dyDescent="0.25">
      <c r="A1306" s="104">
        <v>1305</v>
      </c>
      <c r="B1306" s="104">
        <v>10</v>
      </c>
      <c r="G1306" s="104">
        <v>400</v>
      </c>
      <c r="H1306" s="104" t="s">
        <v>4824</v>
      </c>
    </row>
    <row r="1307" spans="1:8" x14ac:dyDescent="0.25">
      <c r="A1307" s="104">
        <v>1306</v>
      </c>
      <c r="B1307" s="104">
        <v>10</v>
      </c>
      <c r="G1307" s="104">
        <v>847</v>
      </c>
      <c r="H1307" s="104" t="s">
        <v>4825</v>
      </c>
    </row>
    <row r="1308" spans="1:8" x14ac:dyDescent="0.25">
      <c r="A1308" s="104">
        <v>1307</v>
      </c>
      <c r="B1308" s="104">
        <v>10</v>
      </c>
      <c r="C1308" s="104">
        <v>226</v>
      </c>
      <c r="D1308" s="104" t="s">
        <v>5936</v>
      </c>
      <c r="F1308" s="104" t="s">
        <v>944</v>
      </c>
      <c r="G1308" s="104">
        <v>147</v>
      </c>
    </row>
    <row r="1309" spans="1:8" x14ac:dyDescent="0.25">
      <c r="A1309" s="104">
        <v>1308</v>
      </c>
      <c r="B1309" s="104">
        <v>10</v>
      </c>
      <c r="G1309" s="104">
        <v>100</v>
      </c>
      <c r="H1309" s="104" t="s">
        <v>4824</v>
      </c>
    </row>
    <row r="1310" spans="1:8" x14ac:dyDescent="0.25">
      <c r="A1310" s="104">
        <v>1309</v>
      </c>
      <c r="B1310" s="104">
        <v>10</v>
      </c>
      <c r="G1310" s="104">
        <v>47</v>
      </c>
      <c r="H1310" s="104" t="s">
        <v>4825</v>
      </c>
    </row>
    <row r="1311" spans="1:8" x14ac:dyDescent="0.25">
      <c r="A1311" s="104">
        <v>1310</v>
      </c>
      <c r="B1311" s="104">
        <v>10</v>
      </c>
      <c r="C1311" s="104">
        <v>227</v>
      </c>
      <c r="D1311" s="104" t="s">
        <v>5894</v>
      </c>
      <c r="F1311" s="104" t="s">
        <v>944</v>
      </c>
      <c r="G1311" s="104">
        <v>834</v>
      </c>
    </row>
    <row r="1312" spans="1:8" x14ac:dyDescent="0.25">
      <c r="A1312" s="104">
        <v>1311</v>
      </c>
      <c r="B1312" s="104">
        <v>10</v>
      </c>
      <c r="G1312" s="104">
        <v>300</v>
      </c>
      <c r="H1312" s="104" t="s">
        <v>4824</v>
      </c>
    </row>
    <row r="1313" spans="1:8" x14ac:dyDescent="0.25">
      <c r="A1313" s="104">
        <v>1312</v>
      </c>
      <c r="B1313" s="104">
        <v>10</v>
      </c>
      <c r="G1313" s="104">
        <v>534</v>
      </c>
      <c r="H1313" s="104" t="s">
        <v>4825</v>
      </c>
    </row>
    <row r="1314" spans="1:8" x14ac:dyDescent="0.25">
      <c r="A1314" s="104">
        <v>1313</v>
      </c>
      <c r="B1314" s="104">
        <v>10</v>
      </c>
      <c r="C1314" s="104">
        <v>228</v>
      </c>
      <c r="D1314" s="104" t="s">
        <v>4985</v>
      </c>
      <c r="F1314" s="104" t="s">
        <v>944</v>
      </c>
      <c r="G1314" s="104">
        <v>792</v>
      </c>
    </row>
    <row r="1315" spans="1:8" x14ac:dyDescent="0.25">
      <c r="A1315" s="104">
        <v>1314</v>
      </c>
      <c r="B1315" s="104">
        <v>10</v>
      </c>
      <c r="G1315" s="104">
        <v>400</v>
      </c>
      <c r="H1315" s="104" t="s">
        <v>4824</v>
      </c>
    </row>
    <row r="1316" spans="1:8" x14ac:dyDescent="0.25">
      <c r="A1316" s="104">
        <v>1315</v>
      </c>
      <c r="B1316" s="104">
        <v>10</v>
      </c>
      <c r="G1316" s="104">
        <v>392</v>
      </c>
      <c r="H1316" s="104" t="s">
        <v>4825</v>
      </c>
    </row>
    <row r="1317" spans="1:8" x14ac:dyDescent="0.25">
      <c r="A1317" s="104">
        <v>1316</v>
      </c>
      <c r="B1317" s="104">
        <v>10</v>
      </c>
      <c r="C1317" s="104">
        <v>229</v>
      </c>
      <c r="D1317" s="104" t="s">
        <v>4986</v>
      </c>
      <c r="F1317" s="104" t="s">
        <v>944</v>
      </c>
      <c r="G1317" s="104">
        <v>528</v>
      </c>
      <c r="H1317" s="104" t="s">
        <v>4824</v>
      </c>
    </row>
    <row r="1318" spans="1:8" x14ac:dyDescent="0.25">
      <c r="A1318" s="104">
        <v>1317</v>
      </c>
      <c r="B1318" s="104">
        <v>10</v>
      </c>
      <c r="C1318" s="104">
        <v>230</v>
      </c>
      <c r="D1318" s="104" t="s">
        <v>5707</v>
      </c>
      <c r="F1318" s="104" t="s">
        <v>944</v>
      </c>
      <c r="G1318" s="104">
        <v>1271</v>
      </c>
      <c r="H1318" s="104" t="s">
        <v>4824</v>
      </c>
    </row>
    <row r="1319" spans="1:8" x14ac:dyDescent="0.25">
      <c r="A1319" s="104">
        <v>1318</v>
      </c>
      <c r="B1319" s="104">
        <v>10</v>
      </c>
      <c r="C1319" s="104">
        <v>231</v>
      </c>
      <c r="D1319" s="104" t="s">
        <v>4853</v>
      </c>
      <c r="F1319" s="104" t="s">
        <v>944</v>
      </c>
      <c r="G1319" s="104">
        <v>101</v>
      </c>
      <c r="H1319" s="104" t="s">
        <v>754</v>
      </c>
    </row>
    <row r="1320" spans="1:8" x14ac:dyDescent="0.25">
      <c r="A1320" s="104">
        <v>1319</v>
      </c>
      <c r="B1320" s="104">
        <v>10</v>
      </c>
      <c r="C1320" s="104">
        <v>232</v>
      </c>
      <c r="D1320" s="104" t="s">
        <v>5814</v>
      </c>
      <c r="F1320" s="104" t="s">
        <v>944</v>
      </c>
      <c r="G1320" s="104">
        <v>601</v>
      </c>
      <c r="H1320" s="104" t="s">
        <v>4824</v>
      </c>
    </row>
    <row r="1321" spans="1:8" x14ac:dyDescent="0.25">
      <c r="A1321" s="104">
        <v>1320</v>
      </c>
      <c r="B1321" s="104">
        <v>10</v>
      </c>
      <c r="C1321" s="104">
        <v>233</v>
      </c>
      <c r="D1321" s="104" t="s">
        <v>5937</v>
      </c>
      <c r="F1321" s="104" t="s">
        <v>944</v>
      </c>
      <c r="G1321" s="104">
        <v>233</v>
      </c>
      <c r="H1321" s="104" t="s">
        <v>4824</v>
      </c>
    </row>
    <row r="1322" spans="1:8" x14ac:dyDescent="0.25">
      <c r="A1322" s="104">
        <v>1321</v>
      </c>
      <c r="B1322" s="104">
        <v>10</v>
      </c>
      <c r="C1322" s="104">
        <v>234</v>
      </c>
      <c r="D1322" s="104" t="s">
        <v>4987</v>
      </c>
      <c r="F1322" s="104" t="s">
        <v>944</v>
      </c>
      <c r="G1322" s="104">
        <v>208</v>
      </c>
      <c r="H1322" s="104" t="s">
        <v>4824</v>
      </c>
    </row>
    <row r="1323" spans="1:8" x14ac:dyDescent="0.25">
      <c r="A1323" s="104">
        <v>1322</v>
      </c>
      <c r="B1323" s="104">
        <v>10</v>
      </c>
      <c r="C1323" s="104">
        <v>235</v>
      </c>
      <c r="D1323" s="104" t="s">
        <v>4988</v>
      </c>
      <c r="F1323" s="104" t="s">
        <v>944</v>
      </c>
      <c r="G1323" s="104">
        <v>375</v>
      </c>
    </row>
    <row r="1324" spans="1:8" x14ac:dyDescent="0.25">
      <c r="A1324" s="104">
        <v>1323</v>
      </c>
      <c r="B1324" s="104">
        <v>10</v>
      </c>
      <c r="G1324" s="104">
        <v>300</v>
      </c>
      <c r="H1324" s="104" t="s">
        <v>4824</v>
      </c>
    </row>
    <row r="1325" spans="1:8" x14ac:dyDescent="0.25">
      <c r="A1325" s="104">
        <v>1324</v>
      </c>
      <c r="B1325" s="104">
        <v>10</v>
      </c>
      <c r="G1325" s="104">
        <v>75</v>
      </c>
      <c r="H1325" s="104" t="s">
        <v>4825</v>
      </c>
    </row>
    <row r="1326" spans="1:8" x14ac:dyDescent="0.25">
      <c r="A1326" s="104">
        <v>1325</v>
      </c>
      <c r="B1326" s="104">
        <v>10</v>
      </c>
      <c r="C1326" s="104">
        <v>236</v>
      </c>
      <c r="D1326" s="104" t="s">
        <v>4989</v>
      </c>
      <c r="F1326" s="104" t="s">
        <v>944</v>
      </c>
      <c r="G1326" s="104">
        <v>1930</v>
      </c>
    </row>
    <row r="1327" spans="1:8" x14ac:dyDescent="0.25">
      <c r="A1327" s="104">
        <v>1326</v>
      </c>
      <c r="B1327" s="104">
        <v>10</v>
      </c>
      <c r="G1327" s="104">
        <v>400</v>
      </c>
      <c r="H1327" s="104" t="s">
        <v>4824</v>
      </c>
    </row>
    <row r="1328" spans="1:8" x14ac:dyDescent="0.25">
      <c r="A1328" s="104">
        <v>1327</v>
      </c>
      <c r="B1328" s="104">
        <v>10</v>
      </c>
      <c r="G1328" s="104">
        <v>1530</v>
      </c>
      <c r="H1328" s="104" t="s">
        <v>4825</v>
      </c>
    </row>
    <row r="1329" spans="1:8" x14ac:dyDescent="0.25">
      <c r="A1329" s="104">
        <v>1328</v>
      </c>
      <c r="B1329" s="104">
        <v>10</v>
      </c>
      <c r="C1329" s="104">
        <v>237</v>
      </c>
      <c r="D1329" s="104" t="s">
        <v>4813</v>
      </c>
      <c r="F1329" s="104" t="s">
        <v>944</v>
      </c>
      <c r="G1329" s="104">
        <v>542</v>
      </c>
    </row>
    <row r="1330" spans="1:8" x14ac:dyDescent="0.25">
      <c r="A1330" s="104">
        <v>1329</v>
      </c>
      <c r="B1330" s="104">
        <v>10</v>
      </c>
      <c r="G1330" s="104">
        <v>400</v>
      </c>
      <c r="H1330" s="104" t="s">
        <v>4824</v>
      </c>
    </row>
    <row r="1331" spans="1:8" x14ac:dyDescent="0.25">
      <c r="A1331" s="104">
        <v>1330</v>
      </c>
      <c r="B1331" s="104">
        <v>10</v>
      </c>
      <c r="G1331" s="104">
        <v>142</v>
      </c>
      <c r="H1331" s="104" t="s">
        <v>4825</v>
      </c>
    </row>
    <row r="1332" spans="1:8" x14ac:dyDescent="0.25">
      <c r="A1332" s="104">
        <v>1331</v>
      </c>
      <c r="B1332" s="104">
        <v>10</v>
      </c>
      <c r="C1332" s="104">
        <v>238</v>
      </c>
      <c r="D1332" s="104" t="s">
        <v>4990</v>
      </c>
      <c r="F1332" s="104" t="s">
        <v>944</v>
      </c>
      <c r="G1332" s="104">
        <v>1678</v>
      </c>
      <c r="H1332" s="104" t="s">
        <v>4824</v>
      </c>
    </row>
    <row r="1333" spans="1:8" x14ac:dyDescent="0.25">
      <c r="A1333" s="104">
        <v>1332</v>
      </c>
      <c r="B1333" s="104">
        <v>10</v>
      </c>
      <c r="C1333" s="104">
        <v>239</v>
      </c>
      <c r="D1333" s="104" t="s">
        <v>4808</v>
      </c>
      <c r="F1333" s="104" t="s">
        <v>944</v>
      </c>
      <c r="G1333" s="104">
        <v>845</v>
      </c>
      <c r="H1333" s="104" t="s">
        <v>4824</v>
      </c>
    </row>
    <row r="1334" spans="1:8" x14ac:dyDescent="0.25">
      <c r="A1334" s="104">
        <v>1333</v>
      </c>
      <c r="B1334" s="104">
        <v>10</v>
      </c>
      <c r="C1334" s="104">
        <v>240</v>
      </c>
      <c r="D1334" s="104" t="s">
        <v>4816</v>
      </c>
      <c r="F1334" s="104" t="s">
        <v>944</v>
      </c>
      <c r="G1334" s="104">
        <v>294</v>
      </c>
    </row>
    <row r="1335" spans="1:8" x14ac:dyDescent="0.25">
      <c r="A1335" s="104">
        <v>1334</v>
      </c>
      <c r="B1335" s="104">
        <v>10</v>
      </c>
      <c r="G1335" s="104">
        <v>200</v>
      </c>
      <c r="H1335" s="104" t="s">
        <v>4824</v>
      </c>
    </row>
    <row r="1336" spans="1:8" x14ac:dyDescent="0.25">
      <c r="A1336" s="104">
        <v>1335</v>
      </c>
      <c r="B1336" s="104">
        <v>10</v>
      </c>
      <c r="G1336" s="104">
        <v>94</v>
      </c>
      <c r="H1336" s="104" t="s">
        <v>4825</v>
      </c>
    </row>
    <row r="1337" spans="1:8" x14ac:dyDescent="0.25">
      <c r="A1337" s="104">
        <v>1336</v>
      </c>
      <c r="B1337" s="104">
        <v>10</v>
      </c>
      <c r="C1337" s="104">
        <v>241</v>
      </c>
      <c r="D1337" s="104" t="s">
        <v>5938</v>
      </c>
      <c r="F1337" s="104" t="s">
        <v>944</v>
      </c>
      <c r="G1337" s="104">
        <v>407</v>
      </c>
    </row>
    <row r="1338" spans="1:8" x14ac:dyDescent="0.25">
      <c r="A1338" s="104">
        <v>1337</v>
      </c>
      <c r="B1338" s="104">
        <v>10</v>
      </c>
      <c r="G1338" s="104">
        <v>100</v>
      </c>
      <c r="H1338" s="104" t="s">
        <v>4824</v>
      </c>
    </row>
    <row r="1339" spans="1:8" x14ac:dyDescent="0.25">
      <c r="A1339" s="104">
        <v>1338</v>
      </c>
      <c r="B1339" s="104">
        <v>10</v>
      </c>
      <c r="G1339" s="104">
        <v>307</v>
      </c>
      <c r="H1339" s="104" t="s">
        <v>4825</v>
      </c>
    </row>
    <row r="1340" spans="1:8" x14ac:dyDescent="0.25">
      <c r="A1340" s="104">
        <v>1339</v>
      </c>
      <c r="B1340" s="104">
        <v>10</v>
      </c>
      <c r="C1340" s="104">
        <v>242</v>
      </c>
      <c r="D1340" s="104" t="s">
        <v>4991</v>
      </c>
      <c r="F1340" s="104" t="s">
        <v>944</v>
      </c>
      <c r="G1340" s="104">
        <v>337</v>
      </c>
    </row>
    <row r="1341" spans="1:8" x14ac:dyDescent="0.25">
      <c r="A1341" s="104">
        <v>1340</v>
      </c>
      <c r="B1341" s="104">
        <v>10</v>
      </c>
      <c r="G1341" s="104">
        <v>100</v>
      </c>
      <c r="H1341" s="104" t="s">
        <v>4824</v>
      </c>
    </row>
    <row r="1342" spans="1:8" x14ac:dyDescent="0.25">
      <c r="A1342" s="104">
        <v>1341</v>
      </c>
      <c r="B1342" s="104">
        <v>10</v>
      </c>
      <c r="G1342" s="104">
        <v>237</v>
      </c>
      <c r="H1342" s="104" t="s">
        <v>4825</v>
      </c>
    </row>
    <row r="1343" spans="1:8" x14ac:dyDescent="0.25">
      <c r="A1343" s="104">
        <v>1342</v>
      </c>
      <c r="B1343" s="104">
        <v>10</v>
      </c>
      <c r="C1343" s="104">
        <v>243</v>
      </c>
      <c r="D1343" s="104" t="s">
        <v>4992</v>
      </c>
      <c r="F1343" s="104" t="s">
        <v>944</v>
      </c>
      <c r="G1343" s="104">
        <v>425</v>
      </c>
      <c r="H1343" s="104" t="s">
        <v>4824</v>
      </c>
    </row>
    <row r="1344" spans="1:8" x14ac:dyDescent="0.25">
      <c r="A1344" s="104">
        <v>1343</v>
      </c>
      <c r="B1344" s="104">
        <v>10</v>
      </c>
      <c r="C1344" s="104">
        <v>244</v>
      </c>
      <c r="D1344" s="104" t="s">
        <v>4829</v>
      </c>
      <c r="F1344" s="104" t="s">
        <v>944</v>
      </c>
      <c r="G1344" s="104">
        <v>1024</v>
      </c>
    </row>
    <row r="1345" spans="1:8" x14ac:dyDescent="0.25">
      <c r="A1345" s="104">
        <v>1344</v>
      </c>
      <c r="B1345" s="104">
        <v>10</v>
      </c>
      <c r="G1345" s="104">
        <v>400</v>
      </c>
      <c r="H1345" s="104" t="s">
        <v>4824</v>
      </c>
    </row>
    <row r="1346" spans="1:8" x14ac:dyDescent="0.25">
      <c r="A1346" s="104">
        <v>1345</v>
      </c>
      <c r="B1346" s="104">
        <v>10</v>
      </c>
      <c r="G1346" s="104">
        <v>624</v>
      </c>
      <c r="H1346" s="104" t="s">
        <v>4825</v>
      </c>
    </row>
    <row r="1347" spans="1:8" x14ac:dyDescent="0.25">
      <c r="A1347" s="104">
        <v>1346</v>
      </c>
      <c r="B1347" s="104">
        <v>10</v>
      </c>
      <c r="C1347" s="104">
        <v>245</v>
      </c>
      <c r="D1347" s="104" t="s">
        <v>5939</v>
      </c>
      <c r="F1347" s="104" t="s">
        <v>959</v>
      </c>
      <c r="G1347" s="104">
        <v>376</v>
      </c>
      <c r="H1347" s="104" t="s">
        <v>4809</v>
      </c>
    </row>
    <row r="1348" spans="1:8" x14ac:dyDescent="0.25">
      <c r="A1348" s="104">
        <v>1347</v>
      </c>
      <c r="B1348" s="104">
        <v>10</v>
      </c>
      <c r="C1348" s="104">
        <v>246</v>
      </c>
      <c r="D1348" s="104" t="s">
        <v>5940</v>
      </c>
      <c r="F1348" s="104" t="s">
        <v>944</v>
      </c>
      <c r="G1348" s="104">
        <v>853</v>
      </c>
      <c r="H1348" s="104" t="s">
        <v>4824</v>
      </c>
    </row>
    <row r="1349" spans="1:8" x14ac:dyDescent="0.25">
      <c r="A1349" s="104">
        <v>1348</v>
      </c>
      <c r="B1349" s="104">
        <v>10</v>
      </c>
      <c r="C1349" s="104">
        <v>247</v>
      </c>
      <c r="D1349" s="104" t="s">
        <v>5779</v>
      </c>
      <c r="F1349" s="104" t="s">
        <v>944</v>
      </c>
      <c r="G1349" s="104">
        <v>615</v>
      </c>
    </row>
    <row r="1350" spans="1:8" x14ac:dyDescent="0.25">
      <c r="A1350" s="104">
        <v>1349</v>
      </c>
      <c r="B1350" s="104">
        <v>10</v>
      </c>
      <c r="G1350" s="104">
        <v>300</v>
      </c>
      <c r="H1350" s="104" t="s">
        <v>4824</v>
      </c>
    </row>
    <row r="1351" spans="1:8" x14ac:dyDescent="0.25">
      <c r="A1351" s="104">
        <v>1350</v>
      </c>
      <c r="B1351" s="104">
        <v>10</v>
      </c>
      <c r="G1351" s="104">
        <v>315</v>
      </c>
      <c r="H1351" s="104" t="s">
        <v>4825</v>
      </c>
    </row>
    <row r="1352" spans="1:8" x14ac:dyDescent="0.25">
      <c r="A1352" s="104">
        <v>1351</v>
      </c>
      <c r="B1352" s="104">
        <v>10</v>
      </c>
      <c r="C1352" s="104">
        <v>248</v>
      </c>
      <c r="D1352" s="104" t="s">
        <v>5778</v>
      </c>
      <c r="F1352" s="104" t="s">
        <v>944</v>
      </c>
      <c r="G1352" s="104">
        <v>439</v>
      </c>
      <c r="H1352" s="104" t="s">
        <v>4824</v>
      </c>
    </row>
    <row r="1353" spans="1:8" x14ac:dyDescent="0.25">
      <c r="A1353" s="104">
        <v>1352</v>
      </c>
      <c r="B1353" s="104">
        <v>10</v>
      </c>
      <c r="C1353" s="104">
        <v>249</v>
      </c>
      <c r="D1353" s="104" t="s">
        <v>4993</v>
      </c>
      <c r="F1353" s="104" t="s">
        <v>944</v>
      </c>
      <c r="G1353" s="104">
        <v>679</v>
      </c>
    </row>
    <row r="1354" spans="1:8" x14ac:dyDescent="0.25">
      <c r="A1354" s="104">
        <v>1353</v>
      </c>
      <c r="B1354" s="104">
        <v>10</v>
      </c>
      <c r="G1354" s="104">
        <v>280</v>
      </c>
      <c r="H1354" s="104" t="s">
        <v>4824</v>
      </c>
    </row>
    <row r="1355" spans="1:8" x14ac:dyDescent="0.25">
      <c r="A1355" s="104">
        <v>1354</v>
      </c>
      <c r="B1355" s="104">
        <v>10</v>
      </c>
      <c r="G1355" s="104">
        <v>399</v>
      </c>
      <c r="H1355" s="104" t="s">
        <v>4825</v>
      </c>
    </row>
    <row r="1356" spans="1:8" x14ac:dyDescent="0.25">
      <c r="A1356" s="104">
        <v>1355</v>
      </c>
      <c r="B1356" s="104">
        <v>10</v>
      </c>
      <c r="C1356" s="104">
        <v>250</v>
      </c>
      <c r="D1356" s="104" t="s">
        <v>5941</v>
      </c>
      <c r="F1356" s="104" t="s">
        <v>944</v>
      </c>
      <c r="G1356" s="104">
        <v>418</v>
      </c>
      <c r="H1356" s="104" t="s">
        <v>4824</v>
      </c>
    </row>
    <row r="1357" spans="1:8" x14ac:dyDescent="0.25">
      <c r="A1357" s="104">
        <v>1356</v>
      </c>
      <c r="B1357" s="104">
        <v>10</v>
      </c>
      <c r="C1357" s="104">
        <v>251</v>
      </c>
      <c r="D1357" s="104" t="s">
        <v>5942</v>
      </c>
      <c r="F1357" s="104" t="s">
        <v>944</v>
      </c>
      <c r="G1357" s="104">
        <v>515</v>
      </c>
    </row>
    <row r="1358" spans="1:8" x14ac:dyDescent="0.25">
      <c r="A1358" s="104">
        <v>1357</v>
      </c>
      <c r="B1358" s="104">
        <v>10</v>
      </c>
      <c r="G1358" s="104">
        <v>200</v>
      </c>
      <c r="H1358" s="104" t="s">
        <v>4824</v>
      </c>
    </row>
    <row r="1359" spans="1:8" x14ac:dyDescent="0.25">
      <c r="A1359" s="104">
        <v>1358</v>
      </c>
      <c r="B1359" s="104">
        <v>10</v>
      </c>
      <c r="G1359" s="104">
        <v>315</v>
      </c>
      <c r="H1359" s="104" t="s">
        <v>4825</v>
      </c>
    </row>
    <row r="1360" spans="1:8" x14ac:dyDescent="0.25">
      <c r="A1360" s="104">
        <v>1359</v>
      </c>
      <c r="B1360" s="104">
        <v>10</v>
      </c>
      <c r="C1360" s="104">
        <v>252</v>
      </c>
      <c r="D1360" s="104" t="s">
        <v>4994</v>
      </c>
      <c r="F1360" s="104" t="s">
        <v>944</v>
      </c>
      <c r="G1360" s="104">
        <v>926</v>
      </c>
    </row>
    <row r="1361" spans="1:8" x14ac:dyDescent="0.25">
      <c r="A1361" s="104">
        <v>1360</v>
      </c>
      <c r="B1361" s="104">
        <v>10</v>
      </c>
      <c r="G1361" s="104">
        <v>400</v>
      </c>
      <c r="H1361" s="104" t="s">
        <v>4824</v>
      </c>
    </row>
    <row r="1362" spans="1:8" x14ac:dyDescent="0.25">
      <c r="A1362" s="104">
        <v>1361</v>
      </c>
      <c r="B1362" s="104">
        <v>10</v>
      </c>
      <c r="G1362" s="104">
        <v>526</v>
      </c>
      <c r="H1362" s="104" t="s">
        <v>4825</v>
      </c>
    </row>
    <row r="1363" spans="1:8" x14ac:dyDescent="0.25">
      <c r="A1363" s="104">
        <v>1362</v>
      </c>
      <c r="B1363" s="104">
        <v>10</v>
      </c>
      <c r="C1363" s="104">
        <v>254</v>
      </c>
      <c r="D1363" s="104" t="s">
        <v>4786</v>
      </c>
      <c r="F1363" s="104" t="s">
        <v>944</v>
      </c>
      <c r="G1363" s="104">
        <v>977</v>
      </c>
    </row>
    <row r="1364" spans="1:8" x14ac:dyDescent="0.25">
      <c r="A1364" s="104">
        <v>1363</v>
      </c>
      <c r="B1364" s="104">
        <v>10</v>
      </c>
      <c r="G1364" s="104">
        <v>400</v>
      </c>
      <c r="H1364" s="104" t="s">
        <v>4824</v>
      </c>
    </row>
    <row r="1365" spans="1:8" x14ac:dyDescent="0.25">
      <c r="A1365" s="104">
        <v>1364</v>
      </c>
      <c r="B1365" s="104">
        <v>10</v>
      </c>
      <c r="G1365" s="104">
        <v>577</v>
      </c>
      <c r="H1365" s="104" t="s">
        <v>4825</v>
      </c>
    </row>
    <row r="1366" spans="1:8" x14ac:dyDescent="0.25">
      <c r="A1366" s="104">
        <v>1365</v>
      </c>
      <c r="B1366" s="104">
        <v>10</v>
      </c>
      <c r="C1366" s="104">
        <v>255</v>
      </c>
      <c r="D1366" s="104" t="s">
        <v>4793</v>
      </c>
      <c r="F1366" s="104" t="s">
        <v>944</v>
      </c>
      <c r="G1366" s="104">
        <v>590</v>
      </c>
    </row>
    <row r="1367" spans="1:8" x14ac:dyDescent="0.25">
      <c r="A1367" s="104">
        <v>1366</v>
      </c>
      <c r="B1367" s="104">
        <v>10</v>
      </c>
      <c r="G1367" s="104">
        <v>300</v>
      </c>
      <c r="H1367" s="104" t="s">
        <v>4824</v>
      </c>
    </row>
    <row r="1368" spans="1:8" x14ac:dyDescent="0.25">
      <c r="A1368" s="104">
        <v>1367</v>
      </c>
      <c r="B1368" s="104">
        <v>10</v>
      </c>
      <c r="G1368" s="104">
        <v>290</v>
      </c>
      <c r="H1368" s="104" t="s">
        <v>4825</v>
      </c>
    </row>
    <row r="1369" spans="1:8" x14ac:dyDescent="0.25">
      <c r="A1369" s="104">
        <v>1368</v>
      </c>
      <c r="B1369" s="104">
        <v>10</v>
      </c>
      <c r="C1369" s="104">
        <v>256</v>
      </c>
      <c r="D1369" s="104" t="s">
        <v>4853</v>
      </c>
      <c r="F1369" s="104" t="s">
        <v>944</v>
      </c>
      <c r="G1369" s="104">
        <v>296</v>
      </c>
    </row>
    <row r="1370" spans="1:8" x14ac:dyDescent="0.25">
      <c r="A1370" s="104">
        <v>1369</v>
      </c>
      <c r="B1370" s="104">
        <v>10</v>
      </c>
      <c r="G1370" s="104">
        <v>100</v>
      </c>
      <c r="H1370" s="104" t="s">
        <v>4824</v>
      </c>
    </row>
    <row r="1371" spans="1:8" x14ac:dyDescent="0.25">
      <c r="A1371" s="104">
        <v>1370</v>
      </c>
      <c r="B1371" s="104">
        <v>10</v>
      </c>
      <c r="G1371" s="104">
        <v>196</v>
      </c>
      <c r="H1371" s="104" t="s">
        <v>4825</v>
      </c>
    </row>
    <row r="1372" spans="1:8" x14ac:dyDescent="0.25">
      <c r="A1372" s="104">
        <v>1371</v>
      </c>
      <c r="B1372" s="104">
        <v>10</v>
      </c>
      <c r="C1372" s="104">
        <v>257</v>
      </c>
      <c r="D1372" s="104" t="s">
        <v>4795</v>
      </c>
      <c r="F1372" s="104" t="s">
        <v>944</v>
      </c>
      <c r="G1372" s="104">
        <v>313</v>
      </c>
      <c r="H1372" s="104" t="s">
        <v>4824</v>
      </c>
    </row>
    <row r="1373" spans="1:8" x14ac:dyDescent="0.25">
      <c r="A1373" s="104">
        <v>1372</v>
      </c>
      <c r="B1373" s="104">
        <v>10</v>
      </c>
      <c r="C1373" s="104">
        <v>258</v>
      </c>
      <c r="D1373" s="104" t="s">
        <v>4995</v>
      </c>
      <c r="F1373" s="104" t="s">
        <v>944</v>
      </c>
      <c r="G1373" s="104">
        <v>386</v>
      </c>
      <c r="H1373" s="104" t="s">
        <v>4824</v>
      </c>
    </row>
    <row r="1374" spans="1:8" x14ac:dyDescent="0.25">
      <c r="A1374" s="104">
        <v>1373</v>
      </c>
      <c r="B1374" s="104">
        <v>10</v>
      </c>
      <c r="C1374" s="104">
        <v>259</v>
      </c>
      <c r="D1374" s="104" t="s">
        <v>4996</v>
      </c>
      <c r="F1374" s="104" t="s">
        <v>944</v>
      </c>
      <c r="G1374" s="104">
        <v>725</v>
      </c>
    </row>
    <row r="1375" spans="1:8" x14ac:dyDescent="0.25">
      <c r="A1375" s="104">
        <v>1374</v>
      </c>
      <c r="B1375" s="104">
        <v>10</v>
      </c>
      <c r="G1375" s="104">
        <v>400</v>
      </c>
      <c r="H1375" s="104" t="s">
        <v>4824</v>
      </c>
    </row>
    <row r="1376" spans="1:8" x14ac:dyDescent="0.25">
      <c r="A1376" s="104">
        <v>1375</v>
      </c>
      <c r="B1376" s="104">
        <v>10</v>
      </c>
      <c r="G1376" s="104">
        <v>325</v>
      </c>
      <c r="H1376" s="104" t="s">
        <v>4825</v>
      </c>
    </row>
    <row r="1377" spans="1:8" x14ac:dyDescent="0.25">
      <c r="A1377" s="104">
        <v>1376</v>
      </c>
      <c r="B1377" s="104">
        <v>10</v>
      </c>
      <c r="C1377" s="104">
        <v>260</v>
      </c>
      <c r="D1377" s="104" t="s">
        <v>4997</v>
      </c>
      <c r="F1377" s="104" t="s">
        <v>944</v>
      </c>
      <c r="G1377" s="104">
        <v>478</v>
      </c>
    </row>
    <row r="1378" spans="1:8" x14ac:dyDescent="0.25">
      <c r="A1378" s="104">
        <v>1377</v>
      </c>
      <c r="B1378" s="104">
        <v>10</v>
      </c>
      <c r="G1378" s="104">
        <v>400</v>
      </c>
      <c r="H1378" s="104" t="s">
        <v>4824</v>
      </c>
    </row>
    <row r="1379" spans="1:8" x14ac:dyDescent="0.25">
      <c r="A1379" s="104">
        <v>1378</v>
      </c>
      <c r="B1379" s="104">
        <v>10</v>
      </c>
      <c r="G1379" s="104">
        <v>78</v>
      </c>
      <c r="H1379" s="104" t="s">
        <v>4825</v>
      </c>
    </row>
    <row r="1380" spans="1:8" x14ac:dyDescent="0.25">
      <c r="A1380" s="104">
        <v>1379</v>
      </c>
      <c r="B1380" s="104">
        <v>10</v>
      </c>
      <c r="C1380" s="104">
        <v>261</v>
      </c>
      <c r="D1380" s="104" t="s">
        <v>4998</v>
      </c>
      <c r="F1380" s="104" t="s">
        <v>944</v>
      </c>
      <c r="G1380" s="104">
        <v>964</v>
      </c>
    </row>
    <row r="1381" spans="1:8" x14ac:dyDescent="0.25">
      <c r="A1381" s="104">
        <v>1380</v>
      </c>
      <c r="B1381" s="104">
        <v>10</v>
      </c>
      <c r="G1381" s="104">
        <v>400</v>
      </c>
      <c r="H1381" s="104" t="s">
        <v>4824</v>
      </c>
    </row>
    <row r="1382" spans="1:8" x14ac:dyDescent="0.25">
      <c r="A1382" s="104">
        <v>1381</v>
      </c>
      <c r="B1382" s="104">
        <v>10</v>
      </c>
      <c r="G1382" s="104">
        <v>564</v>
      </c>
      <c r="H1382" s="104" t="s">
        <v>4825</v>
      </c>
    </row>
    <row r="1383" spans="1:8" x14ac:dyDescent="0.25">
      <c r="A1383" s="104">
        <v>1382</v>
      </c>
      <c r="B1383" s="104">
        <v>10</v>
      </c>
      <c r="C1383" s="104">
        <v>262</v>
      </c>
      <c r="D1383" s="104" t="s">
        <v>4999</v>
      </c>
      <c r="F1383" s="104" t="s">
        <v>944</v>
      </c>
      <c r="G1383" s="104">
        <v>71</v>
      </c>
      <c r="H1383" s="104" t="s">
        <v>4824</v>
      </c>
    </row>
    <row r="1384" spans="1:8" x14ac:dyDescent="0.25">
      <c r="A1384" s="104">
        <v>1383</v>
      </c>
      <c r="B1384" s="104">
        <v>10</v>
      </c>
      <c r="C1384" s="104">
        <v>263</v>
      </c>
      <c r="D1384" s="104" t="s">
        <v>4899</v>
      </c>
      <c r="F1384" s="104" t="s">
        <v>944</v>
      </c>
      <c r="G1384" s="104">
        <v>302</v>
      </c>
      <c r="H1384" s="104" t="s">
        <v>4824</v>
      </c>
    </row>
    <row r="1385" spans="1:8" x14ac:dyDescent="0.25">
      <c r="A1385" s="104">
        <v>1384</v>
      </c>
      <c r="B1385" s="104">
        <v>10</v>
      </c>
      <c r="C1385" s="104">
        <v>264</v>
      </c>
      <c r="D1385" s="104" t="s">
        <v>969</v>
      </c>
      <c r="F1385" s="104" t="s">
        <v>944</v>
      </c>
      <c r="G1385" s="104">
        <v>2049</v>
      </c>
    </row>
    <row r="1386" spans="1:8" x14ac:dyDescent="0.25">
      <c r="A1386" s="104">
        <v>1385</v>
      </c>
      <c r="B1386" s="104">
        <v>10</v>
      </c>
      <c r="G1386" s="104">
        <v>400</v>
      </c>
      <c r="H1386" s="104" t="s">
        <v>4824</v>
      </c>
    </row>
    <row r="1387" spans="1:8" x14ac:dyDescent="0.25">
      <c r="A1387" s="104">
        <v>1386</v>
      </c>
      <c r="B1387" s="104">
        <v>10</v>
      </c>
      <c r="G1387" s="104">
        <v>1649</v>
      </c>
      <c r="H1387" s="104" t="s">
        <v>4825</v>
      </c>
    </row>
    <row r="1388" spans="1:8" x14ac:dyDescent="0.25">
      <c r="A1388" s="104">
        <v>1387</v>
      </c>
      <c r="B1388" s="104">
        <v>10</v>
      </c>
      <c r="C1388" s="104">
        <v>265</v>
      </c>
      <c r="D1388" s="104" t="s">
        <v>4808</v>
      </c>
      <c r="F1388" s="104" t="s">
        <v>944</v>
      </c>
      <c r="G1388" s="104">
        <v>811</v>
      </c>
      <c r="H1388" s="104" t="s">
        <v>4824</v>
      </c>
    </row>
    <row r="1389" spans="1:8" x14ac:dyDescent="0.25">
      <c r="A1389" s="104">
        <v>1388</v>
      </c>
      <c r="B1389" s="104">
        <v>10</v>
      </c>
      <c r="C1389" s="104">
        <v>266</v>
      </c>
      <c r="D1389" s="104" t="s">
        <v>5000</v>
      </c>
      <c r="F1389" s="104" t="s">
        <v>944</v>
      </c>
      <c r="G1389" s="104">
        <v>183</v>
      </c>
      <c r="H1389" s="104" t="s">
        <v>4824</v>
      </c>
    </row>
    <row r="1390" spans="1:8" x14ac:dyDescent="0.25">
      <c r="A1390" s="104">
        <v>1389</v>
      </c>
      <c r="B1390" s="104">
        <v>10</v>
      </c>
      <c r="C1390" s="104">
        <v>267</v>
      </c>
      <c r="D1390" s="104" t="s">
        <v>5001</v>
      </c>
      <c r="F1390" s="104" t="s">
        <v>944</v>
      </c>
      <c r="G1390" s="104">
        <v>91</v>
      </c>
      <c r="H1390" s="104" t="s">
        <v>4824</v>
      </c>
    </row>
    <row r="1391" spans="1:8" x14ac:dyDescent="0.25">
      <c r="A1391" s="104">
        <v>1390</v>
      </c>
      <c r="B1391" s="104">
        <v>10</v>
      </c>
      <c r="C1391" s="104">
        <v>268</v>
      </c>
      <c r="D1391" s="104" t="s">
        <v>5002</v>
      </c>
      <c r="F1391" s="104" t="s">
        <v>944</v>
      </c>
      <c r="G1391" s="104">
        <v>146</v>
      </c>
      <c r="H1391" s="104" t="s">
        <v>4824</v>
      </c>
    </row>
    <row r="1392" spans="1:8" x14ac:dyDescent="0.25">
      <c r="A1392" s="104">
        <v>1391</v>
      </c>
      <c r="B1392" s="104">
        <v>10</v>
      </c>
      <c r="C1392" s="104">
        <v>269</v>
      </c>
      <c r="D1392" s="104" t="s">
        <v>5003</v>
      </c>
      <c r="F1392" s="104" t="s">
        <v>944</v>
      </c>
      <c r="G1392" s="104">
        <v>633</v>
      </c>
      <c r="H1392" s="104" t="s">
        <v>4824</v>
      </c>
    </row>
    <row r="1393" spans="1:8" x14ac:dyDescent="0.25">
      <c r="A1393" s="104">
        <v>1392</v>
      </c>
      <c r="B1393" s="104">
        <v>10</v>
      </c>
      <c r="C1393" s="104">
        <v>270</v>
      </c>
      <c r="D1393" s="104" t="s">
        <v>5004</v>
      </c>
      <c r="F1393" s="104" t="s">
        <v>944</v>
      </c>
      <c r="G1393" s="104">
        <v>61</v>
      </c>
      <c r="H1393" s="104" t="s">
        <v>4824</v>
      </c>
    </row>
    <row r="1394" spans="1:8" x14ac:dyDescent="0.25">
      <c r="A1394" s="104">
        <v>1393</v>
      </c>
      <c r="B1394" s="104">
        <v>10</v>
      </c>
      <c r="C1394" s="104">
        <v>271</v>
      </c>
      <c r="D1394" s="104" t="s">
        <v>4899</v>
      </c>
      <c r="F1394" s="104" t="s">
        <v>944</v>
      </c>
      <c r="G1394" s="104">
        <v>58</v>
      </c>
      <c r="H1394" s="104" t="s">
        <v>4824</v>
      </c>
    </row>
    <row r="1395" spans="1:8" x14ac:dyDescent="0.25">
      <c r="A1395" s="104">
        <v>1394</v>
      </c>
      <c r="B1395" s="104">
        <v>10</v>
      </c>
      <c r="C1395" s="104">
        <v>272</v>
      </c>
      <c r="D1395" s="104" t="s">
        <v>5005</v>
      </c>
      <c r="F1395" s="104" t="s">
        <v>944</v>
      </c>
      <c r="G1395" s="104">
        <v>142</v>
      </c>
      <c r="H1395" s="104" t="s">
        <v>4824</v>
      </c>
    </row>
    <row r="1396" spans="1:8" x14ac:dyDescent="0.25">
      <c r="A1396" s="104">
        <v>1395</v>
      </c>
      <c r="B1396" s="104">
        <v>10</v>
      </c>
      <c r="C1396" s="104">
        <v>273</v>
      </c>
      <c r="D1396" s="104" t="s">
        <v>5006</v>
      </c>
      <c r="F1396" s="104" t="s">
        <v>944</v>
      </c>
      <c r="G1396" s="104">
        <v>696</v>
      </c>
      <c r="H1396" s="104" t="s">
        <v>4824</v>
      </c>
    </row>
    <row r="1397" spans="1:8" x14ac:dyDescent="0.25">
      <c r="A1397" s="104">
        <v>1396</v>
      </c>
      <c r="B1397" s="104">
        <v>10</v>
      </c>
      <c r="C1397" s="104">
        <v>274</v>
      </c>
      <c r="D1397" s="104" t="s">
        <v>5007</v>
      </c>
      <c r="F1397" s="104" t="s">
        <v>944</v>
      </c>
      <c r="G1397" s="104">
        <v>252</v>
      </c>
      <c r="H1397" s="104" t="s">
        <v>4824</v>
      </c>
    </row>
    <row r="1398" spans="1:8" x14ac:dyDescent="0.25">
      <c r="A1398" s="104">
        <v>1397</v>
      </c>
      <c r="B1398" s="104">
        <v>10</v>
      </c>
      <c r="C1398" s="104">
        <v>275</v>
      </c>
      <c r="D1398" s="104" t="s">
        <v>5008</v>
      </c>
      <c r="F1398" s="104" t="s">
        <v>965</v>
      </c>
      <c r="G1398" s="104">
        <v>390</v>
      </c>
      <c r="H1398" s="104" t="s">
        <v>4809</v>
      </c>
    </row>
    <row r="1399" spans="1:8" x14ac:dyDescent="0.25">
      <c r="A1399" s="104">
        <v>1398</v>
      </c>
      <c r="B1399" s="104">
        <v>10</v>
      </c>
      <c r="C1399" s="104">
        <v>276</v>
      </c>
      <c r="D1399" s="104" t="s">
        <v>5009</v>
      </c>
      <c r="F1399" s="104" t="s">
        <v>965</v>
      </c>
      <c r="G1399" s="104">
        <v>430</v>
      </c>
      <c r="H1399" s="104" t="s">
        <v>4809</v>
      </c>
    </row>
    <row r="1400" spans="1:8" x14ac:dyDescent="0.25">
      <c r="A1400" s="104">
        <v>1399</v>
      </c>
      <c r="B1400" s="104">
        <v>10</v>
      </c>
      <c r="C1400" s="104">
        <v>277</v>
      </c>
      <c r="D1400" s="104" t="s">
        <v>5010</v>
      </c>
      <c r="F1400" s="104" t="s">
        <v>944</v>
      </c>
      <c r="G1400" s="104">
        <v>1943</v>
      </c>
      <c r="H1400" s="104" t="s">
        <v>4824</v>
      </c>
    </row>
    <row r="1401" spans="1:8" x14ac:dyDescent="0.25">
      <c r="A1401" s="104">
        <v>1400</v>
      </c>
      <c r="B1401" s="104">
        <v>10</v>
      </c>
      <c r="C1401" s="104">
        <v>278</v>
      </c>
      <c r="D1401" s="104" t="s">
        <v>5011</v>
      </c>
      <c r="F1401" s="104" t="s">
        <v>944</v>
      </c>
      <c r="G1401" s="104">
        <v>567</v>
      </c>
      <c r="H1401" s="104" t="s">
        <v>4824</v>
      </c>
    </row>
    <row r="1402" spans="1:8" x14ac:dyDescent="0.25">
      <c r="A1402" s="104">
        <v>1401</v>
      </c>
      <c r="B1402" s="104">
        <v>10</v>
      </c>
      <c r="C1402" s="104">
        <v>279</v>
      </c>
      <c r="D1402" s="104" t="s">
        <v>5012</v>
      </c>
      <c r="F1402" s="104" t="s">
        <v>944</v>
      </c>
      <c r="G1402" s="104">
        <v>1963</v>
      </c>
      <c r="H1402" s="104" t="s">
        <v>4824</v>
      </c>
    </row>
    <row r="1403" spans="1:8" x14ac:dyDescent="0.25">
      <c r="A1403" s="104">
        <v>1402</v>
      </c>
      <c r="B1403" s="104">
        <v>10</v>
      </c>
      <c r="C1403" s="104">
        <v>280</v>
      </c>
      <c r="D1403" s="104" t="s">
        <v>5013</v>
      </c>
      <c r="F1403" s="104" t="s">
        <v>944</v>
      </c>
      <c r="G1403" s="104">
        <v>1606</v>
      </c>
      <c r="H1403" s="104" t="s">
        <v>4824</v>
      </c>
    </row>
    <row r="1404" spans="1:8" x14ac:dyDescent="0.25">
      <c r="A1404" s="104">
        <v>1403</v>
      </c>
      <c r="B1404" s="104">
        <v>10</v>
      </c>
      <c r="C1404" s="104">
        <v>281</v>
      </c>
      <c r="D1404" s="104" t="s">
        <v>5014</v>
      </c>
      <c r="F1404" s="104" t="s">
        <v>944</v>
      </c>
      <c r="G1404" s="104">
        <v>702</v>
      </c>
      <c r="H1404" s="104" t="s">
        <v>4824</v>
      </c>
    </row>
    <row r="1405" spans="1:8" x14ac:dyDescent="0.25">
      <c r="A1405" s="104">
        <v>1404</v>
      </c>
      <c r="B1405" s="104">
        <v>10</v>
      </c>
      <c r="C1405" s="104">
        <v>282</v>
      </c>
      <c r="D1405" s="104" t="s">
        <v>5015</v>
      </c>
      <c r="F1405" s="104" t="s">
        <v>944</v>
      </c>
      <c r="G1405" s="104">
        <v>691</v>
      </c>
    </row>
    <row r="1406" spans="1:8" x14ac:dyDescent="0.25">
      <c r="A1406" s="104">
        <v>1405</v>
      </c>
      <c r="B1406" s="104">
        <v>10</v>
      </c>
      <c r="G1406" s="104">
        <v>400</v>
      </c>
      <c r="H1406" s="104" t="s">
        <v>4824</v>
      </c>
    </row>
    <row r="1407" spans="1:8" x14ac:dyDescent="0.25">
      <c r="A1407" s="104">
        <v>1406</v>
      </c>
      <c r="B1407" s="104">
        <v>10</v>
      </c>
      <c r="G1407" s="104">
        <v>291</v>
      </c>
      <c r="H1407" s="104" t="s">
        <v>4825</v>
      </c>
    </row>
    <row r="1408" spans="1:8" x14ac:dyDescent="0.25">
      <c r="A1408" s="104">
        <v>1407</v>
      </c>
      <c r="B1408" s="104">
        <v>10</v>
      </c>
      <c r="C1408" s="104">
        <v>283</v>
      </c>
      <c r="D1408" s="104" t="s">
        <v>5016</v>
      </c>
      <c r="F1408" s="104" t="s">
        <v>944</v>
      </c>
      <c r="G1408" s="104">
        <v>716</v>
      </c>
    </row>
    <row r="1409" spans="1:8" x14ac:dyDescent="0.25">
      <c r="A1409" s="104">
        <v>1408</v>
      </c>
      <c r="B1409" s="104">
        <v>10</v>
      </c>
      <c r="G1409" s="104">
        <v>400</v>
      </c>
      <c r="H1409" s="104" t="s">
        <v>4824</v>
      </c>
    </row>
    <row r="1410" spans="1:8" x14ac:dyDescent="0.25">
      <c r="A1410" s="104">
        <v>1409</v>
      </c>
      <c r="B1410" s="104">
        <v>10</v>
      </c>
      <c r="G1410" s="104">
        <v>316</v>
      </c>
      <c r="H1410" s="104" t="s">
        <v>4825</v>
      </c>
    </row>
    <row r="1411" spans="1:8" x14ac:dyDescent="0.25">
      <c r="A1411" s="104">
        <v>1410</v>
      </c>
      <c r="B1411" s="104">
        <v>10</v>
      </c>
      <c r="C1411" s="104">
        <v>284</v>
      </c>
      <c r="D1411" s="104" t="s">
        <v>5017</v>
      </c>
      <c r="F1411" s="104" t="s">
        <v>944</v>
      </c>
      <c r="G1411" s="104">
        <v>462</v>
      </c>
    </row>
    <row r="1412" spans="1:8" x14ac:dyDescent="0.25">
      <c r="A1412" s="104">
        <v>1411</v>
      </c>
      <c r="B1412" s="104">
        <v>10</v>
      </c>
      <c r="G1412" s="104">
        <v>370</v>
      </c>
      <c r="H1412" s="104" t="s">
        <v>4824</v>
      </c>
    </row>
    <row r="1413" spans="1:8" x14ac:dyDescent="0.25">
      <c r="A1413" s="104">
        <v>1412</v>
      </c>
      <c r="B1413" s="104">
        <v>10</v>
      </c>
      <c r="G1413" s="104">
        <v>92</v>
      </c>
      <c r="H1413" s="104" t="s">
        <v>4825</v>
      </c>
    </row>
    <row r="1414" spans="1:8" x14ac:dyDescent="0.25">
      <c r="A1414" s="104">
        <v>1413</v>
      </c>
      <c r="B1414" s="104">
        <v>10</v>
      </c>
      <c r="C1414" s="104">
        <v>285</v>
      </c>
      <c r="D1414" s="104" t="s">
        <v>5018</v>
      </c>
      <c r="F1414" s="104" t="s">
        <v>949</v>
      </c>
      <c r="G1414" s="104">
        <v>458</v>
      </c>
      <c r="H1414" s="104" t="s">
        <v>4909</v>
      </c>
    </row>
    <row r="1415" spans="1:8" x14ac:dyDescent="0.25">
      <c r="A1415" s="104">
        <v>1414</v>
      </c>
      <c r="B1415" s="104">
        <v>10</v>
      </c>
      <c r="C1415" s="104">
        <v>286</v>
      </c>
      <c r="D1415" s="104" t="s">
        <v>5014</v>
      </c>
      <c r="F1415" s="104" t="s">
        <v>944</v>
      </c>
      <c r="G1415" s="104">
        <v>197</v>
      </c>
      <c r="H1415" s="104" t="s">
        <v>4824</v>
      </c>
    </row>
    <row r="1416" spans="1:8" x14ac:dyDescent="0.25">
      <c r="A1416" s="104">
        <v>1415</v>
      </c>
      <c r="B1416" s="104">
        <v>10</v>
      </c>
      <c r="C1416" s="104">
        <v>287</v>
      </c>
      <c r="D1416" s="104" t="s">
        <v>4916</v>
      </c>
      <c r="F1416" s="104" t="s">
        <v>944</v>
      </c>
      <c r="G1416" s="104">
        <v>485</v>
      </c>
      <c r="H1416" s="104" t="s">
        <v>4824</v>
      </c>
    </row>
    <row r="1417" spans="1:8" x14ac:dyDescent="0.25">
      <c r="A1417" s="104">
        <v>1416</v>
      </c>
      <c r="B1417" s="104">
        <v>10</v>
      </c>
      <c r="C1417" s="104">
        <v>288</v>
      </c>
      <c r="D1417" s="104" t="s">
        <v>5019</v>
      </c>
      <c r="F1417" s="104" t="s">
        <v>944</v>
      </c>
      <c r="G1417" s="104">
        <v>193</v>
      </c>
      <c r="H1417" s="104" t="s">
        <v>4824</v>
      </c>
    </row>
    <row r="1418" spans="1:8" x14ac:dyDescent="0.25">
      <c r="A1418" s="104">
        <v>1417</v>
      </c>
      <c r="B1418" s="104">
        <v>10</v>
      </c>
      <c r="C1418" s="104">
        <v>290</v>
      </c>
      <c r="D1418" s="104" t="s">
        <v>4775</v>
      </c>
      <c r="F1418" s="104" t="s">
        <v>944</v>
      </c>
      <c r="G1418" s="104">
        <v>236</v>
      </c>
      <c r="H1418" s="104" t="s">
        <v>4824</v>
      </c>
    </row>
    <row r="1419" spans="1:8" x14ac:dyDescent="0.25">
      <c r="A1419" s="104">
        <v>1418</v>
      </c>
      <c r="B1419" s="104">
        <v>10</v>
      </c>
      <c r="C1419" s="104">
        <v>291</v>
      </c>
      <c r="D1419" s="104" t="s">
        <v>4775</v>
      </c>
      <c r="F1419" s="104" t="s">
        <v>944</v>
      </c>
      <c r="G1419" s="104">
        <v>233</v>
      </c>
      <c r="H1419" s="104" t="s">
        <v>4824</v>
      </c>
    </row>
    <row r="1420" spans="1:8" x14ac:dyDescent="0.25">
      <c r="A1420" s="104">
        <v>1419</v>
      </c>
      <c r="B1420" s="104">
        <v>10</v>
      </c>
      <c r="C1420" s="104">
        <v>292</v>
      </c>
      <c r="D1420" s="104" t="s">
        <v>945</v>
      </c>
      <c r="F1420" s="104" t="s">
        <v>946</v>
      </c>
      <c r="G1420" s="104">
        <v>247</v>
      </c>
      <c r="H1420" s="104" t="s">
        <v>4824</v>
      </c>
    </row>
    <row r="1421" spans="1:8" x14ac:dyDescent="0.25">
      <c r="A1421" s="104">
        <v>1420</v>
      </c>
      <c r="B1421" s="104">
        <v>10</v>
      </c>
      <c r="C1421" s="104">
        <v>293</v>
      </c>
      <c r="D1421" s="104" t="s">
        <v>5020</v>
      </c>
      <c r="F1421" s="104" t="s">
        <v>944</v>
      </c>
      <c r="G1421" s="104">
        <v>195</v>
      </c>
      <c r="H1421" s="104" t="s">
        <v>4824</v>
      </c>
    </row>
    <row r="1422" spans="1:8" x14ac:dyDescent="0.25">
      <c r="A1422" s="104">
        <v>1421</v>
      </c>
      <c r="B1422" s="104">
        <v>10</v>
      </c>
      <c r="C1422" s="104">
        <v>294</v>
      </c>
      <c r="D1422" s="104" t="s">
        <v>4815</v>
      </c>
      <c r="F1422" s="104" t="s">
        <v>944</v>
      </c>
      <c r="G1422" s="104">
        <v>700</v>
      </c>
      <c r="H1422" s="104" t="s">
        <v>4824</v>
      </c>
    </row>
    <row r="1423" spans="1:8" x14ac:dyDescent="0.25">
      <c r="A1423" s="104">
        <v>1422</v>
      </c>
      <c r="B1423" s="104">
        <v>10</v>
      </c>
      <c r="C1423" s="104">
        <v>295</v>
      </c>
      <c r="D1423" s="104" t="s">
        <v>5021</v>
      </c>
      <c r="F1423" s="104" t="s">
        <v>944</v>
      </c>
      <c r="G1423" s="104">
        <v>239</v>
      </c>
      <c r="H1423" s="104" t="s">
        <v>4824</v>
      </c>
    </row>
    <row r="1424" spans="1:8" x14ac:dyDescent="0.25">
      <c r="A1424" s="104">
        <v>1423</v>
      </c>
      <c r="B1424" s="104">
        <v>10</v>
      </c>
      <c r="C1424" s="104">
        <v>296</v>
      </c>
      <c r="D1424" s="104" t="s">
        <v>4812</v>
      </c>
      <c r="F1424" s="104" t="s">
        <v>944</v>
      </c>
      <c r="G1424" s="104">
        <v>1096</v>
      </c>
    </row>
    <row r="1425" spans="1:8" x14ac:dyDescent="0.25">
      <c r="A1425" s="104">
        <v>1424</v>
      </c>
      <c r="B1425" s="104">
        <v>10</v>
      </c>
      <c r="G1425" s="104">
        <v>400</v>
      </c>
      <c r="H1425" s="104" t="s">
        <v>4824</v>
      </c>
    </row>
    <row r="1426" spans="1:8" x14ac:dyDescent="0.25">
      <c r="A1426" s="104">
        <v>1425</v>
      </c>
      <c r="B1426" s="104">
        <v>10</v>
      </c>
      <c r="G1426" s="104">
        <v>696</v>
      </c>
      <c r="H1426" s="104" t="s">
        <v>4825</v>
      </c>
    </row>
    <row r="1427" spans="1:8" x14ac:dyDescent="0.25">
      <c r="A1427" s="104">
        <v>1426</v>
      </c>
      <c r="B1427" s="104">
        <v>10</v>
      </c>
      <c r="C1427" s="104">
        <v>297</v>
      </c>
      <c r="D1427" s="104" t="s">
        <v>5022</v>
      </c>
      <c r="F1427" s="104" t="s">
        <v>944</v>
      </c>
      <c r="G1427" s="104">
        <v>262</v>
      </c>
      <c r="H1427" s="104" t="s">
        <v>4824</v>
      </c>
    </row>
    <row r="1428" spans="1:8" x14ac:dyDescent="0.25">
      <c r="A1428" s="104">
        <v>1427</v>
      </c>
      <c r="B1428" s="104">
        <v>10</v>
      </c>
      <c r="C1428" s="104">
        <v>298</v>
      </c>
      <c r="D1428" s="104" t="s">
        <v>4999</v>
      </c>
      <c r="F1428" s="104" t="s">
        <v>944</v>
      </c>
      <c r="G1428" s="104">
        <v>602</v>
      </c>
    </row>
    <row r="1429" spans="1:8" x14ac:dyDescent="0.25">
      <c r="A1429" s="104">
        <v>1428</v>
      </c>
      <c r="B1429" s="104">
        <v>10</v>
      </c>
      <c r="G1429" s="104">
        <v>270</v>
      </c>
      <c r="H1429" s="104" t="s">
        <v>4824</v>
      </c>
    </row>
    <row r="1430" spans="1:8" x14ac:dyDescent="0.25">
      <c r="A1430" s="104">
        <v>1429</v>
      </c>
      <c r="B1430" s="104">
        <v>10</v>
      </c>
      <c r="G1430" s="104">
        <v>332</v>
      </c>
      <c r="H1430" s="104" t="s">
        <v>4825</v>
      </c>
    </row>
    <row r="1431" spans="1:8" x14ac:dyDescent="0.25">
      <c r="A1431" s="104">
        <v>1430</v>
      </c>
      <c r="B1431" s="104">
        <v>10</v>
      </c>
      <c r="C1431" s="104">
        <v>299</v>
      </c>
      <c r="D1431" s="104" t="s">
        <v>4813</v>
      </c>
      <c r="F1431" s="104" t="s">
        <v>944</v>
      </c>
      <c r="G1431" s="104">
        <v>257</v>
      </c>
    </row>
    <row r="1432" spans="1:8" x14ac:dyDescent="0.25">
      <c r="A1432" s="104">
        <v>1431</v>
      </c>
      <c r="B1432" s="104">
        <v>10</v>
      </c>
      <c r="G1432" s="104">
        <v>130</v>
      </c>
      <c r="H1432" s="104" t="s">
        <v>4824</v>
      </c>
    </row>
    <row r="1433" spans="1:8" x14ac:dyDescent="0.25">
      <c r="A1433" s="104">
        <v>1432</v>
      </c>
      <c r="B1433" s="104">
        <v>10</v>
      </c>
      <c r="G1433" s="104">
        <v>127</v>
      </c>
      <c r="H1433" s="104" t="s">
        <v>4825</v>
      </c>
    </row>
    <row r="1434" spans="1:8" x14ac:dyDescent="0.25">
      <c r="A1434" s="104">
        <v>1433</v>
      </c>
      <c r="B1434" s="104">
        <v>10</v>
      </c>
      <c r="C1434" s="104">
        <v>300</v>
      </c>
      <c r="D1434" s="104" t="s">
        <v>5023</v>
      </c>
      <c r="F1434" s="104" t="s">
        <v>944</v>
      </c>
      <c r="G1434" s="104">
        <v>528</v>
      </c>
      <c r="H1434" s="104" t="s">
        <v>4824</v>
      </c>
    </row>
    <row r="1435" spans="1:8" x14ac:dyDescent="0.25">
      <c r="A1435" s="104">
        <v>1434</v>
      </c>
      <c r="B1435" s="104">
        <v>10</v>
      </c>
      <c r="C1435" s="104">
        <v>301</v>
      </c>
      <c r="D1435" s="104" t="s">
        <v>5024</v>
      </c>
      <c r="F1435" s="104" t="s">
        <v>944</v>
      </c>
      <c r="G1435" s="104">
        <v>440</v>
      </c>
    </row>
    <row r="1436" spans="1:8" x14ac:dyDescent="0.25">
      <c r="A1436" s="104">
        <v>1435</v>
      </c>
      <c r="B1436" s="104">
        <v>10</v>
      </c>
      <c r="G1436" s="104">
        <v>400</v>
      </c>
      <c r="H1436" s="104" t="s">
        <v>4824</v>
      </c>
    </row>
    <row r="1437" spans="1:8" x14ac:dyDescent="0.25">
      <c r="A1437" s="104">
        <v>1436</v>
      </c>
      <c r="B1437" s="104">
        <v>10</v>
      </c>
      <c r="G1437" s="104">
        <v>40</v>
      </c>
      <c r="H1437" s="104" t="s">
        <v>4825</v>
      </c>
    </row>
    <row r="1438" spans="1:8" x14ac:dyDescent="0.25">
      <c r="A1438" s="104">
        <v>1437</v>
      </c>
      <c r="B1438" s="104">
        <v>10</v>
      </c>
      <c r="C1438" s="104">
        <v>302</v>
      </c>
      <c r="D1438" s="104" t="s">
        <v>4816</v>
      </c>
      <c r="F1438" s="104" t="s">
        <v>944</v>
      </c>
      <c r="G1438" s="104">
        <v>1854</v>
      </c>
    </row>
    <row r="1439" spans="1:8" x14ac:dyDescent="0.25">
      <c r="A1439" s="104">
        <v>1438</v>
      </c>
      <c r="B1439" s="104">
        <v>10</v>
      </c>
      <c r="G1439" s="104">
        <v>400</v>
      </c>
      <c r="H1439" s="104" t="s">
        <v>4824</v>
      </c>
    </row>
    <row r="1440" spans="1:8" x14ac:dyDescent="0.25">
      <c r="A1440" s="104">
        <v>1439</v>
      </c>
      <c r="B1440" s="104">
        <v>10</v>
      </c>
      <c r="G1440" s="104">
        <v>1454</v>
      </c>
      <c r="H1440" s="104" t="s">
        <v>4825</v>
      </c>
    </row>
    <row r="1441" spans="1:8" x14ac:dyDescent="0.25">
      <c r="A1441" s="104">
        <v>1440</v>
      </c>
      <c r="B1441" s="104">
        <v>10</v>
      </c>
      <c r="C1441" s="104">
        <v>303</v>
      </c>
      <c r="D1441" s="104" t="s">
        <v>5000</v>
      </c>
      <c r="F1441" s="104" t="s">
        <v>944</v>
      </c>
      <c r="G1441" s="104">
        <v>428</v>
      </c>
      <c r="H1441" s="104" t="s">
        <v>4824</v>
      </c>
    </row>
    <row r="1442" spans="1:8" x14ac:dyDescent="0.25">
      <c r="A1442" s="104">
        <v>1441</v>
      </c>
      <c r="B1442" s="104">
        <v>10</v>
      </c>
      <c r="C1442" s="104">
        <v>304</v>
      </c>
      <c r="D1442" s="104" t="s">
        <v>5025</v>
      </c>
      <c r="F1442" s="104" t="s">
        <v>944</v>
      </c>
      <c r="G1442" s="104">
        <v>43</v>
      </c>
      <c r="H1442" s="104" t="s">
        <v>4824</v>
      </c>
    </row>
    <row r="1443" spans="1:8" x14ac:dyDescent="0.25">
      <c r="A1443" s="104">
        <v>1442</v>
      </c>
      <c r="B1443" s="104">
        <v>10</v>
      </c>
      <c r="C1443" s="104">
        <v>306</v>
      </c>
      <c r="D1443" s="104" t="s">
        <v>5026</v>
      </c>
      <c r="F1443" s="104" t="s">
        <v>944</v>
      </c>
      <c r="G1443" s="104">
        <v>179</v>
      </c>
    </row>
    <row r="1444" spans="1:8" x14ac:dyDescent="0.25">
      <c r="A1444" s="104">
        <v>1443</v>
      </c>
      <c r="B1444" s="104">
        <v>10</v>
      </c>
      <c r="G1444" s="104">
        <v>120</v>
      </c>
      <c r="H1444" s="104" t="s">
        <v>4824</v>
      </c>
    </row>
    <row r="1445" spans="1:8" x14ac:dyDescent="0.25">
      <c r="A1445" s="104">
        <v>1444</v>
      </c>
      <c r="B1445" s="104">
        <v>10</v>
      </c>
      <c r="G1445" s="104">
        <v>59</v>
      </c>
      <c r="H1445" s="104" t="s">
        <v>4825</v>
      </c>
    </row>
    <row r="1446" spans="1:8" x14ac:dyDescent="0.25">
      <c r="A1446" s="104">
        <v>1445</v>
      </c>
      <c r="B1446" s="104">
        <v>10</v>
      </c>
      <c r="C1446" s="104">
        <v>307</v>
      </c>
      <c r="D1446" s="104" t="s">
        <v>4991</v>
      </c>
      <c r="F1446" s="104" t="s">
        <v>944</v>
      </c>
      <c r="G1446" s="104">
        <v>1329</v>
      </c>
    </row>
    <row r="1447" spans="1:8" x14ac:dyDescent="0.25">
      <c r="A1447" s="104">
        <v>1446</v>
      </c>
      <c r="B1447" s="104">
        <v>10</v>
      </c>
      <c r="G1447" s="104">
        <v>300</v>
      </c>
      <c r="H1447" s="104" t="s">
        <v>4824</v>
      </c>
    </row>
    <row r="1448" spans="1:8" x14ac:dyDescent="0.25">
      <c r="A1448" s="104">
        <v>1447</v>
      </c>
      <c r="B1448" s="104">
        <v>10</v>
      </c>
      <c r="G1448" s="104">
        <v>1029</v>
      </c>
      <c r="H1448" s="104" t="s">
        <v>4825</v>
      </c>
    </row>
    <row r="1449" spans="1:8" x14ac:dyDescent="0.25">
      <c r="A1449" s="104">
        <v>1448</v>
      </c>
      <c r="B1449" s="104">
        <v>10</v>
      </c>
      <c r="C1449" s="104">
        <v>308</v>
      </c>
      <c r="D1449" s="104" t="s">
        <v>5027</v>
      </c>
      <c r="F1449" s="104" t="s">
        <v>949</v>
      </c>
      <c r="G1449" s="104">
        <v>350</v>
      </c>
      <c r="H1449" s="104" t="s">
        <v>4831</v>
      </c>
    </row>
    <row r="1450" spans="1:8" x14ac:dyDescent="0.25">
      <c r="A1450" s="104">
        <v>1449</v>
      </c>
      <c r="B1450" s="104">
        <v>10</v>
      </c>
      <c r="C1450" s="104">
        <v>309</v>
      </c>
      <c r="D1450" s="104" t="s">
        <v>5028</v>
      </c>
      <c r="F1450" s="104" t="s">
        <v>944</v>
      </c>
      <c r="G1450" s="104">
        <v>528</v>
      </c>
      <c r="H1450" s="104" t="s">
        <v>4824</v>
      </c>
    </row>
    <row r="1451" spans="1:8" x14ac:dyDescent="0.25">
      <c r="A1451" s="104">
        <v>1450</v>
      </c>
      <c r="B1451" s="104">
        <v>10</v>
      </c>
      <c r="C1451" s="104">
        <v>310</v>
      </c>
      <c r="D1451" s="104" t="s">
        <v>4863</v>
      </c>
      <c r="F1451" s="104" t="s">
        <v>944</v>
      </c>
      <c r="G1451" s="104">
        <v>1495</v>
      </c>
    </row>
    <row r="1452" spans="1:8" x14ac:dyDescent="0.25">
      <c r="A1452" s="104">
        <v>1451</v>
      </c>
      <c r="B1452" s="104">
        <v>10</v>
      </c>
      <c r="G1452" s="104">
        <v>400</v>
      </c>
      <c r="H1452" s="104" t="s">
        <v>4824</v>
      </c>
    </row>
    <row r="1453" spans="1:8" x14ac:dyDescent="0.25">
      <c r="A1453" s="104">
        <v>1452</v>
      </c>
      <c r="B1453" s="104">
        <v>10</v>
      </c>
      <c r="G1453" s="104">
        <v>1095</v>
      </c>
      <c r="H1453" s="104" t="s">
        <v>4825</v>
      </c>
    </row>
    <row r="1454" spans="1:8" x14ac:dyDescent="0.25">
      <c r="A1454" s="104">
        <v>1453</v>
      </c>
      <c r="B1454" s="104">
        <v>10</v>
      </c>
      <c r="C1454" s="104">
        <v>311</v>
      </c>
      <c r="D1454" s="104" t="s">
        <v>5029</v>
      </c>
      <c r="F1454" s="104" t="s">
        <v>944</v>
      </c>
      <c r="G1454" s="104">
        <v>644</v>
      </c>
      <c r="H1454" s="104" t="s">
        <v>4824</v>
      </c>
    </row>
    <row r="1455" spans="1:8" x14ac:dyDescent="0.25">
      <c r="A1455" s="104">
        <v>1454</v>
      </c>
      <c r="B1455" s="104">
        <v>10</v>
      </c>
      <c r="C1455" s="104">
        <v>312</v>
      </c>
      <c r="D1455" s="104" t="s">
        <v>5030</v>
      </c>
      <c r="F1455" s="104" t="s">
        <v>944</v>
      </c>
      <c r="G1455" s="104">
        <v>292</v>
      </c>
      <c r="H1455" s="104" t="s">
        <v>4824</v>
      </c>
    </row>
    <row r="1456" spans="1:8" x14ac:dyDescent="0.25">
      <c r="A1456" s="104">
        <v>1455</v>
      </c>
      <c r="B1456" s="104">
        <v>10</v>
      </c>
      <c r="C1456" s="104">
        <v>313</v>
      </c>
      <c r="D1456" s="104" t="s">
        <v>977</v>
      </c>
      <c r="F1456" s="104" t="s">
        <v>944</v>
      </c>
      <c r="G1456" s="104">
        <v>167</v>
      </c>
      <c r="H1456" s="104" t="s">
        <v>4824</v>
      </c>
    </row>
    <row r="1457" spans="1:8" x14ac:dyDescent="0.25">
      <c r="A1457" s="104">
        <v>1456</v>
      </c>
      <c r="B1457" s="104">
        <v>10</v>
      </c>
      <c r="C1457" s="104">
        <v>314</v>
      </c>
      <c r="D1457" s="104" t="s">
        <v>5031</v>
      </c>
      <c r="F1457" s="104" t="s">
        <v>944</v>
      </c>
      <c r="G1457" s="104">
        <v>290</v>
      </c>
    </row>
    <row r="1458" spans="1:8" x14ac:dyDescent="0.25">
      <c r="A1458" s="104">
        <v>1457</v>
      </c>
      <c r="B1458" s="104">
        <v>10</v>
      </c>
      <c r="G1458" s="104">
        <v>100</v>
      </c>
      <c r="H1458" s="104" t="s">
        <v>4824</v>
      </c>
    </row>
    <row r="1459" spans="1:8" x14ac:dyDescent="0.25">
      <c r="A1459" s="104">
        <v>1458</v>
      </c>
      <c r="B1459" s="104">
        <v>10</v>
      </c>
      <c r="G1459" s="104">
        <v>190</v>
      </c>
      <c r="H1459" s="104" t="s">
        <v>4825</v>
      </c>
    </row>
    <row r="1460" spans="1:8" x14ac:dyDescent="0.25">
      <c r="A1460" s="104">
        <v>1459</v>
      </c>
      <c r="B1460" s="104">
        <v>10</v>
      </c>
      <c r="C1460" s="104">
        <v>315</v>
      </c>
      <c r="D1460" s="104" t="s">
        <v>5032</v>
      </c>
      <c r="F1460" s="104" t="s">
        <v>944</v>
      </c>
      <c r="G1460" s="104">
        <v>772</v>
      </c>
    </row>
    <row r="1461" spans="1:8" x14ac:dyDescent="0.25">
      <c r="A1461" s="104">
        <v>1460</v>
      </c>
      <c r="B1461" s="104">
        <v>10</v>
      </c>
      <c r="G1461" s="104">
        <v>300</v>
      </c>
      <c r="H1461" s="104" t="s">
        <v>4824</v>
      </c>
    </row>
    <row r="1462" spans="1:8" x14ac:dyDescent="0.25">
      <c r="A1462" s="104">
        <v>1461</v>
      </c>
      <c r="B1462" s="104">
        <v>10</v>
      </c>
      <c r="G1462" s="104">
        <v>472</v>
      </c>
      <c r="H1462" s="104" t="s">
        <v>4825</v>
      </c>
    </row>
    <row r="1463" spans="1:8" x14ac:dyDescent="0.25">
      <c r="A1463" s="104">
        <v>1462</v>
      </c>
      <c r="B1463" s="104">
        <v>10</v>
      </c>
      <c r="C1463" s="104">
        <v>316</v>
      </c>
      <c r="D1463" s="104" t="s">
        <v>5033</v>
      </c>
      <c r="F1463" s="104" t="s">
        <v>944</v>
      </c>
      <c r="G1463" s="104">
        <v>1089</v>
      </c>
    </row>
    <row r="1464" spans="1:8" x14ac:dyDescent="0.25">
      <c r="A1464" s="104">
        <v>1463</v>
      </c>
      <c r="B1464" s="104">
        <v>10</v>
      </c>
      <c r="G1464" s="104">
        <v>400</v>
      </c>
      <c r="H1464" s="104" t="s">
        <v>4824</v>
      </c>
    </row>
    <row r="1465" spans="1:8" x14ac:dyDescent="0.25">
      <c r="A1465" s="104">
        <v>1464</v>
      </c>
      <c r="B1465" s="104">
        <v>10</v>
      </c>
      <c r="G1465" s="104">
        <v>689</v>
      </c>
      <c r="H1465" s="104" t="s">
        <v>4825</v>
      </c>
    </row>
    <row r="1466" spans="1:8" x14ac:dyDescent="0.25">
      <c r="A1466" s="104">
        <v>1465</v>
      </c>
      <c r="B1466" s="104">
        <v>10</v>
      </c>
      <c r="C1466" s="104">
        <v>317</v>
      </c>
      <c r="D1466" s="104" t="s">
        <v>4897</v>
      </c>
      <c r="F1466" s="104" t="s">
        <v>944</v>
      </c>
      <c r="G1466" s="104">
        <v>640</v>
      </c>
      <c r="H1466" s="104" t="s">
        <v>4824</v>
      </c>
    </row>
    <row r="1467" spans="1:8" x14ac:dyDescent="0.25">
      <c r="A1467" s="104">
        <v>1466</v>
      </c>
      <c r="B1467" s="104">
        <v>10</v>
      </c>
      <c r="C1467" s="104">
        <v>318</v>
      </c>
      <c r="D1467" s="104" t="s">
        <v>5034</v>
      </c>
      <c r="F1467" s="104" t="s">
        <v>944</v>
      </c>
      <c r="G1467" s="104">
        <v>124</v>
      </c>
      <c r="H1467" s="104" t="s">
        <v>4824</v>
      </c>
    </row>
    <row r="1468" spans="1:8" x14ac:dyDescent="0.25">
      <c r="A1468" s="104">
        <v>1467</v>
      </c>
      <c r="B1468" s="104">
        <v>10</v>
      </c>
      <c r="C1468" s="104">
        <v>319</v>
      </c>
      <c r="D1468" s="104" t="s">
        <v>5035</v>
      </c>
      <c r="F1468" s="104" t="s">
        <v>944</v>
      </c>
      <c r="G1468" s="104">
        <v>484</v>
      </c>
      <c r="H1468" s="104" t="s">
        <v>4824</v>
      </c>
    </row>
    <row r="1469" spans="1:8" x14ac:dyDescent="0.25">
      <c r="A1469" s="104">
        <v>1468</v>
      </c>
      <c r="B1469" s="104">
        <v>10</v>
      </c>
      <c r="C1469" s="104">
        <v>320</v>
      </c>
      <c r="D1469" s="104" t="s">
        <v>5036</v>
      </c>
      <c r="F1469" s="104" t="s">
        <v>944</v>
      </c>
      <c r="G1469" s="104">
        <v>482</v>
      </c>
      <c r="H1469" s="104" t="s">
        <v>4824</v>
      </c>
    </row>
    <row r="1470" spans="1:8" x14ac:dyDescent="0.25">
      <c r="A1470" s="104">
        <v>1469</v>
      </c>
      <c r="B1470" s="104">
        <v>10</v>
      </c>
      <c r="C1470" s="104">
        <v>321</v>
      </c>
      <c r="D1470" s="104" t="s">
        <v>4855</v>
      </c>
      <c r="F1470" s="104" t="s">
        <v>944</v>
      </c>
      <c r="G1470" s="104">
        <v>412</v>
      </c>
      <c r="H1470" s="104" t="s">
        <v>4824</v>
      </c>
    </row>
    <row r="1471" spans="1:8" x14ac:dyDescent="0.25">
      <c r="A1471" s="104">
        <v>1470</v>
      </c>
      <c r="B1471" s="104">
        <v>10</v>
      </c>
      <c r="C1471" s="104">
        <v>322</v>
      </c>
      <c r="D1471" s="104" t="s">
        <v>5001</v>
      </c>
      <c r="F1471" s="104" t="s">
        <v>944</v>
      </c>
      <c r="G1471" s="104">
        <v>707</v>
      </c>
      <c r="H1471" s="104" t="s">
        <v>4824</v>
      </c>
    </row>
    <row r="1472" spans="1:8" x14ac:dyDescent="0.25">
      <c r="A1472" s="104">
        <v>1471</v>
      </c>
      <c r="B1472" s="104">
        <v>10</v>
      </c>
      <c r="C1472" s="104">
        <v>323</v>
      </c>
      <c r="D1472" s="104" t="s">
        <v>5002</v>
      </c>
      <c r="F1472" s="104" t="s">
        <v>944</v>
      </c>
      <c r="G1472" s="104">
        <v>889</v>
      </c>
      <c r="H1472" s="104" t="s">
        <v>4824</v>
      </c>
    </row>
    <row r="1473" spans="1:8" x14ac:dyDescent="0.25">
      <c r="A1473" s="104">
        <v>1472</v>
      </c>
      <c r="B1473" s="104">
        <v>10</v>
      </c>
      <c r="C1473" s="104">
        <v>324</v>
      </c>
      <c r="D1473" s="104" t="s">
        <v>5003</v>
      </c>
      <c r="F1473" s="104" t="s">
        <v>944</v>
      </c>
      <c r="G1473" s="104">
        <v>1303</v>
      </c>
    </row>
    <row r="1474" spans="1:8" x14ac:dyDescent="0.25">
      <c r="A1474" s="104">
        <v>1473</v>
      </c>
      <c r="B1474" s="104">
        <v>10</v>
      </c>
      <c r="G1474" s="104">
        <v>400</v>
      </c>
      <c r="H1474" s="104" t="s">
        <v>4824</v>
      </c>
    </row>
    <row r="1475" spans="1:8" x14ac:dyDescent="0.25">
      <c r="A1475" s="104">
        <v>1474</v>
      </c>
      <c r="B1475" s="104">
        <v>10</v>
      </c>
      <c r="G1475" s="104">
        <v>903</v>
      </c>
      <c r="H1475" s="104" t="s">
        <v>4825</v>
      </c>
    </row>
    <row r="1476" spans="1:8" x14ac:dyDescent="0.25">
      <c r="A1476" s="104">
        <v>1475</v>
      </c>
      <c r="B1476" s="104">
        <v>10</v>
      </c>
      <c r="C1476" s="104">
        <v>325</v>
      </c>
      <c r="D1476" s="104" t="s">
        <v>5004</v>
      </c>
      <c r="F1476" s="104" t="s">
        <v>944</v>
      </c>
      <c r="G1476" s="104">
        <v>301</v>
      </c>
      <c r="H1476" s="104" t="s">
        <v>4824</v>
      </c>
    </row>
    <row r="1477" spans="1:8" x14ac:dyDescent="0.25">
      <c r="A1477" s="104">
        <v>1476</v>
      </c>
      <c r="B1477" s="104">
        <v>10</v>
      </c>
      <c r="C1477" s="104">
        <v>326</v>
      </c>
      <c r="D1477" s="104" t="s">
        <v>4899</v>
      </c>
      <c r="F1477" s="104" t="s">
        <v>944</v>
      </c>
      <c r="G1477" s="104">
        <v>304</v>
      </c>
      <c r="H1477" s="104" t="s">
        <v>4824</v>
      </c>
    </row>
    <row r="1478" spans="1:8" x14ac:dyDescent="0.25">
      <c r="A1478" s="104">
        <v>1477</v>
      </c>
      <c r="B1478" s="104">
        <v>10</v>
      </c>
      <c r="C1478" s="104">
        <v>327</v>
      </c>
      <c r="D1478" s="104" t="s">
        <v>5005</v>
      </c>
      <c r="F1478" s="104" t="s">
        <v>944</v>
      </c>
      <c r="G1478" s="104">
        <v>849</v>
      </c>
      <c r="H1478" s="104" t="s">
        <v>4824</v>
      </c>
    </row>
    <row r="1479" spans="1:8" x14ac:dyDescent="0.25">
      <c r="A1479" s="104">
        <v>1478</v>
      </c>
      <c r="B1479" s="104">
        <v>10</v>
      </c>
      <c r="C1479" s="104">
        <v>328</v>
      </c>
      <c r="D1479" s="104" t="s">
        <v>5025</v>
      </c>
      <c r="F1479" s="104" t="s">
        <v>944</v>
      </c>
      <c r="G1479" s="104">
        <v>197</v>
      </c>
      <c r="H1479" s="104" t="s">
        <v>4824</v>
      </c>
    </row>
    <row r="1480" spans="1:8" x14ac:dyDescent="0.25">
      <c r="A1480" s="104">
        <v>1479</v>
      </c>
      <c r="B1480" s="104">
        <v>10</v>
      </c>
      <c r="C1480" s="104">
        <v>329</v>
      </c>
      <c r="D1480" s="104" t="s">
        <v>5037</v>
      </c>
      <c r="F1480" s="104" t="s">
        <v>944</v>
      </c>
      <c r="G1480" s="104">
        <v>920</v>
      </c>
    </row>
    <row r="1481" spans="1:8" x14ac:dyDescent="0.25">
      <c r="A1481" s="104">
        <v>1480</v>
      </c>
      <c r="B1481" s="104">
        <v>10</v>
      </c>
      <c r="G1481" s="104">
        <v>400</v>
      </c>
      <c r="H1481" s="104" t="s">
        <v>4824</v>
      </c>
    </row>
    <row r="1482" spans="1:8" x14ac:dyDescent="0.25">
      <c r="A1482" s="104">
        <v>1481</v>
      </c>
      <c r="B1482" s="104">
        <v>10</v>
      </c>
      <c r="G1482" s="104">
        <v>520</v>
      </c>
      <c r="H1482" s="104" t="s">
        <v>4825</v>
      </c>
    </row>
    <row r="1483" spans="1:8" x14ac:dyDescent="0.25">
      <c r="A1483" s="104">
        <v>1482</v>
      </c>
      <c r="B1483" s="104">
        <v>10</v>
      </c>
      <c r="C1483" s="104">
        <v>330</v>
      </c>
      <c r="D1483" s="104" t="s">
        <v>4838</v>
      </c>
      <c r="F1483" s="104" t="s">
        <v>944</v>
      </c>
      <c r="G1483" s="104">
        <v>255</v>
      </c>
    </row>
    <row r="1484" spans="1:8" x14ac:dyDescent="0.25">
      <c r="A1484" s="104">
        <v>1483</v>
      </c>
      <c r="B1484" s="104">
        <v>10</v>
      </c>
      <c r="G1484" s="104">
        <v>100</v>
      </c>
      <c r="H1484" s="104" t="s">
        <v>4824</v>
      </c>
    </row>
    <row r="1485" spans="1:8" x14ac:dyDescent="0.25">
      <c r="A1485" s="104">
        <v>1484</v>
      </c>
      <c r="B1485" s="104">
        <v>10</v>
      </c>
      <c r="G1485" s="104">
        <v>155</v>
      </c>
      <c r="H1485" s="104" t="s">
        <v>4825</v>
      </c>
    </row>
    <row r="1486" spans="1:8" x14ac:dyDescent="0.25">
      <c r="A1486" s="104">
        <v>1485</v>
      </c>
      <c r="B1486" s="104">
        <v>10</v>
      </c>
      <c r="C1486" s="104">
        <v>331</v>
      </c>
      <c r="D1486" s="104" t="s">
        <v>5038</v>
      </c>
      <c r="F1486" s="104" t="s">
        <v>944</v>
      </c>
      <c r="G1486" s="104">
        <v>479</v>
      </c>
      <c r="H1486" s="104" t="s">
        <v>4824</v>
      </c>
    </row>
    <row r="1487" spans="1:8" x14ac:dyDescent="0.25">
      <c r="A1487" s="104">
        <v>1486</v>
      </c>
      <c r="B1487" s="104">
        <v>10</v>
      </c>
      <c r="C1487" s="104">
        <v>332</v>
      </c>
      <c r="D1487" s="104" t="s">
        <v>5039</v>
      </c>
      <c r="F1487" s="104" t="s">
        <v>944</v>
      </c>
      <c r="G1487" s="104">
        <v>819</v>
      </c>
    </row>
    <row r="1488" spans="1:8" x14ac:dyDescent="0.25">
      <c r="A1488" s="104">
        <v>1487</v>
      </c>
      <c r="B1488" s="104">
        <v>10</v>
      </c>
      <c r="G1488" s="104">
        <v>400</v>
      </c>
      <c r="H1488" s="104" t="s">
        <v>4824</v>
      </c>
    </row>
    <row r="1489" spans="1:8" x14ac:dyDescent="0.25">
      <c r="A1489" s="104">
        <v>1488</v>
      </c>
      <c r="B1489" s="104">
        <v>10</v>
      </c>
      <c r="G1489" s="104">
        <v>419</v>
      </c>
      <c r="H1489" s="104" t="s">
        <v>4825</v>
      </c>
    </row>
    <row r="1490" spans="1:8" x14ac:dyDescent="0.25">
      <c r="A1490" s="104">
        <v>1489</v>
      </c>
      <c r="B1490" s="104">
        <v>10</v>
      </c>
      <c r="C1490" s="104">
        <v>333</v>
      </c>
      <c r="D1490" s="104" t="s">
        <v>5040</v>
      </c>
      <c r="F1490" s="104" t="s">
        <v>944</v>
      </c>
      <c r="G1490" s="104">
        <v>970</v>
      </c>
    </row>
    <row r="1491" spans="1:8" x14ac:dyDescent="0.25">
      <c r="A1491" s="104">
        <v>1490</v>
      </c>
      <c r="B1491" s="104">
        <v>10</v>
      </c>
      <c r="G1491" s="104">
        <v>400</v>
      </c>
      <c r="H1491" s="104" t="s">
        <v>4824</v>
      </c>
    </row>
    <row r="1492" spans="1:8" x14ac:dyDescent="0.25">
      <c r="A1492" s="104">
        <v>1491</v>
      </c>
      <c r="B1492" s="104">
        <v>10</v>
      </c>
      <c r="G1492" s="104">
        <v>570</v>
      </c>
      <c r="H1492" s="104" t="s">
        <v>4825</v>
      </c>
    </row>
    <row r="1493" spans="1:8" x14ac:dyDescent="0.25">
      <c r="A1493" s="104">
        <v>1492</v>
      </c>
      <c r="B1493" s="104">
        <v>10</v>
      </c>
      <c r="C1493" s="104">
        <v>334</v>
      </c>
      <c r="D1493" s="104" t="s">
        <v>5041</v>
      </c>
      <c r="F1493" s="104" t="s">
        <v>944</v>
      </c>
      <c r="G1493" s="104">
        <v>372</v>
      </c>
      <c r="H1493" s="104" t="s">
        <v>4824</v>
      </c>
    </row>
    <row r="1494" spans="1:8" x14ac:dyDescent="0.25">
      <c r="A1494" s="104">
        <v>1493</v>
      </c>
      <c r="B1494" s="104">
        <v>10</v>
      </c>
      <c r="C1494" s="104">
        <v>335</v>
      </c>
      <c r="D1494" s="104" t="s">
        <v>5042</v>
      </c>
      <c r="F1494" s="104" t="s">
        <v>944</v>
      </c>
      <c r="G1494" s="104">
        <v>619</v>
      </c>
      <c r="H1494" s="104" t="s">
        <v>4824</v>
      </c>
    </row>
    <row r="1495" spans="1:8" x14ac:dyDescent="0.25">
      <c r="A1495" s="104">
        <v>1494</v>
      </c>
      <c r="B1495" s="104">
        <v>10</v>
      </c>
      <c r="C1495" s="104">
        <v>336</v>
      </c>
      <c r="D1495" s="104" t="s">
        <v>5043</v>
      </c>
      <c r="F1495" s="104" t="s">
        <v>944</v>
      </c>
      <c r="G1495" s="104">
        <v>426</v>
      </c>
      <c r="H1495" s="104" t="s">
        <v>4824</v>
      </c>
    </row>
    <row r="1496" spans="1:8" x14ac:dyDescent="0.25">
      <c r="A1496" s="104">
        <v>1495</v>
      </c>
      <c r="B1496" s="104">
        <v>10</v>
      </c>
      <c r="C1496" s="104">
        <v>337</v>
      </c>
      <c r="D1496" s="104" t="s">
        <v>5044</v>
      </c>
      <c r="F1496" s="104" t="s">
        <v>944</v>
      </c>
      <c r="G1496" s="104">
        <v>348</v>
      </c>
      <c r="H1496" s="104" t="s">
        <v>4824</v>
      </c>
    </row>
    <row r="1497" spans="1:8" x14ac:dyDescent="0.25">
      <c r="A1497" s="104">
        <v>1496</v>
      </c>
      <c r="B1497" s="104">
        <v>10</v>
      </c>
      <c r="C1497" s="104">
        <v>338</v>
      </c>
      <c r="D1497" s="104" t="s">
        <v>5045</v>
      </c>
      <c r="F1497" s="104" t="s">
        <v>944</v>
      </c>
      <c r="G1497" s="104">
        <v>361</v>
      </c>
      <c r="H1497" s="104" t="s">
        <v>4824</v>
      </c>
    </row>
    <row r="1498" spans="1:8" x14ac:dyDescent="0.25">
      <c r="A1498" s="104">
        <v>1497</v>
      </c>
      <c r="B1498" s="104">
        <v>10</v>
      </c>
      <c r="C1498" s="104">
        <v>339</v>
      </c>
      <c r="D1498" s="104" t="s">
        <v>4873</v>
      </c>
      <c r="F1498" s="104" t="s">
        <v>944</v>
      </c>
      <c r="G1498" s="104">
        <v>340</v>
      </c>
      <c r="H1498" s="104" t="s">
        <v>4824</v>
      </c>
    </row>
    <row r="1499" spans="1:8" x14ac:dyDescent="0.25">
      <c r="A1499" s="104">
        <v>1498</v>
      </c>
      <c r="B1499" s="104">
        <v>10</v>
      </c>
      <c r="C1499" s="104">
        <v>340</v>
      </c>
      <c r="D1499" s="104" t="s">
        <v>5046</v>
      </c>
      <c r="F1499" s="104" t="s">
        <v>944</v>
      </c>
      <c r="G1499" s="104">
        <v>463</v>
      </c>
      <c r="H1499" s="104" t="s">
        <v>4824</v>
      </c>
    </row>
    <row r="1500" spans="1:8" x14ac:dyDescent="0.25">
      <c r="A1500" s="104">
        <v>1499</v>
      </c>
      <c r="B1500" s="104">
        <v>10</v>
      </c>
      <c r="C1500" s="104">
        <v>341</v>
      </c>
      <c r="D1500" s="104" t="s">
        <v>5047</v>
      </c>
      <c r="F1500" s="104" t="s">
        <v>944</v>
      </c>
      <c r="G1500" s="104">
        <v>435</v>
      </c>
      <c r="H1500" s="104" t="s">
        <v>4824</v>
      </c>
    </row>
    <row r="1501" spans="1:8" x14ac:dyDescent="0.25">
      <c r="A1501" s="104">
        <v>1500</v>
      </c>
      <c r="B1501" s="104">
        <v>10</v>
      </c>
      <c r="C1501" s="104">
        <v>342</v>
      </c>
      <c r="D1501" s="104" t="s">
        <v>4857</v>
      </c>
      <c r="F1501" s="104" t="s">
        <v>944</v>
      </c>
      <c r="G1501" s="104">
        <v>1337</v>
      </c>
    </row>
    <row r="1502" spans="1:8" x14ac:dyDescent="0.25">
      <c r="A1502" s="104">
        <v>1501</v>
      </c>
      <c r="B1502" s="104">
        <v>10</v>
      </c>
      <c r="G1502" s="104">
        <v>400</v>
      </c>
      <c r="H1502" s="104" t="s">
        <v>4824</v>
      </c>
    </row>
    <row r="1503" spans="1:8" x14ac:dyDescent="0.25">
      <c r="A1503" s="104">
        <v>1502</v>
      </c>
      <c r="B1503" s="104">
        <v>10</v>
      </c>
      <c r="G1503" s="104">
        <v>937</v>
      </c>
      <c r="H1503" s="104" t="s">
        <v>4825</v>
      </c>
    </row>
    <row r="1504" spans="1:8" x14ac:dyDescent="0.25">
      <c r="A1504" s="104">
        <v>1503</v>
      </c>
      <c r="B1504" s="104">
        <v>10</v>
      </c>
      <c r="C1504" s="104">
        <v>343</v>
      </c>
      <c r="D1504" s="104" t="s">
        <v>4858</v>
      </c>
      <c r="F1504" s="104" t="s">
        <v>944</v>
      </c>
      <c r="G1504" s="104">
        <v>1273</v>
      </c>
      <c r="H1504" s="104" t="s">
        <v>4824</v>
      </c>
    </row>
    <row r="1505" spans="1:8" x14ac:dyDescent="0.25">
      <c r="A1505" s="104">
        <v>1504</v>
      </c>
      <c r="B1505" s="104">
        <v>10</v>
      </c>
      <c r="C1505" s="104">
        <v>346</v>
      </c>
      <c r="D1505" s="104" t="s">
        <v>4792</v>
      </c>
      <c r="F1505" s="104" t="s">
        <v>944</v>
      </c>
      <c r="G1505" s="104">
        <v>473</v>
      </c>
    </row>
    <row r="1506" spans="1:8" x14ac:dyDescent="0.25">
      <c r="A1506" s="104">
        <v>1505</v>
      </c>
      <c r="B1506" s="104">
        <v>10</v>
      </c>
      <c r="G1506" s="104">
        <v>340</v>
      </c>
      <c r="H1506" s="104" t="s">
        <v>4824</v>
      </c>
    </row>
    <row r="1507" spans="1:8" x14ac:dyDescent="0.25">
      <c r="A1507" s="104">
        <v>1506</v>
      </c>
      <c r="B1507" s="104">
        <v>10</v>
      </c>
      <c r="G1507" s="104">
        <v>133</v>
      </c>
      <c r="H1507" s="104" t="s">
        <v>4825</v>
      </c>
    </row>
    <row r="1508" spans="1:8" x14ac:dyDescent="0.25">
      <c r="A1508" s="104">
        <v>1507</v>
      </c>
      <c r="B1508" s="104">
        <v>10</v>
      </c>
      <c r="C1508" s="104">
        <v>347</v>
      </c>
      <c r="D1508" s="104" t="s">
        <v>4803</v>
      </c>
      <c r="F1508" s="104" t="s">
        <v>944</v>
      </c>
      <c r="G1508" s="104">
        <v>748</v>
      </c>
      <c r="H1508" s="104" t="s">
        <v>4824</v>
      </c>
    </row>
    <row r="1509" spans="1:8" x14ac:dyDescent="0.25">
      <c r="A1509" s="104">
        <v>1508</v>
      </c>
      <c r="B1509" s="104">
        <v>10</v>
      </c>
      <c r="C1509" s="104">
        <v>348</v>
      </c>
      <c r="D1509" s="104" t="s">
        <v>5048</v>
      </c>
      <c r="F1509" s="104" t="s">
        <v>944</v>
      </c>
      <c r="G1509" s="104">
        <v>521</v>
      </c>
    </row>
    <row r="1510" spans="1:8" x14ac:dyDescent="0.25">
      <c r="A1510" s="104">
        <v>1509</v>
      </c>
      <c r="B1510" s="104">
        <v>10</v>
      </c>
      <c r="G1510" s="104">
        <v>400</v>
      </c>
      <c r="H1510" s="104" t="s">
        <v>4824</v>
      </c>
    </row>
    <row r="1511" spans="1:8" x14ac:dyDescent="0.25">
      <c r="A1511" s="104">
        <v>1510</v>
      </c>
      <c r="B1511" s="104">
        <v>10</v>
      </c>
      <c r="G1511" s="104">
        <v>121</v>
      </c>
      <c r="H1511" s="104" t="s">
        <v>4825</v>
      </c>
    </row>
    <row r="1512" spans="1:8" x14ac:dyDescent="0.25">
      <c r="A1512" s="104">
        <v>1511</v>
      </c>
      <c r="B1512" s="104">
        <v>10</v>
      </c>
      <c r="C1512" s="104">
        <v>349</v>
      </c>
      <c r="D1512" s="104" t="s">
        <v>5049</v>
      </c>
      <c r="F1512" s="104" t="s">
        <v>944</v>
      </c>
      <c r="G1512" s="104">
        <v>196</v>
      </c>
    </row>
    <row r="1513" spans="1:8" x14ac:dyDescent="0.25">
      <c r="A1513" s="104">
        <v>1512</v>
      </c>
      <c r="B1513" s="104">
        <v>10</v>
      </c>
      <c r="G1513" s="104">
        <v>100</v>
      </c>
      <c r="H1513" s="104" t="s">
        <v>4824</v>
      </c>
    </row>
    <row r="1514" spans="1:8" x14ac:dyDescent="0.25">
      <c r="A1514" s="104">
        <v>1513</v>
      </c>
      <c r="B1514" s="104">
        <v>10</v>
      </c>
      <c r="G1514" s="104">
        <v>96</v>
      </c>
      <c r="H1514" s="104" t="s">
        <v>4825</v>
      </c>
    </row>
    <row r="1515" spans="1:8" x14ac:dyDescent="0.25">
      <c r="A1515" s="104">
        <v>1514</v>
      </c>
      <c r="B1515" s="104">
        <v>10</v>
      </c>
      <c r="C1515" s="104">
        <v>350</v>
      </c>
      <c r="D1515" s="104" t="s">
        <v>5050</v>
      </c>
      <c r="F1515" s="104" t="s">
        <v>944</v>
      </c>
      <c r="G1515" s="104">
        <v>1915</v>
      </c>
      <c r="H1515" s="104" t="s">
        <v>4824</v>
      </c>
    </row>
    <row r="1516" spans="1:8" x14ac:dyDescent="0.25">
      <c r="A1516" s="104">
        <v>1515</v>
      </c>
      <c r="B1516" s="104">
        <v>10</v>
      </c>
      <c r="C1516" s="104">
        <v>352</v>
      </c>
      <c r="D1516" s="104" t="s">
        <v>5028</v>
      </c>
      <c r="F1516" s="104" t="s">
        <v>944</v>
      </c>
      <c r="G1516" s="104">
        <v>374</v>
      </c>
      <c r="H1516" s="104" t="s">
        <v>4824</v>
      </c>
    </row>
    <row r="1517" spans="1:8" x14ac:dyDescent="0.25">
      <c r="A1517" s="104">
        <v>1516</v>
      </c>
      <c r="B1517" s="104">
        <v>10</v>
      </c>
      <c r="C1517" s="104">
        <v>353</v>
      </c>
      <c r="D1517" s="104" t="s">
        <v>4822</v>
      </c>
      <c r="F1517" s="104" t="s">
        <v>944</v>
      </c>
      <c r="G1517" s="104">
        <v>416</v>
      </c>
      <c r="H1517" s="104" t="s">
        <v>4824</v>
      </c>
    </row>
    <row r="1518" spans="1:8" x14ac:dyDescent="0.25">
      <c r="A1518" s="104">
        <v>1517</v>
      </c>
      <c r="B1518" s="104">
        <v>10</v>
      </c>
      <c r="C1518" s="104">
        <v>354</v>
      </c>
      <c r="D1518" s="104" t="s">
        <v>4884</v>
      </c>
      <c r="F1518" s="104" t="s">
        <v>944</v>
      </c>
      <c r="G1518" s="104">
        <v>1406</v>
      </c>
      <c r="H1518" s="104" t="s">
        <v>4824</v>
      </c>
    </row>
    <row r="1519" spans="1:8" x14ac:dyDescent="0.25">
      <c r="A1519" s="104">
        <v>1518</v>
      </c>
      <c r="B1519" s="104">
        <v>10</v>
      </c>
      <c r="C1519" s="104">
        <v>355</v>
      </c>
      <c r="D1519" s="104" t="s">
        <v>4847</v>
      </c>
      <c r="F1519" s="104" t="s">
        <v>944</v>
      </c>
      <c r="G1519" s="104">
        <v>192</v>
      </c>
      <c r="H1519" s="104" t="s">
        <v>4824</v>
      </c>
    </row>
    <row r="1520" spans="1:8" x14ac:dyDescent="0.25">
      <c r="A1520" s="104">
        <v>1519</v>
      </c>
      <c r="B1520" s="104">
        <v>10</v>
      </c>
      <c r="C1520" s="104">
        <v>356</v>
      </c>
      <c r="D1520" s="104" t="s">
        <v>5051</v>
      </c>
      <c r="F1520" s="104" t="s">
        <v>944</v>
      </c>
      <c r="G1520" s="104">
        <v>116</v>
      </c>
      <c r="H1520" s="104" t="s">
        <v>4824</v>
      </c>
    </row>
    <row r="1521" spans="1:8" x14ac:dyDescent="0.25">
      <c r="A1521" s="104">
        <v>1520</v>
      </c>
      <c r="B1521" s="104">
        <v>10</v>
      </c>
      <c r="C1521" s="104">
        <v>357</v>
      </c>
      <c r="D1521" s="104" t="s">
        <v>5052</v>
      </c>
      <c r="F1521" s="104" t="s">
        <v>944</v>
      </c>
      <c r="G1521" s="104">
        <v>255</v>
      </c>
      <c r="H1521" s="104" t="s">
        <v>4824</v>
      </c>
    </row>
    <row r="1522" spans="1:8" x14ac:dyDescent="0.25">
      <c r="A1522" s="104">
        <v>1521</v>
      </c>
      <c r="B1522" s="104">
        <v>10</v>
      </c>
      <c r="C1522" s="104">
        <v>358</v>
      </c>
      <c r="D1522" s="104" t="s">
        <v>4880</v>
      </c>
      <c r="F1522" s="104" t="s">
        <v>944</v>
      </c>
      <c r="G1522" s="104">
        <v>3506</v>
      </c>
      <c r="H1522" s="104" t="s">
        <v>4824</v>
      </c>
    </row>
    <row r="1523" spans="1:8" x14ac:dyDescent="0.25">
      <c r="A1523" s="104">
        <v>1522</v>
      </c>
      <c r="B1523" s="104">
        <v>10</v>
      </c>
      <c r="C1523" s="104">
        <v>360</v>
      </c>
      <c r="D1523" s="104" t="s">
        <v>5053</v>
      </c>
      <c r="F1523" s="104" t="s">
        <v>944</v>
      </c>
      <c r="G1523" s="104">
        <v>276</v>
      </c>
      <c r="H1523" s="104" t="s">
        <v>4824</v>
      </c>
    </row>
    <row r="1524" spans="1:8" x14ac:dyDescent="0.25">
      <c r="A1524" s="104">
        <v>1523</v>
      </c>
      <c r="B1524" s="104">
        <v>10</v>
      </c>
      <c r="C1524" s="104">
        <v>361</v>
      </c>
      <c r="D1524" s="104" t="s">
        <v>4784</v>
      </c>
      <c r="F1524" s="104" t="s">
        <v>944</v>
      </c>
      <c r="G1524" s="104">
        <v>900</v>
      </c>
    </row>
    <row r="1525" spans="1:8" x14ac:dyDescent="0.25">
      <c r="A1525" s="104">
        <v>1524</v>
      </c>
      <c r="B1525" s="104">
        <v>10</v>
      </c>
      <c r="G1525" s="104">
        <v>400</v>
      </c>
      <c r="H1525" s="104" t="s">
        <v>4824</v>
      </c>
    </row>
    <row r="1526" spans="1:8" x14ac:dyDescent="0.25">
      <c r="A1526" s="104">
        <v>1525</v>
      </c>
      <c r="B1526" s="104">
        <v>10</v>
      </c>
      <c r="G1526" s="104">
        <v>500</v>
      </c>
      <c r="H1526" s="104" t="s">
        <v>4825</v>
      </c>
    </row>
    <row r="1527" spans="1:8" x14ac:dyDescent="0.25">
      <c r="A1527" s="104">
        <v>1526</v>
      </c>
      <c r="B1527" s="104">
        <v>10</v>
      </c>
      <c r="C1527" s="104">
        <v>362</v>
      </c>
      <c r="D1527" s="104" t="s">
        <v>5054</v>
      </c>
      <c r="F1527" s="104" t="s">
        <v>944</v>
      </c>
      <c r="G1527" s="104">
        <v>1057</v>
      </c>
    </row>
    <row r="1528" spans="1:8" x14ac:dyDescent="0.25">
      <c r="A1528" s="104">
        <v>1527</v>
      </c>
      <c r="B1528" s="104">
        <v>10</v>
      </c>
      <c r="G1528" s="104">
        <v>400</v>
      </c>
      <c r="H1528" s="104" t="s">
        <v>4824</v>
      </c>
    </row>
    <row r="1529" spans="1:8" x14ac:dyDescent="0.25">
      <c r="A1529" s="104">
        <v>1528</v>
      </c>
      <c r="B1529" s="104">
        <v>10</v>
      </c>
      <c r="G1529" s="104">
        <v>657</v>
      </c>
      <c r="H1529" s="104" t="s">
        <v>4825</v>
      </c>
    </row>
    <row r="1530" spans="1:8" x14ac:dyDescent="0.25">
      <c r="A1530" s="104">
        <v>1529</v>
      </c>
      <c r="B1530" s="104">
        <v>10</v>
      </c>
      <c r="C1530" s="104">
        <v>363</v>
      </c>
      <c r="D1530" s="104" t="s">
        <v>4778</v>
      </c>
      <c r="F1530" s="104" t="s">
        <v>944</v>
      </c>
      <c r="G1530" s="104">
        <v>641</v>
      </c>
    </row>
    <row r="1531" spans="1:8" x14ac:dyDescent="0.25">
      <c r="A1531" s="104">
        <v>1530</v>
      </c>
      <c r="B1531" s="104">
        <v>10</v>
      </c>
      <c r="G1531" s="104">
        <v>400</v>
      </c>
      <c r="H1531" s="104" t="s">
        <v>4824</v>
      </c>
    </row>
    <row r="1532" spans="1:8" x14ac:dyDescent="0.25">
      <c r="A1532" s="104">
        <v>1531</v>
      </c>
      <c r="B1532" s="104">
        <v>10</v>
      </c>
      <c r="G1532" s="104">
        <v>241</v>
      </c>
      <c r="H1532" s="104" t="s">
        <v>4825</v>
      </c>
    </row>
    <row r="1533" spans="1:8" x14ac:dyDescent="0.25">
      <c r="A1533" s="104">
        <v>1532</v>
      </c>
      <c r="B1533" s="104">
        <v>10</v>
      </c>
      <c r="C1533" s="104">
        <v>364</v>
      </c>
      <c r="D1533" s="104" t="s">
        <v>4821</v>
      </c>
      <c r="F1533" s="104" t="s">
        <v>944</v>
      </c>
      <c r="G1533" s="104">
        <v>946</v>
      </c>
    </row>
    <row r="1534" spans="1:8" x14ac:dyDescent="0.25">
      <c r="A1534" s="104">
        <v>1533</v>
      </c>
      <c r="B1534" s="104">
        <v>10</v>
      </c>
      <c r="G1534" s="104">
        <v>400</v>
      </c>
      <c r="H1534" s="104" t="s">
        <v>4824</v>
      </c>
    </row>
    <row r="1535" spans="1:8" x14ac:dyDescent="0.25">
      <c r="A1535" s="104">
        <v>1534</v>
      </c>
      <c r="B1535" s="104">
        <v>10</v>
      </c>
      <c r="G1535" s="104">
        <v>546</v>
      </c>
      <c r="H1535" s="104" t="s">
        <v>4825</v>
      </c>
    </row>
    <row r="1536" spans="1:8" x14ac:dyDescent="0.25">
      <c r="A1536" s="104">
        <v>1535</v>
      </c>
      <c r="B1536" s="104">
        <v>10</v>
      </c>
      <c r="C1536" s="104">
        <v>365</v>
      </c>
      <c r="D1536" s="104" t="s">
        <v>5038</v>
      </c>
      <c r="F1536" s="104" t="s">
        <v>944</v>
      </c>
      <c r="G1536" s="104">
        <v>332</v>
      </c>
      <c r="H1536" s="104" t="s">
        <v>4824</v>
      </c>
    </row>
    <row r="1537" spans="1:8" x14ac:dyDescent="0.25">
      <c r="A1537" s="104">
        <v>1536</v>
      </c>
      <c r="B1537" s="104">
        <v>10</v>
      </c>
      <c r="C1537" s="104">
        <v>366</v>
      </c>
      <c r="D1537" s="104" t="s">
        <v>5055</v>
      </c>
      <c r="F1537" s="104" t="s">
        <v>944</v>
      </c>
      <c r="G1537" s="104">
        <v>288</v>
      </c>
    </row>
    <row r="1538" spans="1:8" x14ac:dyDescent="0.25">
      <c r="A1538" s="104">
        <v>1537</v>
      </c>
      <c r="B1538" s="104">
        <v>10</v>
      </c>
      <c r="G1538" s="104">
        <v>125</v>
      </c>
      <c r="H1538" s="104" t="s">
        <v>4824</v>
      </c>
    </row>
    <row r="1539" spans="1:8" x14ac:dyDescent="0.25">
      <c r="A1539" s="104">
        <v>1538</v>
      </c>
      <c r="B1539" s="104">
        <v>10</v>
      </c>
      <c r="G1539" s="104">
        <v>163</v>
      </c>
      <c r="H1539" s="104" t="s">
        <v>4825</v>
      </c>
    </row>
    <row r="1540" spans="1:8" x14ac:dyDescent="0.25">
      <c r="A1540" s="104">
        <v>1539</v>
      </c>
      <c r="B1540" s="104">
        <v>10</v>
      </c>
      <c r="C1540" s="104">
        <v>367</v>
      </c>
      <c r="D1540" s="104" t="s">
        <v>4975</v>
      </c>
      <c r="F1540" s="104" t="s">
        <v>944</v>
      </c>
      <c r="G1540" s="104">
        <v>642</v>
      </c>
    </row>
    <row r="1541" spans="1:8" x14ac:dyDescent="0.25">
      <c r="A1541" s="104">
        <v>1540</v>
      </c>
      <c r="B1541" s="104">
        <v>10</v>
      </c>
      <c r="G1541" s="104">
        <v>275</v>
      </c>
      <c r="H1541" s="104" t="s">
        <v>4824</v>
      </c>
    </row>
    <row r="1542" spans="1:8" x14ac:dyDescent="0.25">
      <c r="A1542" s="104">
        <v>1541</v>
      </c>
      <c r="B1542" s="104">
        <v>10</v>
      </c>
      <c r="G1542" s="104">
        <v>367</v>
      </c>
      <c r="H1542" s="104" t="s">
        <v>4825</v>
      </c>
    </row>
    <row r="1543" spans="1:8" x14ac:dyDescent="0.25">
      <c r="A1543" s="104">
        <v>1542</v>
      </c>
      <c r="B1543" s="104">
        <v>10</v>
      </c>
      <c r="C1543" s="104">
        <v>368</v>
      </c>
      <c r="D1543" s="104" t="s">
        <v>5056</v>
      </c>
      <c r="F1543" s="104" t="s">
        <v>944</v>
      </c>
      <c r="G1543" s="104">
        <v>241</v>
      </c>
    </row>
    <row r="1544" spans="1:8" x14ac:dyDescent="0.25">
      <c r="A1544" s="104">
        <v>1543</v>
      </c>
      <c r="B1544" s="104">
        <v>10</v>
      </c>
      <c r="G1544" s="104">
        <v>200</v>
      </c>
      <c r="H1544" s="104" t="s">
        <v>4824</v>
      </c>
    </row>
    <row r="1545" spans="1:8" x14ac:dyDescent="0.25">
      <c r="A1545" s="104">
        <v>1544</v>
      </c>
      <c r="B1545" s="104">
        <v>10</v>
      </c>
      <c r="G1545" s="104">
        <v>41</v>
      </c>
      <c r="H1545" s="104" t="s">
        <v>4825</v>
      </c>
    </row>
    <row r="1546" spans="1:8" x14ac:dyDescent="0.25">
      <c r="A1546" s="104">
        <v>1545</v>
      </c>
      <c r="B1546" s="104">
        <v>10</v>
      </c>
      <c r="C1546" s="104">
        <v>369</v>
      </c>
      <c r="D1546" s="104" t="s">
        <v>945</v>
      </c>
      <c r="F1546" s="104" t="s">
        <v>946</v>
      </c>
      <c r="G1546" s="104">
        <v>775</v>
      </c>
      <c r="H1546" s="104" t="s">
        <v>754</v>
      </c>
    </row>
    <row r="1547" spans="1:8" x14ac:dyDescent="0.25">
      <c r="A1547" s="104">
        <v>1546</v>
      </c>
      <c r="B1547" s="104">
        <v>10</v>
      </c>
      <c r="C1547" s="104">
        <v>370</v>
      </c>
      <c r="D1547" s="104" t="s">
        <v>5057</v>
      </c>
      <c r="F1547" s="104" t="s">
        <v>944</v>
      </c>
      <c r="G1547" s="104">
        <v>321</v>
      </c>
      <c r="H1547" s="104" t="s">
        <v>4824</v>
      </c>
    </row>
    <row r="1548" spans="1:8" x14ac:dyDescent="0.25">
      <c r="A1548" s="104">
        <v>1547</v>
      </c>
      <c r="B1548" s="104">
        <v>10</v>
      </c>
      <c r="C1548" s="104">
        <v>371</v>
      </c>
      <c r="D1548" s="104" t="s">
        <v>5058</v>
      </c>
      <c r="F1548" s="104" t="s">
        <v>944</v>
      </c>
      <c r="G1548" s="104">
        <v>643</v>
      </c>
    </row>
    <row r="1549" spans="1:8" x14ac:dyDescent="0.25">
      <c r="A1549" s="104">
        <v>1548</v>
      </c>
      <c r="B1549" s="104">
        <v>10</v>
      </c>
      <c r="G1549" s="104">
        <v>400</v>
      </c>
      <c r="H1549" s="104" t="s">
        <v>4824</v>
      </c>
    </row>
    <row r="1550" spans="1:8" x14ac:dyDescent="0.25">
      <c r="A1550" s="104">
        <v>1549</v>
      </c>
      <c r="B1550" s="104">
        <v>10</v>
      </c>
      <c r="G1550" s="104">
        <v>243</v>
      </c>
      <c r="H1550" s="104" t="s">
        <v>4825</v>
      </c>
    </row>
    <row r="1551" spans="1:8" x14ac:dyDescent="0.25">
      <c r="A1551" s="104">
        <v>1550</v>
      </c>
      <c r="B1551" s="104">
        <v>10</v>
      </c>
      <c r="C1551" s="104">
        <v>372</v>
      </c>
      <c r="D1551" s="104" t="s">
        <v>988</v>
      </c>
      <c r="F1551" s="104" t="s">
        <v>944</v>
      </c>
      <c r="G1551" s="104">
        <v>333</v>
      </c>
      <c r="H1551" s="104" t="s">
        <v>4824</v>
      </c>
    </row>
    <row r="1552" spans="1:8" x14ac:dyDescent="0.25">
      <c r="A1552" s="104">
        <v>1551</v>
      </c>
      <c r="B1552" s="104">
        <v>10</v>
      </c>
      <c r="C1552" s="104">
        <v>373</v>
      </c>
      <c r="D1552" s="104" t="s">
        <v>4817</v>
      </c>
      <c r="F1552" s="104" t="s">
        <v>944</v>
      </c>
      <c r="G1552" s="104">
        <v>661</v>
      </c>
      <c r="H1552" s="104" t="s">
        <v>4824</v>
      </c>
    </row>
    <row r="1553" spans="1:8" x14ac:dyDescent="0.25">
      <c r="A1553" s="104">
        <v>1552</v>
      </c>
      <c r="B1553" s="104">
        <v>10</v>
      </c>
      <c r="C1553" s="104">
        <v>374</v>
      </c>
      <c r="D1553" s="104" t="s">
        <v>5059</v>
      </c>
      <c r="F1553" s="104" t="s">
        <v>944</v>
      </c>
      <c r="G1553" s="104">
        <v>188</v>
      </c>
    </row>
    <row r="1554" spans="1:8" x14ac:dyDescent="0.25">
      <c r="A1554" s="104">
        <v>1553</v>
      </c>
      <c r="B1554" s="104">
        <v>10</v>
      </c>
      <c r="G1554" s="104">
        <v>71</v>
      </c>
      <c r="H1554" s="104" t="s">
        <v>4824</v>
      </c>
    </row>
    <row r="1555" spans="1:8" x14ac:dyDescent="0.25">
      <c r="A1555" s="104">
        <v>1554</v>
      </c>
      <c r="B1555" s="104">
        <v>10</v>
      </c>
      <c r="G1555" s="104">
        <v>117</v>
      </c>
      <c r="H1555" s="104" t="s">
        <v>4825</v>
      </c>
    </row>
    <row r="1556" spans="1:8" x14ac:dyDescent="0.25">
      <c r="A1556" s="104">
        <v>1555</v>
      </c>
      <c r="B1556" s="104">
        <v>10</v>
      </c>
      <c r="C1556" s="104">
        <v>375</v>
      </c>
      <c r="D1556" s="104" t="s">
        <v>5060</v>
      </c>
      <c r="F1556" s="104" t="s">
        <v>944</v>
      </c>
      <c r="G1556" s="104">
        <v>231</v>
      </c>
      <c r="H1556" s="104" t="s">
        <v>4824</v>
      </c>
    </row>
    <row r="1557" spans="1:8" x14ac:dyDescent="0.25">
      <c r="A1557" s="104">
        <v>1556</v>
      </c>
      <c r="B1557" s="104">
        <v>10</v>
      </c>
      <c r="C1557" s="104">
        <v>376</v>
      </c>
      <c r="D1557" s="104" t="s">
        <v>5061</v>
      </c>
      <c r="F1557" s="104" t="s">
        <v>944</v>
      </c>
      <c r="G1557" s="104">
        <v>603</v>
      </c>
      <c r="H1557" s="104" t="s">
        <v>4824</v>
      </c>
    </row>
    <row r="1558" spans="1:8" x14ac:dyDescent="0.25">
      <c r="A1558" s="104">
        <v>1557</v>
      </c>
      <c r="B1558" s="104">
        <v>10</v>
      </c>
      <c r="C1558" s="104">
        <v>377</v>
      </c>
      <c r="D1558" s="104" t="s">
        <v>5062</v>
      </c>
      <c r="F1558" s="104" t="s">
        <v>944</v>
      </c>
      <c r="G1558" s="104">
        <v>2753</v>
      </c>
      <c r="H1558" s="104" t="s">
        <v>4824</v>
      </c>
    </row>
    <row r="1559" spans="1:8" x14ac:dyDescent="0.25">
      <c r="A1559" s="104">
        <v>1558</v>
      </c>
      <c r="B1559" s="104">
        <v>10</v>
      </c>
      <c r="C1559" s="104">
        <v>378</v>
      </c>
      <c r="D1559" s="104" t="s">
        <v>5063</v>
      </c>
      <c r="F1559" s="104" t="s">
        <v>944</v>
      </c>
      <c r="G1559" s="104">
        <v>2388</v>
      </c>
      <c r="H1559" s="104" t="s">
        <v>4824</v>
      </c>
    </row>
    <row r="1560" spans="1:8" x14ac:dyDescent="0.25">
      <c r="A1560" s="104">
        <v>1559</v>
      </c>
      <c r="B1560" s="104">
        <v>10</v>
      </c>
      <c r="C1560" s="104">
        <v>380</v>
      </c>
      <c r="D1560" s="104" t="s">
        <v>4929</v>
      </c>
      <c r="F1560" s="104" t="s">
        <v>944</v>
      </c>
      <c r="G1560" s="104">
        <v>330</v>
      </c>
      <c r="H1560" s="104" t="s">
        <v>4</v>
      </c>
    </row>
    <row r="1561" spans="1:8" x14ac:dyDescent="0.25">
      <c r="A1561" s="104">
        <v>1560</v>
      </c>
      <c r="B1561" s="104">
        <v>10</v>
      </c>
      <c r="C1561" s="104">
        <v>381</v>
      </c>
      <c r="D1561" s="104" t="s">
        <v>4800</v>
      </c>
      <c r="F1561" s="104" t="s">
        <v>944</v>
      </c>
      <c r="G1561" s="104">
        <v>873</v>
      </c>
    </row>
    <row r="1562" spans="1:8" x14ac:dyDescent="0.25">
      <c r="A1562" s="104">
        <v>1561</v>
      </c>
      <c r="B1562" s="104">
        <v>10</v>
      </c>
      <c r="G1562" s="104">
        <v>400</v>
      </c>
      <c r="H1562" s="104" t="s">
        <v>4824</v>
      </c>
    </row>
    <row r="1563" spans="1:8" x14ac:dyDescent="0.25">
      <c r="A1563" s="104">
        <v>1562</v>
      </c>
      <c r="B1563" s="104">
        <v>10</v>
      </c>
      <c r="G1563" s="104">
        <v>473</v>
      </c>
      <c r="H1563" s="104" t="s">
        <v>4825</v>
      </c>
    </row>
    <row r="1564" spans="1:8" x14ac:dyDescent="0.25">
      <c r="A1564" s="104">
        <v>1563</v>
      </c>
      <c r="B1564" s="104">
        <v>10</v>
      </c>
      <c r="C1564" s="104">
        <v>382</v>
      </c>
      <c r="D1564" s="104" t="s">
        <v>4798</v>
      </c>
      <c r="F1564" s="104" t="s">
        <v>944</v>
      </c>
      <c r="G1564" s="104">
        <v>834</v>
      </c>
      <c r="H1564" s="104" t="s">
        <v>4824</v>
      </c>
    </row>
    <row r="1565" spans="1:8" x14ac:dyDescent="0.25">
      <c r="A1565" s="104">
        <v>1564</v>
      </c>
      <c r="B1565" s="104">
        <v>10</v>
      </c>
      <c r="G1565" s="104">
        <v>400</v>
      </c>
      <c r="H1565" s="104" t="s">
        <v>4824</v>
      </c>
    </row>
    <row r="1566" spans="1:8" x14ac:dyDescent="0.25">
      <c r="A1566" s="104">
        <v>1565</v>
      </c>
      <c r="B1566" s="104">
        <v>10</v>
      </c>
      <c r="G1566" s="104">
        <v>434</v>
      </c>
      <c r="H1566" s="104" t="s">
        <v>4825</v>
      </c>
    </row>
    <row r="1567" spans="1:8" x14ac:dyDescent="0.25">
      <c r="A1567" s="104">
        <v>1566</v>
      </c>
      <c r="B1567" s="104">
        <v>10</v>
      </c>
      <c r="C1567" s="104">
        <v>383</v>
      </c>
      <c r="D1567" s="104" t="s">
        <v>5064</v>
      </c>
      <c r="F1567" s="104" t="s">
        <v>944</v>
      </c>
      <c r="G1567" s="104">
        <v>380</v>
      </c>
      <c r="H1567" s="104" t="s">
        <v>4824</v>
      </c>
    </row>
    <row r="1568" spans="1:8" x14ac:dyDescent="0.25">
      <c r="A1568" s="104">
        <v>1567</v>
      </c>
      <c r="B1568" s="104">
        <v>10</v>
      </c>
      <c r="C1568" s="104">
        <v>384</v>
      </c>
      <c r="D1568" s="104" t="s">
        <v>5065</v>
      </c>
      <c r="F1568" s="104" t="s">
        <v>944</v>
      </c>
      <c r="G1568" s="104">
        <v>434</v>
      </c>
    </row>
    <row r="1569" spans="1:8" x14ac:dyDescent="0.25">
      <c r="A1569" s="104">
        <v>1568</v>
      </c>
      <c r="B1569" s="104">
        <v>10</v>
      </c>
      <c r="G1569" s="104">
        <v>380</v>
      </c>
      <c r="H1569" s="104" t="s">
        <v>4824</v>
      </c>
    </row>
    <row r="1570" spans="1:8" x14ac:dyDescent="0.25">
      <c r="A1570" s="104">
        <v>1569</v>
      </c>
      <c r="B1570" s="104">
        <v>10</v>
      </c>
      <c r="G1570" s="104">
        <v>54</v>
      </c>
      <c r="H1570" s="104" t="s">
        <v>4825</v>
      </c>
    </row>
    <row r="1571" spans="1:8" x14ac:dyDescent="0.25">
      <c r="A1571" s="104">
        <v>1570</v>
      </c>
      <c r="B1571" s="104">
        <v>10</v>
      </c>
      <c r="C1571" s="104">
        <v>385</v>
      </c>
      <c r="D1571" s="104" t="s">
        <v>5066</v>
      </c>
      <c r="F1571" s="104" t="s">
        <v>944</v>
      </c>
      <c r="G1571" s="104">
        <v>1027</v>
      </c>
    </row>
    <row r="1572" spans="1:8" x14ac:dyDescent="0.25">
      <c r="A1572" s="104">
        <v>1571</v>
      </c>
      <c r="B1572" s="104">
        <v>10</v>
      </c>
      <c r="G1572" s="104">
        <v>400</v>
      </c>
      <c r="H1572" s="104" t="s">
        <v>4824</v>
      </c>
    </row>
    <row r="1573" spans="1:8" x14ac:dyDescent="0.25">
      <c r="A1573" s="104">
        <v>1572</v>
      </c>
      <c r="B1573" s="104">
        <v>10</v>
      </c>
      <c r="G1573" s="104">
        <v>627</v>
      </c>
      <c r="H1573" s="104" t="s">
        <v>4825</v>
      </c>
    </row>
    <row r="1574" spans="1:8" x14ac:dyDescent="0.25">
      <c r="A1574" s="104">
        <v>1573</v>
      </c>
      <c r="B1574" s="104">
        <v>10</v>
      </c>
      <c r="C1574" s="104">
        <v>386</v>
      </c>
      <c r="D1574" s="104" t="s">
        <v>4983</v>
      </c>
      <c r="F1574" s="104" t="s">
        <v>944</v>
      </c>
      <c r="G1574" s="104">
        <v>1203</v>
      </c>
      <c r="H1574" s="104" t="s">
        <v>4824</v>
      </c>
    </row>
    <row r="1575" spans="1:8" x14ac:dyDescent="0.25">
      <c r="A1575" s="104">
        <v>1574</v>
      </c>
      <c r="B1575" s="104">
        <v>10</v>
      </c>
      <c r="C1575" s="104">
        <v>387</v>
      </c>
      <c r="D1575" s="104" t="s">
        <v>5067</v>
      </c>
      <c r="F1575" s="104" t="s">
        <v>944</v>
      </c>
      <c r="G1575" s="104">
        <v>706</v>
      </c>
    </row>
    <row r="1576" spans="1:8" x14ac:dyDescent="0.25">
      <c r="A1576" s="104">
        <v>1575</v>
      </c>
      <c r="B1576" s="104">
        <v>10</v>
      </c>
      <c r="G1576" s="104">
        <v>400</v>
      </c>
      <c r="H1576" s="104" t="s">
        <v>4824</v>
      </c>
    </row>
    <row r="1577" spans="1:8" x14ac:dyDescent="0.25">
      <c r="A1577" s="104">
        <v>1576</v>
      </c>
      <c r="B1577" s="104">
        <v>10</v>
      </c>
      <c r="G1577" s="104">
        <v>306</v>
      </c>
      <c r="H1577" s="104" t="s">
        <v>4825</v>
      </c>
    </row>
    <row r="1578" spans="1:8" x14ac:dyDescent="0.25">
      <c r="A1578" s="104">
        <v>1577</v>
      </c>
      <c r="B1578" s="104">
        <v>10</v>
      </c>
      <c r="C1578" s="104">
        <v>388</v>
      </c>
      <c r="D1578" s="104" t="s">
        <v>5068</v>
      </c>
      <c r="F1578" s="104" t="s">
        <v>944</v>
      </c>
      <c r="G1578" s="104">
        <v>477</v>
      </c>
    </row>
    <row r="1579" spans="1:8" x14ac:dyDescent="0.25">
      <c r="A1579" s="104">
        <v>1578</v>
      </c>
      <c r="B1579" s="104">
        <v>10</v>
      </c>
      <c r="G1579" s="104">
        <v>410</v>
      </c>
      <c r="H1579" s="104" t="s">
        <v>4824</v>
      </c>
    </row>
    <row r="1580" spans="1:8" x14ac:dyDescent="0.25">
      <c r="A1580" s="104">
        <v>1579</v>
      </c>
      <c r="B1580" s="104">
        <v>10</v>
      </c>
      <c r="G1580" s="104">
        <v>67</v>
      </c>
      <c r="H1580" s="104" t="s">
        <v>4825</v>
      </c>
    </row>
    <row r="1581" spans="1:8" x14ac:dyDescent="0.25">
      <c r="A1581" s="104">
        <v>1580</v>
      </c>
      <c r="B1581" s="104">
        <v>10</v>
      </c>
      <c r="C1581" s="104">
        <v>389</v>
      </c>
      <c r="D1581" s="104" t="s">
        <v>5069</v>
      </c>
      <c r="F1581" s="104" t="s">
        <v>944</v>
      </c>
      <c r="G1581" s="104">
        <v>1023</v>
      </c>
      <c r="H1581" s="104" t="s">
        <v>4824</v>
      </c>
    </row>
    <row r="1582" spans="1:8" x14ac:dyDescent="0.25">
      <c r="A1582" s="104">
        <v>1581</v>
      </c>
      <c r="B1582" s="104">
        <v>10</v>
      </c>
      <c r="C1582" s="104">
        <v>390</v>
      </c>
      <c r="D1582" s="104" t="s">
        <v>5070</v>
      </c>
      <c r="F1582" s="104" t="s">
        <v>944</v>
      </c>
      <c r="G1582" s="104">
        <v>960</v>
      </c>
      <c r="H1582" s="104" t="s">
        <v>4824</v>
      </c>
    </row>
    <row r="1583" spans="1:8" x14ac:dyDescent="0.25">
      <c r="A1583" s="104">
        <v>1582</v>
      </c>
      <c r="B1583" s="104">
        <v>10</v>
      </c>
      <c r="C1583" s="104">
        <v>391</v>
      </c>
      <c r="D1583" s="104" t="s">
        <v>5071</v>
      </c>
      <c r="F1583" s="104" t="s">
        <v>944</v>
      </c>
      <c r="G1583" s="104">
        <v>476</v>
      </c>
      <c r="H1583" s="104" t="s">
        <v>4824</v>
      </c>
    </row>
    <row r="1584" spans="1:8" x14ac:dyDescent="0.25">
      <c r="A1584" s="104">
        <v>1583</v>
      </c>
      <c r="B1584" s="104">
        <v>10</v>
      </c>
      <c r="C1584" s="104">
        <v>392</v>
      </c>
      <c r="D1584" s="104" t="s">
        <v>4823</v>
      </c>
      <c r="F1584" s="104" t="s">
        <v>944</v>
      </c>
      <c r="G1584" s="104">
        <v>367</v>
      </c>
    </row>
    <row r="1585" spans="1:8" x14ac:dyDescent="0.25">
      <c r="A1585" s="104">
        <v>1584</v>
      </c>
      <c r="B1585" s="104">
        <v>10</v>
      </c>
      <c r="G1585" s="104">
        <v>100</v>
      </c>
      <c r="H1585" s="104" t="s">
        <v>4824</v>
      </c>
    </row>
    <row r="1586" spans="1:8" x14ac:dyDescent="0.25">
      <c r="A1586" s="104">
        <v>1585</v>
      </c>
      <c r="B1586" s="104">
        <v>10</v>
      </c>
      <c r="G1586" s="104">
        <v>267</v>
      </c>
      <c r="H1586" s="104" t="s">
        <v>4825</v>
      </c>
    </row>
    <row r="1587" spans="1:8" x14ac:dyDescent="0.25">
      <c r="A1587" s="104">
        <v>1586</v>
      </c>
      <c r="B1587" s="104">
        <v>10</v>
      </c>
      <c r="C1587" s="104">
        <v>393</v>
      </c>
      <c r="D1587" s="104" t="s">
        <v>5072</v>
      </c>
      <c r="F1587" s="104" t="s">
        <v>944</v>
      </c>
      <c r="G1587" s="104">
        <v>823</v>
      </c>
    </row>
    <row r="1588" spans="1:8" x14ac:dyDescent="0.25">
      <c r="A1588" s="104">
        <v>1587</v>
      </c>
      <c r="B1588" s="104">
        <v>10</v>
      </c>
      <c r="G1588" s="104">
        <v>300</v>
      </c>
      <c r="H1588" s="104" t="s">
        <v>4824</v>
      </c>
    </row>
    <row r="1589" spans="1:8" x14ac:dyDescent="0.25">
      <c r="A1589" s="104">
        <v>1588</v>
      </c>
      <c r="B1589" s="104">
        <v>10</v>
      </c>
      <c r="G1589" s="104">
        <v>523</v>
      </c>
      <c r="H1589" s="104" t="s">
        <v>4825</v>
      </c>
    </row>
    <row r="1590" spans="1:8" x14ac:dyDescent="0.25">
      <c r="A1590" s="104">
        <v>1589</v>
      </c>
      <c r="B1590" s="104">
        <v>10</v>
      </c>
      <c r="C1590" s="104">
        <v>394</v>
      </c>
      <c r="D1590" s="104" t="s">
        <v>5073</v>
      </c>
      <c r="F1590" s="104" t="s">
        <v>944</v>
      </c>
      <c r="G1590" s="104">
        <v>292</v>
      </c>
      <c r="H1590" s="104" t="s">
        <v>4824</v>
      </c>
    </row>
    <row r="1591" spans="1:8" x14ac:dyDescent="0.25">
      <c r="A1591" s="104">
        <v>1590</v>
      </c>
      <c r="B1591" s="104">
        <v>10</v>
      </c>
      <c r="C1591" s="104">
        <v>395</v>
      </c>
      <c r="D1591" s="104" t="s">
        <v>5074</v>
      </c>
      <c r="F1591" s="104" t="s">
        <v>944</v>
      </c>
      <c r="G1591" s="104">
        <v>454</v>
      </c>
      <c r="H1591" s="104" t="s">
        <v>4824</v>
      </c>
    </row>
    <row r="1592" spans="1:8" x14ac:dyDescent="0.25">
      <c r="A1592" s="104">
        <v>1591</v>
      </c>
      <c r="B1592" s="104">
        <v>10</v>
      </c>
      <c r="C1592" s="104">
        <v>396</v>
      </c>
      <c r="D1592" s="104" t="s">
        <v>5075</v>
      </c>
      <c r="F1592" s="104" t="s">
        <v>944</v>
      </c>
      <c r="G1592" s="104">
        <v>465</v>
      </c>
      <c r="H1592" s="104" t="s">
        <v>4824</v>
      </c>
    </row>
    <row r="1593" spans="1:8" x14ac:dyDescent="0.25">
      <c r="A1593" s="104">
        <v>1592</v>
      </c>
      <c r="B1593" s="104">
        <v>10</v>
      </c>
      <c r="C1593" s="104">
        <v>397</v>
      </c>
      <c r="D1593" s="104" t="s">
        <v>4879</v>
      </c>
      <c r="F1593" s="104" t="s">
        <v>944</v>
      </c>
      <c r="G1593" s="104">
        <v>653</v>
      </c>
      <c r="H1593" s="104" t="s">
        <v>4824</v>
      </c>
    </row>
    <row r="1594" spans="1:8" x14ac:dyDescent="0.25">
      <c r="A1594" s="104">
        <v>1593</v>
      </c>
      <c r="B1594" s="104">
        <v>10</v>
      </c>
      <c r="C1594" s="104">
        <v>398</v>
      </c>
      <c r="D1594" s="104" t="s">
        <v>5076</v>
      </c>
      <c r="F1594" s="104" t="s">
        <v>944</v>
      </c>
      <c r="G1594" s="104">
        <v>468</v>
      </c>
      <c r="H1594" s="104" t="s">
        <v>4824</v>
      </c>
    </row>
    <row r="1595" spans="1:8" x14ac:dyDescent="0.25">
      <c r="A1595" s="104">
        <v>1594</v>
      </c>
      <c r="B1595" s="104">
        <v>10</v>
      </c>
      <c r="C1595" s="104">
        <v>399</v>
      </c>
      <c r="D1595" s="104" t="s">
        <v>5077</v>
      </c>
      <c r="F1595" s="104" t="s">
        <v>944</v>
      </c>
      <c r="G1595" s="104">
        <v>422</v>
      </c>
      <c r="H1595" s="104" t="s">
        <v>4824</v>
      </c>
    </row>
    <row r="1596" spans="1:8" x14ac:dyDescent="0.25">
      <c r="A1596" s="104">
        <v>1595</v>
      </c>
      <c r="B1596" s="104">
        <v>10</v>
      </c>
      <c r="C1596" s="104">
        <v>400</v>
      </c>
      <c r="D1596" s="104" t="s">
        <v>1014</v>
      </c>
      <c r="F1596" s="104" t="s">
        <v>944</v>
      </c>
      <c r="G1596" s="104">
        <v>428</v>
      </c>
      <c r="H1596" s="104" t="s">
        <v>4824</v>
      </c>
    </row>
    <row r="1597" spans="1:8" x14ac:dyDescent="0.25">
      <c r="A1597" s="104">
        <v>1596</v>
      </c>
      <c r="B1597" s="104">
        <v>10</v>
      </c>
      <c r="C1597" s="104">
        <v>401</v>
      </c>
      <c r="D1597" s="104" t="s">
        <v>5078</v>
      </c>
      <c r="F1597" s="104" t="s">
        <v>944</v>
      </c>
      <c r="G1597" s="104">
        <v>2154</v>
      </c>
      <c r="H1597" s="104" t="s">
        <v>4824</v>
      </c>
    </row>
    <row r="1598" spans="1:8" x14ac:dyDescent="0.25">
      <c r="A1598" s="104">
        <v>1597</v>
      </c>
      <c r="B1598" s="104">
        <v>10</v>
      </c>
      <c r="C1598" s="104">
        <v>402</v>
      </c>
      <c r="D1598" s="104" t="s">
        <v>5079</v>
      </c>
      <c r="F1598" s="104" t="s">
        <v>944</v>
      </c>
      <c r="G1598" s="104">
        <v>1261</v>
      </c>
      <c r="H1598" s="104" t="s">
        <v>4824</v>
      </c>
    </row>
    <row r="1599" spans="1:8" x14ac:dyDescent="0.25">
      <c r="A1599" s="104">
        <v>1598</v>
      </c>
      <c r="B1599" s="104">
        <v>10</v>
      </c>
      <c r="C1599" s="104">
        <v>403</v>
      </c>
      <c r="D1599" s="104" t="s">
        <v>5080</v>
      </c>
      <c r="F1599" s="104" t="s">
        <v>944</v>
      </c>
      <c r="G1599" s="104">
        <v>2963</v>
      </c>
      <c r="H1599" s="104" t="s">
        <v>4824</v>
      </c>
    </row>
    <row r="1600" spans="1:8" x14ac:dyDescent="0.25">
      <c r="A1600" s="104">
        <v>1599</v>
      </c>
      <c r="B1600" s="104">
        <v>10</v>
      </c>
      <c r="C1600" s="104">
        <v>404</v>
      </c>
      <c r="D1600" s="104" t="s">
        <v>4877</v>
      </c>
      <c r="F1600" s="104" t="s">
        <v>944</v>
      </c>
      <c r="G1600" s="104">
        <v>2796</v>
      </c>
      <c r="H1600" s="104" t="s">
        <v>4824</v>
      </c>
    </row>
    <row r="1601" spans="1:8" x14ac:dyDescent="0.25">
      <c r="A1601" s="104">
        <v>1600</v>
      </c>
      <c r="B1601" s="104">
        <v>10</v>
      </c>
      <c r="C1601" s="104">
        <v>405</v>
      </c>
      <c r="D1601" s="104" t="s">
        <v>4915</v>
      </c>
      <c r="F1601" s="104" t="s">
        <v>944</v>
      </c>
      <c r="G1601" s="104">
        <v>819</v>
      </c>
      <c r="H1601" s="104" t="s">
        <v>4824</v>
      </c>
    </row>
    <row r="1602" spans="1:8" x14ac:dyDescent="0.25">
      <c r="A1602" s="104">
        <v>1601</v>
      </c>
      <c r="B1602" s="104">
        <v>10</v>
      </c>
      <c r="C1602" s="104">
        <v>406</v>
      </c>
      <c r="D1602" s="104" t="s">
        <v>4785</v>
      </c>
      <c r="F1602" s="104" t="s">
        <v>944</v>
      </c>
      <c r="G1602" s="104">
        <v>497</v>
      </c>
      <c r="H1602" s="104" t="s">
        <v>4824</v>
      </c>
    </row>
    <row r="1603" spans="1:8" x14ac:dyDescent="0.25">
      <c r="A1603" s="104">
        <v>1602</v>
      </c>
      <c r="B1603" s="104">
        <v>10</v>
      </c>
      <c r="C1603" s="104">
        <v>407</v>
      </c>
      <c r="D1603" s="104" t="s">
        <v>4805</v>
      </c>
      <c r="F1603" s="104" t="s">
        <v>944</v>
      </c>
      <c r="G1603" s="104">
        <v>783</v>
      </c>
    </row>
    <row r="1604" spans="1:8" x14ac:dyDescent="0.25">
      <c r="A1604" s="104">
        <v>1603</v>
      </c>
      <c r="B1604" s="104">
        <v>10</v>
      </c>
      <c r="G1604" s="104">
        <v>400</v>
      </c>
      <c r="H1604" s="104" t="s">
        <v>4824</v>
      </c>
    </row>
    <row r="1605" spans="1:8" x14ac:dyDescent="0.25">
      <c r="A1605" s="104">
        <v>1604</v>
      </c>
      <c r="B1605" s="104">
        <v>10</v>
      </c>
      <c r="G1605" s="104">
        <v>383</v>
      </c>
      <c r="H1605" s="104" t="s">
        <v>4825</v>
      </c>
    </row>
    <row r="1606" spans="1:8" x14ac:dyDescent="0.25">
      <c r="A1606" s="104">
        <v>1605</v>
      </c>
      <c r="B1606" s="104">
        <v>10</v>
      </c>
      <c r="C1606" s="104">
        <v>409</v>
      </c>
      <c r="D1606" s="104" t="s">
        <v>5081</v>
      </c>
      <c r="F1606" s="104" t="s">
        <v>944</v>
      </c>
      <c r="G1606" s="104">
        <v>389</v>
      </c>
      <c r="H1606" s="104" t="s">
        <v>4824</v>
      </c>
    </row>
    <row r="1607" spans="1:8" x14ac:dyDescent="0.25">
      <c r="A1607" s="104">
        <v>1606</v>
      </c>
      <c r="B1607" s="104">
        <v>10</v>
      </c>
      <c r="C1607" s="104">
        <v>410</v>
      </c>
      <c r="D1607" s="104" t="s">
        <v>4804</v>
      </c>
      <c r="F1607" s="104" t="s">
        <v>944</v>
      </c>
      <c r="G1607" s="104">
        <v>425</v>
      </c>
      <c r="H1607" s="104" t="s">
        <v>4824</v>
      </c>
    </row>
    <row r="1608" spans="1:8" x14ac:dyDescent="0.25">
      <c r="A1608" s="104">
        <v>1607</v>
      </c>
      <c r="B1608" s="104">
        <v>10</v>
      </c>
      <c r="C1608" s="104">
        <v>411</v>
      </c>
      <c r="D1608" s="104" t="s">
        <v>4818</v>
      </c>
      <c r="F1608" s="104" t="s">
        <v>944</v>
      </c>
      <c r="G1608" s="104">
        <v>683</v>
      </c>
      <c r="H1608" s="104" t="s">
        <v>4824</v>
      </c>
    </row>
    <row r="1609" spans="1:8" x14ac:dyDescent="0.25">
      <c r="A1609" s="104">
        <v>1608</v>
      </c>
      <c r="B1609" s="104">
        <v>10</v>
      </c>
      <c r="C1609" s="104">
        <v>412</v>
      </c>
      <c r="D1609" s="104" t="s">
        <v>5082</v>
      </c>
      <c r="F1609" s="104" t="s">
        <v>944</v>
      </c>
      <c r="G1609" s="104">
        <v>404</v>
      </c>
      <c r="H1609" s="104" t="s">
        <v>4824</v>
      </c>
    </row>
    <row r="1610" spans="1:8" x14ac:dyDescent="0.25">
      <c r="A1610" s="104">
        <v>1609</v>
      </c>
      <c r="B1610" s="104">
        <v>10</v>
      </c>
      <c r="C1610" s="104">
        <v>413</v>
      </c>
      <c r="D1610" s="104" t="s">
        <v>5083</v>
      </c>
      <c r="F1610" s="104" t="s">
        <v>944</v>
      </c>
      <c r="G1610" s="104">
        <v>962</v>
      </c>
    </row>
    <row r="1611" spans="1:8" x14ac:dyDescent="0.25">
      <c r="A1611" s="104">
        <v>1610</v>
      </c>
      <c r="B1611" s="104">
        <v>10</v>
      </c>
      <c r="G1611" s="104">
        <v>400</v>
      </c>
      <c r="H1611" s="104" t="s">
        <v>4824</v>
      </c>
    </row>
    <row r="1612" spans="1:8" x14ac:dyDescent="0.25">
      <c r="A1612" s="104">
        <v>1611</v>
      </c>
      <c r="B1612" s="104">
        <v>10</v>
      </c>
      <c r="G1612" s="104">
        <v>562</v>
      </c>
      <c r="H1612" s="104" t="s">
        <v>4825</v>
      </c>
    </row>
    <row r="1613" spans="1:8" x14ac:dyDescent="0.25">
      <c r="A1613" s="104">
        <v>1612</v>
      </c>
      <c r="B1613" s="104">
        <v>10</v>
      </c>
      <c r="C1613" s="104">
        <v>414</v>
      </c>
      <c r="D1613" s="104" t="s">
        <v>5084</v>
      </c>
      <c r="F1613" s="104" t="s">
        <v>944</v>
      </c>
      <c r="G1613" s="104">
        <v>987</v>
      </c>
    </row>
    <row r="1614" spans="1:8" x14ac:dyDescent="0.25">
      <c r="A1614" s="104">
        <v>1613</v>
      </c>
      <c r="B1614" s="104">
        <v>10</v>
      </c>
      <c r="G1614" s="104">
        <v>400</v>
      </c>
      <c r="H1614" s="104" t="s">
        <v>4824</v>
      </c>
    </row>
    <row r="1615" spans="1:8" x14ac:dyDescent="0.25">
      <c r="A1615" s="104">
        <v>1614</v>
      </c>
      <c r="B1615" s="104">
        <v>10</v>
      </c>
      <c r="G1615" s="104">
        <v>587</v>
      </c>
      <c r="H1615" s="104" t="s">
        <v>4825</v>
      </c>
    </row>
    <row r="1616" spans="1:8" x14ac:dyDescent="0.25">
      <c r="A1616" s="104">
        <v>1615</v>
      </c>
      <c r="B1616" s="104">
        <v>10</v>
      </c>
      <c r="C1616" s="104">
        <v>415</v>
      </c>
      <c r="D1616" s="104" t="s">
        <v>5085</v>
      </c>
      <c r="F1616" s="104" t="s">
        <v>944</v>
      </c>
      <c r="G1616" s="104">
        <v>1000</v>
      </c>
    </row>
    <row r="1617" spans="1:8" x14ac:dyDescent="0.25">
      <c r="A1617" s="104">
        <v>1616</v>
      </c>
      <c r="B1617" s="104">
        <v>10</v>
      </c>
      <c r="G1617" s="104">
        <v>400</v>
      </c>
      <c r="H1617" s="104" t="s">
        <v>4824</v>
      </c>
    </row>
    <row r="1618" spans="1:8" x14ac:dyDescent="0.25">
      <c r="A1618" s="104">
        <v>1617</v>
      </c>
      <c r="B1618" s="104">
        <v>10</v>
      </c>
      <c r="G1618" s="104">
        <v>600</v>
      </c>
      <c r="H1618" s="104" t="s">
        <v>4825</v>
      </c>
    </row>
    <row r="1619" spans="1:8" x14ac:dyDescent="0.25">
      <c r="A1619" s="104">
        <v>1618</v>
      </c>
      <c r="B1619" s="104">
        <v>10</v>
      </c>
      <c r="C1619" s="104">
        <v>416</v>
      </c>
      <c r="D1619" s="104" t="s">
        <v>5086</v>
      </c>
      <c r="F1619" s="104" t="s">
        <v>944</v>
      </c>
      <c r="G1619" s="104">
        <v>936</v>
      </c>
    </row>
    <row r="1620" spans="1:8" x14ac:dyDescent="0.25">
      <c r="A1620" s="104">
        <v>1619</v>
      </c>
      <c r="B1620" s="104">
        <v>10</v>
      </c>
      <c r="G1620" s="104">
        <v>400</v>
      </c>
      <c r="H1620" s="104" t="s">
        <v>4824</v>
      </c>
    </row>
    <row r="1621" spans="1:8" x14ac:dyDescent="0.25">
      <c r="A1621" s="104">
        <v>1620</v>
      </c>
      <c r="B1621" s="104">
        <v>10</v>
      </c>
      <c r="G1621" s="104">
        <v>536</v>
      </c>
      <c r="H1621" s="104" t="s">
        <v>4825</v>
      </c>
    </row>
    <row r="1622" spans="1:8" x14ac:dyDescent="0.25">
      <c r="A1622" s="104">
        <v>1621</v>
      </c>
      <c r="B1622" s="104">
        <v>10</v>
      </c>
      <c r="C1622" s="104">
        <v>417</v>
      </c>
      <c r="D1622" s="104" t="s">
        <v>5087</v>
      </c>
      <c r="F1622" s="104" t="s">
        <v>944</v>
      </c>
      <c r="G1622" s="104">
        <v>1440</v>
      </c>
    </row>
    <row r="1623" spans="1:8" x14ac:dyDescent="0.25">
      <c r="A1623" s="104">
        <v>1622</v>
      </c>
      <c r="B1623" s="104">
        <v>10</v>
      </c>
      <c r="G1623" s="104">
        <v>400</v>
      </c>
      <c r="H1623" s="104" t="s">
        <v>4824</v>
      </c>
    </row>
    <row r="1624" spans="1:8" x14ac:dyDescent="0.25">
      <c r="A1624" s="104">
        <v>1623</v>
      </c>
      <c r="B1624" s="104">
        <v>10</v>
      </c>
      <c r="G1624" s="104">
        <v>1040</v>
      </c>
      <c r="H1624" s="104" t="s">
        <v>4825</v>
      </c>
    </row>
    <row r="1625" spans="1:8" x14ac:dyDescent="0.25">
      <c r="A1625" s="104">
        <v>1624</v>
      </c>
      <c r="B1625" s="104">
        <v>10</v>
      </c>
      <c r="C1625" s="104">
        <v>418</v>
      </c>
      <c r="D1625" s="104" t="s">
        <v>5088</v>
      </c>
      <c r="F1625" s="104" t="s">
        <v>944</v>
      </c>
      <c r="G1625" s="104">
        <v>675</v>
      </c>
      <c r="H1625" s="104" t="s">
        <v>4824</v>
      </c>
    </row>
    <row r="1626" spans="1:8" x14ac:dyDescent="0.25">
      <c r="A1626" s="104">
        <v>1625</v>
      </c>
      <c r="B1626" s="104">
        <v>10</v>
      </c>
      <c r="C1626" s="104">
        <v>419</v>
      </c>
      <c r="D1626" s="104" t="s">
        <v>5089</v>
      </c>
      <c r="F1626" s="104" t="s">
        <v>944</v>
      </c>
      <c r="G1626" s="104">
        <v>1139</v>
      </c>
    </row>
    <row r="1627" spans="1:8" x14ac:dyDescent="0.25">
      <c r="A1627" s="104">
        <v>1626</v>
      </c>
      <c r="B1627" s="104">
        <v>10</v>
      </c>
      <c r="G1627" s="104">
        <v>400</v>
      </c>
      <c r="H1627" s="104" t="s">
        <v>4824</v>
      </c>
    </row>
    <row r="1628" spans="1:8" x14ac:dyDescent="0.25">
      <c r="A1628" s="104">
        <v>1627</v>
      </c>
      <c r="B1628" s="104">
        <v>10</v>
      </c>
      <c r="G1628" s="104">
        <v>739</v>
      </c>
      <c r="H1628" s="104" t="s">
        <v>4825</v>
      </c>
    </row>
    <row r="1629" spans="1:8" x14ac:dyDescent="0.25">
      <c r="A1629" s="104">
        <v>1628</v>
      </c>
      <c r="B1629" s="104">
        <v>10</v>
      </c>
      <c r="C1629" s="104">
        <v>420</v>
      </c>
      <c r="D1629" s="104" t="s">
        <v>5090</v>
      </c>
      <c r="F1629" s="104" t="s">
        <v>944</v>
      </c>
      <c r="G1629" s="104">
        <v>351</v>
      </c>
      <c r="H1629" s="104" t="s">
        <v>4824</v>
      </c>
    </row>
    <row r="1630" spans="1:8" x14ac:dyDescent="0.25">
      <c r="A1630" s="104">
        <v>1629</v>
      </c>
      <c r="B1630" s="104">
        <v>10</v>
      </c>
      <c r="C1630" s="104">
        <v>421</v>
      </c>
      <c r="D1630" s="104" t="s">
        <v>4826</v>
      </c>
      <c r="F1630" s="104" t="s">
        <v>944</v>
      </c>
      <c r="G1630" s="104">
        <v>892</v>
      </c>
      <c r="H1630" s="104" t="s">
        <v>4824</v>
      </c>
    </row>
    <row r="1631" spans="1:8" x14ac:dyDescent="0.25">
      <c r="A1631" s="104">
        <v>1630</v>
      </c>
      <c r="B1631" s="104">
        <v>10</v>
      </c>
      <c r="C1631" s="104">
        <v>422</v>
      </c>
      <c r="D1631" s="104" t="s">
        <v>5091</v>
      </c>
      <c r="F1631" s="104" t="s">
        <v>944</v>
      </c>
      <c r="G1631" s="104">
        <v>1503</v>
      </c>
      <c r="H1631" s="104" t="s">
        <v>4824</v>
      </c>
    </row>
    <row r="1632" spans="1:8" x14ac:dyDescent="0.25">
      <c r="A1632" s="104">
        <v>1631</v>
      </c>
      <c r="B1632" s="104">
        <v>10</v>
      </c>
      <c r="C1632" s="104">
        <v>423</v>
      </c>
      <c r="D1632" s="104" t="s">
        <v>5092</v>
      </c>
      <c r="F1632" s="104" t="s">
        <v>944</v>
      </c>
      <c r="G1632" s="104">
        <v>208</v>
      </c>
      <c r="H1632" s="104" t="s">
        <v>4824</v>
      </c>
    </row>
    <row r="1633" spans="1:8" x14ac:dyDescent="0.25">
      <c r="A1633" s="104">
        <v>1632</v>
      </c>
      <c r="B1633" s="104">
        <v>10</v>
      </c>
      <c r="C1633" s="104">
        <v>424</v>
      </c>
      <c r="D1633" s="104" t="s">
        <v>4837</v>
      </c>
      <c r="F1633" s="104" t="s">
        <v>944</v>
      </c>
      <c r="G1633" s="104">
        <v>174</v>
      </c>
      <c r="H1633" s="104" t="s">
        <v>4</v>
      </c>
    </row>
    <row r="1634" spans="1:8" x14ac:dyDescent="0.25">
      <c r="A1634" s="104">
        <v>1633</v>
      </c>
      <c r="B1634" s="104">
        <v>10</v>
      </c>
      <c r="C1634" s="104">
        <v>425</v>
      </c>
      <c r="D1634" s="104" t="s">
        <v>4893</v>
      </c>
      <c r="F1634" s="104" t="s">
        <v>944</v>
      </c>
      <c r="G1634" s="104">
        <v>743</v>
      </c>
    </row>
    <row r="1635" spans="1:8" x14ac:dyDescent="0.25">
      <c r="A1635" s="104">
        <v>1634</v>
      </c>
      <c r="B1635" s="104">
        <v>10</v>
      </c>
      <c r="G1635" s="104">
        <v>200</v>
      </c>
      <c r="H1635" s="104" t="s">
        <v>4824</v>
      </c>
    </row>
    <row r="1636" spans="1:8" x14ac:dyDescent="0.25">
      <c r="A1636" s="104">
        <v>1635</v>
      </c>
      <c r="B1636" s="104">
        <v>10</v>
      </c>
      <c r="G1636" s="104">
        <v>543</v>
      </c>
      <c r="H1636" s="104" t="s">
        <v>4825</v>
      </c>
    </row>
    <row r="1637" spans="1:8" x14ac:dyDescent="0.25">
      <c r="A1637" s="104">
        <v>1636</v>
      </c>
      <c r="B1637" s="104">
        <v>10</v>
      </c>
      <c r="C1637" s="104">
        <v>426</v>
      </c>
      <c r="D1637" s="104" t="s">
        <v>5073</v>
      </c>
      <c r="F1637" s="104" t="s">
        <v>944</v>
      </c>
      <c r="G1637" s="104">
        <v>441</v>
      </c>
      <c r="H1637" s="104" t="s">
        <v>4824</v>
      </c>
    </row>
    <row r="1638" spans="1:8" x14ac:dyDescent="0.25">
      <c r="A1638" s="104">
        <v>1637</v>
      </c>
      <c r="B1638" s="104">
        <v>10</v>
      </c>
      <c r="C1638" s="104">
        <v>427</v>
      </c>
      <c r="D1638" s="104" t="s">
        <v>5093</v>
      </c>
      <c r="F1638" s="104" t="s">
        <v>944</v>
      </c>
      <c r="G1638" s="104">
        <v>846</v>
      </c>
    </row>
    <row r="1639" spans="1:8" x14ac:dyDescent="0.25">
      <c r="A1639" s="104">
        <v>1638</v>
      </c>
      <c r="B1639" s="104">
        <v>10</v>
      </c>
      <c r="G1639" s="104">
        <v>400</v>
      </c>
      <c r="H1639" s="104" t="s">
        <v>4824</v>
      </c>
    </row>
    <row r="1640" spans="1:8" x14ac:dyDescent="0.25">
      <c r="A1640" s="104">
        <v>1639</v>
      </c>
      <c r="B1640" s="104">
        <v>10</v>
      </c>
      <c r="G1640" s="104">
        <v>446</v>
      </c>
      <c r="H1640" s="104" t="s">
        <v>4825</v>
      </c>
    </row>
    <row r="1641" spans="1:8" x14ac:dyDescent="0.25">
      <c r="A1641" s="104">
        <v>1640</v>
      </c>
      <c r="B1641" s="104">
        <v>10</v>
      </c>
      <c r="C1641" s="104">
        <v>428</v>
      </c>
      <c r="D1641" s="104" t="s">
        <v>5023</v>
      </c>
      <c r="F1641" s="104" t="s">
        <v>944</v>
      </c>
      <c r="G1641" s="104">
        <v>460</v>
      </c>
      <c r="H1641" s="104" t="s">
        <v>4824</v>
      </c>
    </row>
    <row r="1642" spans="1:8" x14ac:dyDescent="0.25">
      <c r="A1642" s="104">
        <v>1641</v>
      </c>
      <c r="B1642" s="104">
        <v>10</v>
      </c>
      <c r="C1642" s="104">
        <v>429</v>
      </c>
      <c r="D1642" s="104" t="s">
        <v>969</v>
      </c>
      <c r="F1642" s="104" t="s">
        <v>944</v>
      </c>
      <c r="G1642" s="104">
        <v>246</v>
      </c>
    </row>
    <row r="1643" spans="1:8" x14ac:dyDescent="0.25">
      <c r="A1643" s="104">
        <v>1642</v>
      </c>
      <c r="B1643" s="104">
        <v>10</v>
      </c>
      <c r="G1643" s="104">
        <v>80</v>
      </c>
      <c r="H1643" s="104" t="s">
        <v>4824</v>
      </c>
    </row>
    <row r="1644" spans="1:8" x14ac:dyDescent="0.25">
      <c r="A1644" s="104">
        <v>1643</v>
      </c>
      <c r="B1644" s="104">
        <v>10</v>
      </c>
      <c r="G1644" s="104">
        <v>166</v>
      </c>
      <c r="H1644" s="104" t="s">
        <v>4825</v>
      </c>
    </row>
    <row r="1645" spans="1:8" x14ac:dyDescent="0.25">
      <c r="A1645" s="104">
        <v>1644</v>
      </c>
      <c r="B1645" s="104">
        <v>10</v>
      </c>
      <c r="C1645" s="104">
        <v>430</v>
      </c>
      <c r="D1645" s="104" t="s">
        <v>5094</v>
      </c>
      <c r="F1645" s="104" t="s">
        <v>944</v>
      </c>
      <c r="G1645" s="104">
        <v>578</v>
      </c>
      <c r="H1645" s="104" t="s">
        <v>4824</v>
      </c>
    </row>
    <row r="1646" spans="1:8" x14ac:dyDescent="0.25">
      <c r="A1646" s="104">
        <v>1645</v>
      </c>
      <c r="B1646" s="104">
        <v>10</v>
      </c>
      <c r="C1646" s="104">
        <v>431</v>
      </c>
      <c r="D1646" s="104" t="s">
        <v>5095</v>
      </c>
      <c r="F1646" s="104" t="s">
        <v>944</v>
      </c>
      <c r="G1646" s="104">
        <v>317</v>
      </c>
    </row>
    <row r="1647" spans="1:8" x14ac:dyDescent="0.25">
      <c r="A1647" s="104">
        <v>1646</v>
      </c>
      <c r="B1647" s="104">
        <v>10</v>
      </c>
      <c r="G1647" s="104">
        <v>60</v>
      </c>
      <c r="H1647" s="104" t="s">
        <v>4824</v>
      </c>
    </row>
    <row r="1648" spans="1:8" x14ac:dyDescent="0.25">
      <c r="A1648" s="104">
        <v>1647</v>
      </c>
      <c r="B1648" s="104">
        <v>10</v>
      </c>
      <c r="G1648" s="104">
        <v>257</v>
      </c>
      <c r="H1648" s="104" t="s">
        <v>4825</v>
      </c>
    </row>
    <row r="1649" spans="1:8" x14ac:dyDescent="0.25">
      <c r="A1649" s="104">
        <v>1648</v>
      </c>
      <c r="B1649" s="104">
        <v>10</v>
      </c>
      <c r="C1649" s="104">
        <v>432</v>
      </c>
      <c r="D1649" s="104" t="s">
        <v>5096</v>
      </c>
      <c r="F1649" s="104" t="s">
        <v>944</v>
      </c>
      <c r="G1649" s="104">
        <v>335</v>
      </c>
      <c r="H1649" s="104" t="s">
        <v>4824</v>
      </c>
    </row>
    <row r="1650" spans="1:8" x14ac:dyDescent="0.25">
      <c r="A1650" s="104">
        <v>1649</v>
      </c>
      <c r="B1650" s="104">
        <v>10</v>
      </c>
      <c r="C1650" s="104">
        <v>433</v>
      </c>
      <c r="D1650" s="104" t="s">
        <v>5097</v>
      </c>
      <c r="F1650" s="104" t="s">
        <v>944</v>
      </c>
      <c r="G1650" s="104">
        <v>915</v>
      </c>
      <c r="H1650" s="104" t="s">
        <v>4824</v>
      </c>
    </row>
    <row r="1651" spans="1:8" x14ac:dyDescent="0.25">
      <c r="A1651" s="104">
        <v>1650</v>
      </c>
      <c r="B1651" s="104">
        <v>10</v>
      </c>
      <c r="C1651" s="104">
        <v>434</v>
      </c>
      <c r="D1651" s="104" t="s">
        <v>4839</v>
      </c>
      <c r="F1651" s="104" t="s">
        <v>944</v>
      </c>
      <c r="G1651" s="104">
        <v>2502</v>
      </c>
      <c r="H1651" s="104" t="s">
        <v>4824</v>
      </c>
    </row>
    <row r="1652" spans="1:8" x14ac:dyDescent="0.25">
      <c r="A1652" s="104">
        <v>1651</v>
      </c>
      <c r="B1652" s="104">
        <v>10</v>
      </c>
      <c r="C1652" s="104">
        <v>437</v>
      </c>
      <c r="D1652" s="104" t="s">
        <v>4794</v>
      </c>
      <c r="F1652" s="104" t="s">
        <v>944</v>
      </c>
      <c r="G1652" s="104">
        <v>727</v>
      </c>
    </row>
    <row r="1653" spans="1:8" x14ac:dyDescent="0.25">
      <c r="A1653" s="104">
        <v>1652</v>
      </c>
      <c r="B1653" s="104">
        <v>10</v>
      </c>
      <c r="G1653" s="104">
        <v>400</v>
      </c>
      <c r="H1653" s="104" t="s">
        <v>4824</v>
      </c>
    </row>
    <row r="1654" spans="1:8" x14ac:dyDescent="0.25">
      <c r="A1654" s="104">
        <v>1653</v>
      </c>
      <c r="B1654" s="104">
        <v>10</v>
      </c>
      <c r="G1654" s="104">
        <v>327</v>
      </c>
      <c r="H1654" s="104" t="s">
        <v>4825</v>
      </c>
    </row>
    <row r="1655" spans="1:8" x14ac:dyDescent="0.25">
      <c r="A1655" s="104">
        <v>1654</v>
      </c>
      <c r="B1655" s="104">
        <v>10</v>
      </c>
      <c r="C1655" s="104">
        <v>438</v>
      </c>
      <c r="D1655" s="104" t="s">
        <v>4796</v>
      </c>
      <c r="F1655" s="104" t="s">
        <v>944</v>
      </c>
      <c r="G1655" s="104">
        <v>1477</v>
      </c>
    </row>
    <row r="1656" spans="1:8" x14ac:dyDescent="0.25">
      <c r="A1656" s="104">
        <v>1655</v>
      </c>
      <c r="B1656" s="104">
        <v>10</v>
      </c>
      <c r="G1656" s="104">
        <v>400</v>
      </c>
      <c r="H1656" s="104" t="s">
        <v>4824</v>
      </c>
    </row>
    <row r="1657" spans="1:8" x14ac:dyDescent="0.25">
      <c r="A1657" s="104">
        <v>1656</v>
      </c>
      <c r="B1657" s="104">
        <v>10</v>
      </c>
      <c r="G1657" s="104">
        <v>1077</v>
      </c>
      <c r="H1657" s="104" t="s">
        <v>4825</v>
      </c>
    </row>
    <row r="1658" spans="1:8" x14ac:dyDescent="0.25">
      <c r="A1658" s="104">
        <v>1657</v>
      </c>
      <c r="B1658" s="104">
        <v>10</v>
      </c>
      <c r="C1658" s="104">
        <v>439</v>
      </c>
      <c r="D1658" s="104" t="s">
        <v>4783</v>
      </c>
      <c r="F1658" s="104" t="s">
        <v>944</v>
      </c>
      <c r="G1658" s="104">
        <v>725</v>
      </c>
    </row>
    <row r="1659" spans="1:8" x14ac:dyDescent="0.25">
      <c r="A1659" s="104">
        <v>1658</v>
      </c>
      <c r="B1659" s="104">
        <v>10</v>
      </c>
      <c r="G1659" s="104">
        <v>400</v>
      </c>
      <c r="H1659" s="104" t="s">
        <v>4824</v>
      </c>
    </row>
    <row r="1660" spans="1:8" x14ac:dyDescent="0.25">
      <c r="A1660" s="104">
        <v>1659</v>
      </c>
      <c r="B1660" s="104">
        <v>10</v>
      </c>
      <c r="G1660" s="104">
        <v>325</v>
      </c>
      <c r="H1660" s="104" t="s">
        <v>4825</v>
      </c>
    </row>
    <row r="1661" spans="1:8" x14ac:dyDescent="0.25">
      <c r="A1661" s="104">
        <v>1660</v>
      </c>
      <c r="B1661" s="104">
        <v>10</v>
      </c>
      <c r="C1661" s="104">
        <v>440</v>
      </c>
      <c r="D1661" s="104" t="s">
        <v>5098</v>
      </c>
      <c r="F1661" s="104" t="s">
        <v>944</v>
      </c>
      <c r="G1661" s="104">
        <v>165</v>
      </c>
      <c r="H1661" s="104" t="s">
        <v>4824</v>
      </c>
    </row>
    <row r="1662" spans="1:8" x14ac:dyDescent="0.25">
      <c r="A1662" s="104">
        <v>1661</v>
      </c>
      <c r="B1662" s="104">
        <v>10</v>
      </c>
      <c r="C1662" s="104">
        <v>441</v>
      </c>
      <c r="D1662" s="104" t="s">
        <v>5099</v>
      </c>
      <c r="F1662" s="104" t="s">
        <v>944</v>
      </c>
      <c r="G1662" s="104">
        <v>282</v>
      </c>
      <c r="H1662" s="104" t="s">
        <v>4824</v>
      </c>
    </row>
    <row r="1663" spans="1:8" x14ac:dyDescent="0.25">
      <c r="A1663" s="104">
        <v>1662</v>
      </c>
      <c r="B1663" s="104">
        <v>10</v>
      </c>
      <c r="C1663" s="104">
        <v>442</v>
      </c>
      <c r="D1663" s="104" t="s">
        <v>5100</v>
      </c>
      <c r="F1663" s="104" t="s">
        <v>944</v>
      </c>
      <c r="G1663" s="104">
        <v>140</v>
      </c>
      <c r="H1663" s="104" t="s">
        <v>4824</v>
      </c>
    </row>
    <row r="1664" spans="1:8" x14ac:dyDescent="0.25">
      <c r="A1664" s="104">
        <v>1663</v>
      </c>
      <c r="B1664" s="104">
        <v>10</v>
      </c>
      <c r="C1664" s="104">
        <v>443</v>
      </c>
      <c r="D1664" s="104" t="s">
        <v>5101</v>
      </c>
      <c r="F1664" s="104" t="s">
        <v>944</v>
      </c>
      <c r="G1664" s="104">
        <v>197</v>
      </c>
      <c r="H1664" s="104" t="s">
        <v>4824</v>
      </c>
    </row>
    <row r="1665" spans="1:8" x14ac:dyDescent="0.25">
      <c r="A1665" s="104">
        <v>1664</v>
      </c>
      <c r="B1665" s="104">
        <v>10</v>
      </c>
      <c r="C1665" s="104">
        <v>444</v>
      </c>
      <c r="D1665" s="104" t="s">
        <v>5102</v>
      </c>
      <c r="F1665" s="104" t="s">
        <v>944</v>
      </c>
      <c r="G1665" s="104">
        <v>609</v>
      </c>
    </row>
    <row r="1666" spans="1:8" x14ac:dyDescent="0.25">
      <c r="A1666" s="104">
        <v>1665</v>
      </c>
      <c r="B1666" s="104">
        <v>10</v>
      </c>
      <c r="G1666" s="104">
        <v>300</v>
      </c>
      <c r="H1666" s="104" t="s">
        <v>4824</v>
      </c>
    </row>
    <row r="1667" spans="1:8" x14ac:dyDescent="0.25">
      <c r="A1667" s="104">
        <v>1666</v>
      </c>
      <c r="B1667" s="104">
        <v>10</v>
      </c>
      <c r="G1667" s="104">
        <v>309</v>
      </c>
      <c r="H1667" s="104" t="s">
        <v>4825</v>
      </c>
    </row>
    <row r="1668" spans="1:8" x14ac:dyDescent="0.25">
      <c r="A1668" s="104">
        <v>1667</v>
      </c>
      <c r="B1668" s="104">
        <v>10</v>
      </c>
      <c r="C1668" s="104">
        <v>445</v>
      </c>
      <c r="D1668" s="104" t="s">
        <v>5103</v>
      </c>
      <c r="F1668" s="104" t="s">
        <v>944</v>
      </c>
      <c r="G1668" s="104">
        <v>258</v>
      </c>
      <c r="H1668" s="104" t="s">
        <v>4824</v>
      </c>
    </row>
    <row r="1669" spans="1:8" x14ac:dyDescent="0.25">
      <c r="A1669" s="104">
        <v>1668</v>
      </c>
      <c r="B1669" s="104">
        <v>10</v>
      </c>
      <c r="C1669" s="104">
        <v>446</v>
      </c>
      <c r="D1669" s="104" t="s">
        <v>4891</v>
      </c>
      <c r="F1669" s="104" t="s">
        <v>944</v>
      </c>
      <c r="G1669" s="104">
        <v>646</v>
      </c>
      <c r="H1669" s="104" t="s">
        <v>4824</v>
      </c>
    </row>
    <row r="1670" spans="1:8" x14ac:dyDescent="0.25">
      <c r="A1670" s="104">
        <v>1669</v>
      </c>
      <c r="B1670" s="104">
        <v>10</v>
      </c>
      <c r="C1670" s="104">
        <v>447</v>
      </c>
      <c r="D1670" s="104" t="s">
        <v>5104</v>
      </c>
      <c r="F1670" s="104" t="s">
        <v>944</v>
      </c>
      <c r="G1670" s="104">
        <v>258</v>
      </c>
      <c r="H1670" s="104" t="s">
        <v>4824</v>
      </c>
    </row>
    <row r="1671" spans="1:8" x14ac:dyDescent="0.25">
      <c r="A1671" s="104">
        <v>1670</v>
      </c>
      <c r="B1671" s="104">
        <v>10</v>
      </c>
      <c r="C1671" s="104">
        <v>448</v>
      </c>
      <c r="D1671" s="104" t="s">
        <v>5105</v>
      </c>
      <c r="F1671" s="104" t="s">
        <v>944</v>
      </c>
      <c r="G1671" s="104">
        <v>318</v>
      </c>
      <c r="H1671" s="104" t="s">
        <v>4824</v>
      </c>
    </row>
    <row r="1672" spans="1:8" x14ac:dyDescent="0.25">
      <c r="A1672" s="104">
        <v>1671</v>
      </c>
      <c r="B1672" s="104">
        <v>10</v>
      </c>
      <c r="C1672" s="104">
        <v>449</v>
      </c>
      <c r="D1672" s="104" t="s">
        <v>5106</v>
      </c>
      <c r="F1672" s="104" t="s">
        <v>944</v>
      </c>
      <c r="G1672" s="104">
        <v>959</v>
      </c>
      <c r="H1672" s="104" t="s">
        <v>4824</v>
      </c>
    </row>
    <row r="1673" spans="1:8" x14ac:dyDescent="0.25">
      <c r="A1673" s="104">
        <v>1672</v>
      </c>
      <c r="B1673" s="104">
        <v>10</v>
      </c>
      <c r="C1673" s="104">
        <v>450</v>
      </c>
      <c r="D1673" s="104" t="s">
        <v>5040</v>
      </c>
      <c r="F1673" s="104" t="s">
        <v>944</v>
      </c>
      <c r="G1673" s="104">
        <v>145</v>
      </c>
      <c r="H1673" s="104" t="s">
        <v>4824</v>
      </c>
    </row>
    <row r="1674" spans="1:8" x14ac:dyDescent="0.25">
      <c r="A1674" s="104">
        <v>1673</v>
      </c>
      <c r="B1674" s="104">
        <v>10</v>
      </c>
      <c r="C1674" s="104">
        <v>451</v>
      </c>
      <c r="D1674" s="104" t="s">
        <v>5107</v>
      </c>
      <c r="F1674" s="104" t="s">
        <v>944</v>
      </c>
      <c r="G1674" s="104">
        <v>139</v>
      </c>
      <c r="H1674" s="104" t="s">
        <v>4824</v>
      </c>
    </row>
    <row r="1675" spans="1:8" x14ac:dyDescent="0.25">
      <c r="A1675" s="104">
        <v>1674</v>
      </c>
      <c r="B1675" s="104">
        <v>10</v>
      </c>
      <c r="C1675" s="104">
        <v>452</v>
      </c>
      <c r="D1675" s="104" t="s">
        <v>5108</v>
      </c>
      <c r="F1675" s="104" t="s">
        <v>944</v>
      </c>
      <c r="G1675" s="104">
        <v>830</v>
      </c>
      <c r="H1675" s="104" t="s">
        <v>4824</v>
      </c>
    </row>
    <row r="1676" spans="1:8" x14ac:dyDescent="0.25">
      <c r="A1676" s="104">
        <v>1675</v>
      </c>
      <c r="B1676" s="104">
        <v>10</v>
      </c>
      <c r="C1676" s="104">
        <v>453</v>
      </c>
      <c r="D1676" s="104" t="s">
        <v>4852</v>
      </c>
      <c r="F1676" s="104" t="s">
        <v>944</v>
      </c>
      <c r="G1676" s="104">
        <v>639</v>
      </c>
      <c r="H1676" s="104" t="s">
        <v>754</v>
      </c>
    </row>
    <row r="1677" spans="1:8" x14ac:dyDescent="0.25">
      <c r="A1677" s="104">
        <v>1676</v>
      </c>
      <c r="B1677" s="104">
        <v>10</v>
      </c>
      <c r="C1677" s="104">
        <v>455</v>
      </c>
      <c r="D1677" s="104" t="s">
        <v>4797</v>
      </c>
      <c r="F1677" s="104" t="s">
        <v>944</v>
      </c>
      <c r="G1677" s="104">
        <v>1550</v>
      </c>
    </row>
    <row r="1678" spans="1:8" x14ac:dyDescent="0.25">
      <c r="A1678" s="104">
        <v>1677</v>
      </c>
      <c r="B1678" s="104">
        <v>10</v>
      </c>
      <c r="G1678" s="104">
        <v>400</v>
      </c>
      <c r="H1678" s="104" t="s">
        <v>4824</v>
      </c>
    </row>
    <row r="1679" spans="1:8" x14ac:dyDescent="0.25">
      <c r="A1679" s="104">
        <v>1678</v>
      </c>
      <c r="B1679" s="104">
        <v>10</v>
      </c>
      <c r="G1679" s="104">
        <v>1150</v>
      </c>
      <c r="H1679" s="104" t="s">
        <v>4825</v>
      </c>
    </row>
    <row r="1680" spans="1:8" x14ac:dyDescent="0.25">
      <c r="A1680" s="104">
        <v>1679</v>
      </c>
      <c r="B1680" s="104">
        <v>10</v>
      </c>
      <c r="C1680" s="104">
        <v>456</v>
      </c>
      <c r="D1680" s="104" t="s">
        <v>5109</v>
      </c>
      <c r="F1680" s="104" t="s">
        <v>949</v>
      </c>
      <c r="G1680" s="104">
        <v>461</v>
      </c>
      <c r="H1680" s="104" t="s">
        <v>4831</v>
      </c>
    </row>
    <row r="1681" spans="1:8" x14ac:dyDescent="0.25">
      <c r="A1681" s="104">
        <v>1680</v>
      </c>
      <c r="B1681" s="104">
        <v>10</v>
      </c>
      <c r="C1681" s="104">
        <v>457</v>
      </c>
      <c r="D1681" s="104" t="s">
        <v>5110</v>
      </c>
      <c r="F1681" s="104" t="s">
        <v>944</v>
      </c>
      <c r="G1681" s="104">
        <v>372</v>
      </c>
      <c r="H1681" s="104" t="s">
        <v>4824</v>
      </c>
    </row>
    <row r="1682" spans="1:8" x14ac:dyDescent="0.25">
      <c r="A1682" s="104">
        <v>1681</v>
      </c>
      <c r="B1682" s="104">
        <v>10</v>
      </c>
      <c r="C1682" s="104">
        <v>458</v>
      </c>
      <c r="D1682" s="104" t="s">
        <v>5111</v>
      </c>
      <c r="F1682" s="104" t="s">
        <v>944</v>
      </c>
      <c r="G1682" s="104">
        <v>152</v>
      </c>
      <c r="H1682" s="104" t="s">
        <v>4824</v>
      </c>
    </row>
    <row r="1683" spans="1:8" x14ac:dyDescent="0.25">
      <c r="A1683" s="104">
        <v>1682</v>
      </c>
      <c r="B1683" s="104">
        <v>10</v>
      </c>
      <c r="C1683" s="104">
        <v>459</v>
      </c>
      <c r="D1683" s="104" t="s">
        <v>5112</v>
      </c>
      <c r="F1683" s="104" t="s">
        <v>944</v>
      </c>
      <c r="G1683" s="104">
        <v>644</v>
      </c>
      <c r="H1683" s="104" t="s">
        <v>4824</v>
      </c>
    </row>
    <row r="1684" spans="1:8" x14ac:dyDescent="0.25">
      <c r="A1684" s="104">
        <v>1683</v>
      </c>
      <c r="B1684" s="104">
        <v>10</v>
      </c>
      <c r="C1684" s="104">
        <v>460</v>
      </c>
      <c r="D1684" s="104" t="s">
        <v>5113</v>
      </c>
      <c r="F1684" s="104" t="s">
        <v>944</v>
      </c>
      <c r="G1684" s="104">
        <v>311</v>
      </c>
      <c r="H1684" s="104" t="s">
        <v>4824</v>
      </c>
    </row>
    <row r="1685" spans="1:8" x14ac:dyDescent="0.25">
      <c r="A1685" s="104">
        <v>1684</v>
      </c>
      <c r="B1685" s="104">
        <v>10</v>
      </c>
      <c r="C1685" s="104">
        <v>461</v>
      </c>
      <c r="D1685" s="104" t="s">
        <v>5114</v>
      </c>
      <c r="F1685" s="104" t="s">
        <v>944</v>
      </c>
      <c r="G1685" s="104">
        <v>981</v>
      </c>
    </row>
    <row r="1686" spans="1:8" x14ac:dyDescent="0.25">
      <c r="A1686" s="104">
        <v>1685</v>
      </c>
      <c r="B1686" s="104">
        <v>10</v>
      </c>
      <c r="G1686" s="104">
        <v>400</v>
      </c>
      <c r="H1686" s="104" t="s">
        <v>4824</v>
      </c>
    </row>
    <row r="1687" spans="1:8" x14ac:dyDescent="0.25">
      <c r="A1687" s="104">
        <v>1686</v>
      </c>
      <c r="B1687" s="104">
        <v>10</v>
      </c>
      <c r="G1687" s="104">
        <v>581</v>
      </c>
      <c r="H1687" s="104" t="s">
        <v>4825</v>
      </c>
    </row>
    <row r="1688" spans="1:8" x14ac:dyDescent="0.25">
      <c r="A1688" s="104">
        <v>1687</v>
      </c>
      <c r="B1688" s="104">
        <v>10</v>
      </c>
      <c r="C1688" s="104">
        <v>462</v>
      </c>
      <c r="D1688" s="104" t="s">
        <v>5115</v>
      </c>
      <c r="F1688" s="104" t="s">
        <v>944</v>
      </c>
      <c r="G1688" s="104">
        <v>1092</v>
      </c>
    </row>
    <row r="1689" spans="1:8" x14ac:dyDescent="0.25">
      <c r="A1689" s="104">
        <v>1688</v>
      </c>
      <c r="B1689" s="104">
        <v>10</v>
      </c>
      <c r="G1689" s="104">
        <v>400</v>
      </c>
      <c r="H1689" s="104" t="s">
        <v>4824</v>
      </c>
    </row>
    <row r="1690" spans="1:8" x14ac:dyDescent="0.25">
      <c r="A1690" s="104">
        <v>1689</v>
      </c>
      <c r="B1690" s="104">
        <v>10</v>
      </c>
      <c r="G1690" s="104">
        <v>692</v>
      </c>
      <c r="H1690" s="104" t="s">
        <v>4825</v>
      </c>
    </row>
    <row r="1691" spans="1:8" x14ac:dyDescent="0.25">
      <c r="A1691" s="104">
        <v>1690</v>
      </c>
      <c r="B1691" s="104">
        <v>10</v>
      </c>
      <c r="C1691" s="104">
        <v>463</v>
      </c>
      <c r="D1691" s="104" t="s">
        <v>5116</v>
      </c>
      <c r="F1691" s="104" t="s">
        <v>944</v>
      </c>
      <c r="G1691" s="104">
        <v>885</v>
      </c>
    </row>
    <row r="1692" spans="1:8" x14ac:dyDescent="0.25">
      <c r="A1692" s="104">
        <v>1691</v>
      </c>
      <c r="B1692" s="104">
        <v>10</v>
      </c>
      <c r="G1692" s="104">
        <v>400</v>
      </c>
      <c r="H1692" s="104" t="s">
        <v>4824</v>
      </c>
    </row>
    <row r="1693" spans="1:8" x14ac:dyDescent="0.25">
      <c r="A1693" s="104">
        <v>1692</v>
      </c>
      <c r="B1693" s="104">
        <v>10</v>
      </c>
      <c r="G1693" s="104">
        <v>485</v>
      </c>
      <c r="H1693" s="104" t="s">
        <v>4825</v>
      </c>
    </row>
    <row r="1694" spans="1:8" x14ac:dyDescent="0.25">
      <c r="A1694" s="104">
        <v>1693</v>
      </c>
      <c r="B1694" s="104">
        <v>10</v>
      </c>
      <c r="C1694" s="104">
        <v>464</v>
      </c>
      <c r="D1694" s="104" t="s">
        <v>5117</v>
      </c>
      <c r="F1694" s="104" t="s">
        <v>944</v>
      </c>
      <c r="G1694" s="104">
        <v>478</v>
      </c>
      <c r="H1694" s="104" t="s">
        <v>4824</v>
      </c>
    </row>
    <row r="1695" spans="1:8" x14ac:dyDescent="0.25">
      <c r="A1695" s="104">
        <v>1694</v>
      </c>
      <c r="B1695" s="104">
        <v>10</v>
      </c>
      <c r="C1695" s="104">
        <v>465</v>
      </c>
      <c r="D1695" s="104" t="s">
        <v>5118</v>
      </c>
      <c r="F1695" s="104" t="s">
        <v>944</v>
      </c>
      <c r="G1695" s="104">
        <v>354</v>
      </c>
      <c r="H1695" s="104" t="s">
        <v>4824</v>
      </c>
    </row>
    <row r="1696" spans="1:8" x14ac:dyDescent="0.25">
      <c r="A1696" s="104">
        <v>1695</v>
      </c>
      <c r="B1696" s="104">
        <v>10</v>
      </c>
      <c r="C1696" s="104">
        <v>466</v>
      </c>
      <c r="D1696" s="104" t="s">
        <v>5119</v>
      </c>
      <c r="F1696" s="104" t="s">
        <v>944</v>
      </c>
      <c r="G1696" s="104">
        <v>429</v>
      </c>
    </row>
    <row r="1697" spans="1:8" x14ac:dyDescent="0.25">
      <c r="A1697" s="104">
        <v>1696</v>
      </c>
      <c r="B1697" s="104">
        <v>10</v>
      </c>
      <c r="G1697" s="104">
        <v>340</v>
      </c>
      <c r="H1697" s="104" t="s">
        <v>4824</v>
      </c>
    </row>
    <row r="1698" spans="1:8" x14ac:dyDescent="0.25">
      <c r="A1698" s="104">
        <v>1697</v>
      </c>
      <c r="B1698" s="104">
        <v>10</v>
      </c>
      <c r="G1698" s="104">
        <v>89</v>
      </c>
      <c r="H1698" s="104" t="s">
        <v>4825</v>
      </c>
    </row>
    <row r="1699" spans="1:8" x14ac:dyDescent="0.25">
      <c r="A1699" s="104">
        <v>1698</v>
      </c>
      <c r="B1699" s="104">
        <v>10</v>
      </c>
      <c r="C1699" s="104">
        <v>467</v>
      </c>
      <c r="D1699" s="104" t="s">
        <v>5120</v>
      </c>
      <c r="F1699" s="104" t="s">
        <v>944</v>
      </c>
      <c r="G1699" s="104">
        <v>240</v>
      </c>
      <c r="H1699" s="104" t="s">
        <v>4824</v>
      </c>
    </row>
    <row r="1700" spans="1:8" x14ac:dyDescent="0.25">
      <c r="A1700" s="104">
        <v>1699</v>
      </c>
      <c r="B1700" s="104">
        <v>10</v>
      </c>
      <c r="C1700" s="104">
        <v>468</v>
      </c>
      <c r="D1700" s="104" t="s">
        <v>5121</v>
      </c>
      <c r="F1700" s="104" t="s">
        <v>944</v>
      </c>
      <c r="G1700" s="104">
        <v>375</v>
      </c>
    </row>
    <row r="1701" spans="1:8" x14ac:dyDescent="0.25">
      <c r="A1701" s="104">
        <v>1700</v>
      </c>
      <c r="B1701" s="104">
        <v>10</v>
      </c>
      <c r="G1701" s="104">
        <v>100</v>
      </c>
      <c r="H1701" s="104" t="s">
        <v>4824</v>
      </c>
    </row>
    <row r="1702" spans="1:8" x14ac:dyDescent="0.25">
      <c r="A1702" s="104">
        <v>1701</v>
      </c>
      <c r="B1702" s="104">
        <v>10</v>
      </c>
      <c r="G1702" s="104">
        <v>275</v>
      </c>
      <c r="H1702" s="104" t="s">
        <v>4825</v>
      </c>
    </row>
    <row r="1703" spans="1:8" x14ac:dyDescent="0.25">
      <c r="A1703" s="104">
        <v>1702</v>
      </c>
      <c r="B1703" s="104">
        <v>10</v>
      </c>
      <c r="C1703" s="104">
        <v>469</v>
      </c>
      <c r="D1703" s="104" t="s">
        <v>5122</v>
      </c>
      <c r="F1703" s="104" t="s">
        <v>944</v>
      </c>
      <c r="G1703" s="104">
        <v>539</v>
      </c>
    </row>
    <row r="1704" spans="1:8" x14ac:dyDescent="0.25">
      <c r="A1704" s="104">
        <v>1703</v>
      </c>
      <c r="B1704" s="104">
        <v>10</v>
      </c>
      <c r="G1704" s="104">
        <v>400</v>
      </c>
      <c r="H1704" s="104" t="s">
        <v>4824</v>
      </c>
    </row>
    <row r="1705" spans="1:8" x14ac:dyDescent="0.25">
      <c r="A1705" s="104">
        <v>1704</v>
      </c>
      <c r="B1705" s="104">
        <v>10</v>
      </c>
      <c r="G1705" s="104">
        <v>139</v>
      </c>
      <c r="H1705" s="104" t="s">
        <v>4825</v>
      </c>
    </row>
    <row r="1706" spans="1:8" x14ac:dyDescent="0.25">
      <c r="A1706" s="104">
        <v>1705</v>
      </c>
      <c r="B1706" s="104">
        <v>10</v>
      </c>
      <c r="C1706" s="104">
        <v>470</v>
      </c>
      <c r="D1706" s="104" t="s">
        <v>5123</v>
      </c>
      <c r="F1706" s="104" t="s">
        <v>944</v>
      </c>
      <c r="G1706" s="104">
        <v>321</v>
      </c>
      <c r="H1706" s="104" t="s">
        <v>4824</v>
      </c>
    </row>
    <row r="1707" spans="1:8" x14ac:dyDescent="0.25">
      <c r="A1707" s="104">
        <v>1706</v>
      </c>
      <c r="B1707" s="104">
        <v>10</v>
      </c>
      <c r="C1707" s="104">
        <v>471</v>
      </c>
      <c r="D1707" s="104" t="s">
        <v>5023</v>
      </c>
      <c r="F1707" s="104" t="s">
        <v>944</v>
      </c>
      <c r="G1707" s="104">
        <v>428</v>
      </c>
      <c r="H1707" s="104" t="s">
        <v>4</v>
      </c>
    </row>
    <row r="1708" spans="1:8" x14ac:dyDescent="0.25">
      <c r="A1708" s="104">
        <v>1707</v>
      </c>
      <c r="B1708" s="104">
        <v>10</v>
      </c>
      <c r="C1708" s="104">
        <v>472</v>
      </c>
      <c r="D1708" s="104" t="s">
        <v>5124</v>
      </c>
      <c r="F1708" s="104" t="s">
        <v>944</v>
      </c>
      <c r="G1708" s="104">
        <v>2571</v>
      </c>
      <c r="H1708" s="104" t="s">
        <v>754</v>
      </c>
    </row>
    <row r="1709" spans="1:8" x14ac:dyDescent="0.25">
      <c r="A1709" s="104">
        <v>1708</v>
      </c>
      <c r="B1709" s="104">
        <v>10</v>
      </c>
      <c r="C1709" s="104">
        <v>473</v>
      </c>
      <c r="D1709" s="104" t="s">
        <v>5093</v>
      </c>
      <c r="F1709" s="104" t="s">
        <v>944</v>
      </c>
      <c r="G1709" s="104">
        <v>1073</v>
      </c>
      <c r="H1709" s="104" t="s">
        <v>4779</v>
      </c>
    </row>
    <row r="1710" spans="1:8" x14ac:dyDescent="0.25">
      <c r="A1710" s="104">
        <v>1709</v>
      </c>
      <c r="B1710" s="104">
        <v>10</v>
      </c>
      <c r="C1710" s="104">
        <v>474</v>
      </c>
      <c r="D1710" s="104" t="s">
        <v>4879</v>
      </c>
      <c r="F1710" s="104" t="s">
        <v>944</v>
      </c>
      <c r="G1710" s="104">
        <v>1314</v>
      </c>
      <c r="H1710" s="104" t="s">
        <v>754</v>
      </c>
    </row>
    <row r="1711" spans="1:8" x14ac:dyDescent="0.25">
      <c r="A1711" s="104">
        <v>1710</v>
      </c>
      <c r="B1711" s="104">
        <v>10</v>
      </c>
      <c r="C1711" s="104">
        <v>475</v>
      </c>
      <c r="D1711" s="104" t="s">
        <v>5125</v>
      </c>
      <c r="F1711" s="104" t="s">
        <v>944</v>
      </c>
      <c r="G1711" s="104">
        <v>4740</v>
      </c>
      <c r="H1711" s="104" t="s">
        <v>4824</v>
      </c>
    </row>
    <row r="1712" spans="1:8" x14ac:dyDescent="0.25">
      <c r="A1712" s="104">
        <v>1711</v>
      </c>
      <c r="B1712" s="104">
        <v>10</v>
      </c>
      <c r="C1712" s="104">
        <v>476</v>
      </c>
      <c r="D1712" s="104" t="s">
        <v>5060</v>
      </c>
      <c r="F1712" s="104" t="s">
        <v>944</v>
      </c>
      <c r="G1712" s="104">
        <v>826</v>
      </c>
      <c r="H1712" s="104" t="s">
        <v>4824</v>
      </c>
    </row>
    <row r="1713" spans="1:8" x14ac:dyDescent="0.25">
      <c r="A1713" s="104">
        <v>1712</v>
      </c>
      <c r="B1713" s="104">
        <v>10</v>
      </c>
      <c r="C1713" s="104">
        <v>477</v>
      </c>
      <c r="D1713" s="104" t="s">
        <v>4790</v>
      </c>
      <c r="F1713" s="104" t="s">
        <v>944</v>
      </c>
      <c r="G1713" s="104">
        <v>379</v>
      </c>
      <c r="H1713" s="104" t="s">
        <v>4824</v>
      </c>
    </row>
    <row r="1714" spans="1:8" x14ac:dyDescent="0.25">
      <c r="A1714" s="104">
        <v>1713</v>
      </c>
      <c r="B1714" s="104">
        <v>10</v>
      </c>
      <c r="C1714" s="104">
        <v>478</v>
      </c>
      <c r="D1714" s="104" t="s">
        <v>5126</v>
      </c>
      <c r="F1714" s="104" t="s">
        <v>944</v>
      </c>
      <c r="G1714" s="104">
        <v>621</v>
      </c>
      <c r="H1714" s="104" t="s">
        <v>4824</v>
      </c>
    </row>
    <row r="1715" spans="1:8" x14ac:dyDescent="0.25">
      <c r="A1715" s="104">
        <v>1714</v>
      </c>
      <c r="B1715" s="104">
        <v>10</v>
      </c>
      <c r="C1715" s="104">
        <v>479</v>
      </c>
      <c r="D1715" s="104" t="s">
        <v>5063</v>
      </c>
      <c r="F1715" s="104" t="s">
        <v>944</v>
      </c>
      <c r="G1715" s="104">
        <v>1137</v>
      </c>
      <c r="H1715" s="104" t="s">
        <v>4824</v>
      </c>
    </row>
    <row r="1716" spans="1:8" x14ac:dyDescent="0.25">
      <c r="A1716" s="104">
        <v>1715</v>
      </c>
      <c r="B1716" s="104">
        <v>10</v>
      </c>
      <c r="C1716" s="104">
        <v>480</v>
      </c>
      <c r="D1716" s="104" t="s">
        <v>5127</v>
      </c>
      <c r="F1716" s="104" t="s">
        <v>944</v>
      </c>
      <c r="G1716" s="104">
        <v>448</v>
      </c>
      <c r="H1716" s="104" t="s">
        <v>4824</v>
      </c>
    </row>
    <row r="1717" spans="1:8" x14ac:dyDescent="0.25">
      <c r="A1717" s="104">
        <v>1716</v>
      </c>
      <c r="B1717" s="104">
        <v>10</v>
      </c>
      <c r="C1717" s="104">
        <v>483</v>
      </c>
      <c r="D1717" s="104" t="s">
        <v>4799</v>
      </c>
      <c r="F1717" s="104" t="s">
        <v>944</v>
      </c>
      <c r="G1717" s="104">
        <v>874</v>
      </c>
    </row>
    <row r="1718" spans="1:8" x14ac:dyDescent="0.25">
      <c r="A1718" s="104">
        <v>1717</v>
      </c>
      <c r="B1718" s="104">
        <v>10</v>
      </c>
      <c r="G1718" s="104">
        <v>400</v>
      </c>
      <c r="H1718" s="104" t="s">
        <v>4824</v>
      </c>
    </row>
    <row r="1719" spans="1:8" x14ac:dyDescent="0.25">
      <c r="A1719" s="104">
        <v>1718</v>
      </c>
      <c r="B1719" s="104">
        <v>10</v>
      </c>
      <c r="G1719" s="104">
        <v>474</v>
      </c>
      <c r="H1719" s="104" t="s">
        <v>4825</v>
      </c>
    </row>
    <row r="1720" spans="1:8" x14ac:dyDescent="0.25">
      <c r="A1720" s="104">
        <v>1719</v>
      </c>
      <c r="B1720" s="104">
        <v>10</v>
      </c>
      <c r="C1720" s="104">
        <v>484</v>
      </c>
      <c r="D1720" s="104" t="s">
        <v>4806</v>
      </c>
      <c r="F1720" s="104" t="s">
        <v>944</v>
      </c>
      <c r="G1720" s="104">
        <v>775</v>
      </c>
    </row>
    <row r="1721" spans="1:8" x14ac:dyDescent="0.25">
      <c r="A1721" s="104">
        <v>1720</v>
      </c>
      <c r="B1721" s="104">
        <v>10</v>
      </c>
      <c r="G1721" s="104">
        <v>400</v>
      </c>
      <c r="H1721" s="104" t="s">
        <v>4824</v>
      </c>
    </row>
    <row r="1722" spans="1:8" x14ac:dyDescent="0.25">
      <c r="A1722" s="104">
        <v>1721</v>
      </c>
      <c r="B1722" s="104">
        <v>10</v>
      </c>
      <c r="G1722" s="104">
        <v>375</v>
      </c>
      <c r="H1722" s="104" t="s">
        <v>4825</v>
      </c>
    </row>
    <row r="1723" spans="1:8" x14ac:dyDescent="0.25">
      <c r="A1723" s="104">
        <v>1722</v>
      </c>
      <c r="B1723" s="104">
        <v>10</v>
      </c>
      <c r="C1723" s="104">
        <v>485</v>
      </c>
      <c r="D1723" s="104" t="s">
        <v>4802</v>
      </c>
      <c r="F1723" s="104" t="s">
        <v>944</v>
      </c>
      <c r="G1723" s="104">
        <v>673</v>
      </c>
      <c r="H1723" s="104" t="s">
        <v>4824</v>
      </c>
    </row>
    <row r="1724" spans="1:8" x14ac:dyDescent="0.25">
      <c r="A1724" s="104">
        <v>1723</v>
      </c>
      <c r="B1724" s="104">
        <v>10</v>
      </c>
      <c r="C1724" s="104">
        <v>486</v>
      </c>
      <c r="D1724" s="104" t="s">
        <v>5128</v>
      </c>
      <c r="F1724" s="104" t="s">
        <v>944</v>
      </c>
      <c r="G1724" s="104">
        <v>876</v>
      </c>
    </row>
    <row r="1725" spans="1:8" x14ac:dyDescent="0.25">
      <c r="A1725" s="104">
        <v>1724</v>
      </c>
      <c r="B1725" s="104">
        <v>10</v>
      </c>
      <c r="G1725" s="104">
        <v>400</v>
      </c>
      <c r="H1725" s="104" t="s">
        <v>4824</v>
      </c>
    </row>
    <row r="1726" spans="1:8" x14ac:dyDescent="0.25">
      <c r="A1726" s="104">
        <v>1725</v>
      </c>
      <c r="B1726" s="104">
        <v>10</v>
      </c>
      <c r="G1726" s="104">
        <v>476</v>
      </c>
      <c r="H1726" s="104" t="s">
        <v>4825</v>
      </c>
    </row>
    <row r="1727" spans="1:8" x14ac:dyDescent="0.25">
      <c r="A1727" s="104">
        <v>1726</v>
      </c>
      <c r="B1727" s="104">
        <v>10</v>
      </c>
      <c r="C1727" s="104">
        <v>487</v>
      </c>
      <c r="D1727" s="104" t="s">
        <v>5129</v>
      </c>
      <c r="F1727" s="104" t="s">
        <v>944</v>
      </c>
      <c r="G1727" s="104">
        <v>946</v>
      </c>
    </row>
    <row r="1728" spans="1:8" x14ac:dyDescent="0.25">
      <c r="A1728" s="104">
        <v>1727</v>
      </c>
      <c r="B1728" s="104">
        <v>10</v>
      </c>
      <c r="G1728" s="104">
        <v>400</v>
      </c>
      <c r="H1728" s="104" t="s">
        <v>4824</v>
      </c>
    </row>
    <row r="1729" spans="1:9" x14ac:dyDescent="0.25">
      <c r="A1729" s="104">
        <v>1728</v>
      </c>
      <c r="B1729" s="104">
        <v>10</v>
      </c>
      <c r="G1729" s="104">
        <v>546</v>
      </c>
      <c r="H1729" s="104" t="s">
        <v>4825</v>
      </c>
    </row>
    <row r="1730" spans="1:9" x14ac:dyDescent="0.25">
      <c r="A1730" s="104">
        <v>1729</v>
      </c>
      <c r="B1730" s="104">
        <v>10</v>
      </c>
      <c r="C1730" s="104">
        <v>488</v>
      </c>
      <c r="D1730" s="104" t="s">
        <v>5130</v>
      </c>
      <c r="F1730" s="104" t="s">
        <v>944</v>
      </c>
      <c r="G1730" s="104">
        <v>1402</v>
      </c>
      <c r="H1730" s="104" t="s">
        <v>4824</v>
      </c>
    </row>
    <row r="1731" spans="1:9" x14ac:dyDescent="0.25">
      <c r="A1731" s="104">
        <v>1730</v>
      </c>
      <c r="B1731" s="104">
        <v>10</v>
      </c>
      <c r="C1731" s="104">
        <v>489</v>
      </c>
      <c r="D1731" s="104" t="s">
        <v>4822</v>
      </c>
      <c r="F1731" s="104" t="s">
        <v>944</v>
      </c>
      <c r="G1731" s="104">
        <v>846</v>
      </c>
      <c r="H1731" s="104" t="s">
        <v>754</v>
      </c>
    </row>
    <row r="1732" spans="1:9" x14ac:dyDescent="0.25">
      <c r="A1732" s="104">
        <v>1731</v>
      </c>
      <c r="B1732" s="104">
        <v>10</v>
      </c>
      <c r="C1732" s="104">
        <v>490</v>
      </c>
      <c r="D1732" s="104" t="s">
        <v>5131</v>
      </c>
      <c r="F1732" s="104" t="s">
        <v>944</v>
      </c>
      <c r="G1732" s="104">
        <v>513</v>
      </c>
      <c r="H1732" s="104" t="s">
        <v>4824</v>
      </c>
    </row>
    <row r="1733" spans="1:9" x14ac:dyDescent="0.25">
      <c r="A1733" s="104">
        <v>1732</v>
      </c>
      <c r="B1733" s="104">
        <v>10</v>
      </c>
      <c r="C1733" s="104">
        <v>491</v>
      </c>
      <c r="D1733" s="104" t="s">
        <v>1104</v>
      </c>
      <c r="F1733" s="104" t="s">
        <v>944</v>
      </c>
      <c r="G1733" s="104">
        <v>513</v>
      </c>
    </row>
    <row r="1734" spans="1:9" x14ac:dyDescent="0.25">
      <c r="A1734" s="104">
        <v>1733</v>
      </c>
      <c r="B1734" s="104">
        <v>10</v>
      </c>
      <c r="G1734" s="104">
        <v>400</v>
      </c>
      <c r="H1734" s="104" t="s">
        <v>4824</v>
      </c>
    </row>
    <row r="1735" spans="1:9" x14ac:dyDescent="0.25">
      <c r="A1735" s="104">
        <v>1734</v>
      </c>
      <c r="B1735" s="104">
        <v>10</v>
      </c>
      <c r="G1735" s="104">
        <v>113</v>
      </c>
      <c r="H1735" s="104" t="s">
        <v>4825</v>
      </c>
    </row>
    <row r="1736" spans="1:9" x14ac:dyDescent="0.25">
      <c r="A1736" s="104">
        <v>1735</v>
      </c>
      <c r="B1736" s="104">
        <v>10</v>
      </c>
      <c r="C1736" s="104">
        <v>492</v>
      </c>
      <c r="D1736" s="104" t="s">
        <v>5132</v>
      </c>
      <c r="F1736" s="104" t="s">
        <v>944</v>
      </c>
      <c r="G1736" s="104">
        <v>712</v>
      </c>
      <c r="H1736" s="104" t="s">
        <v>4824</v>
      </c>
    </row>
    <row r="1737" spans="1:9" x14ac:dyDescent="0.25">
      <c r="A1737" s="104">
        <v>1736</v>
      </c>
      <c r="B1737" s="104">
        <v>10</v>
      </c>
      <c r="C1737" s="104">
        <v>493</v>
      </c>
      <c r="D1737" s="104" t="s">
        <v>5133</v>
      </c>
      <c r="F1737" s="104" t="s">
        <v>944</v>
      </c>
      <c r="G1737" s="104">
        <v>865</v>
      </c>
      <c r="H1737" s="104" t="s">
        <v>4824</v>
      </c>
    </row>
    <row r="1738" spans="1:9" ht="165" x14ac:dyDescent="0.25">
      <c r="A1738" s="104">
        <v>1737</v>
      </c>
      <c r="B1738" s="104">
        <v>10</v>
      </c>
      <c r="C1738" s="104">
        <v>494</v>
      </c>
      <c r="D1738" s="104" t="s">
        <v>1103</v>
      </c>
      <c r="E1738" s="104" t="s">
        <v>247</v>
      </c>
      <c r="F1738" s="104" t="s">
        <v>944</v>
      </c>
      <c r="G1738" s="104" t="s">
        <v>5134</v>
      </c>
      <c r="H1738" s="104" t="s">
        <v>1010</v>
      </c>
      <c r="I1738" s="116" t="s">
        <v>5135</v>
      </c>
    </row>
    <row r="1739" spans="1:9" x14ac:dyDescent="0.25">
      <c r="A1739" s="104">
        <v>1738</v>
      </c>
      <c r="B1739" s="104">
        <v>10</v>
      </c>
      <c r="C1739" s="104">
        <v>495</v>
      </c>
      <c r="D1739" s="104" t="s">
        <v>5136</v>
      </c>
      <c r="F1739" s="104" t="s">
        <v>944</v>
      </c>
      <c r="G1739" s="104">
        <v>549</v>
      </c>
      <c r="H1739" s="104" t="s">
        <v>4824</v>
      </c>
    </row>
    <row r="1740" spans="1:9" x14ac:dyDescent="0.25">
      <c r="A1740" s="104">
        <v>1739</v>
      </c>
      <c r="B1740" s="104">
        <v>10</v>
      </c>
      <c r="C1740" s="104">
        <v>496</v>
      </c>
      <c r="D1740" s="104" t="s">
        <v>5137</v>
      </c>
      <c r="F1740" s="104" t="s">
        <v>944</v>
      </c>
      <c r="G1740" s="104">
        <v>1754</v>
      </c>
    </row>
    <row r="1741" spans="1:9" x14ac:dyDescent="0.25">
      <c r="A1741" s="104">
        <v>1740</v>
      </c>
      <c r="B1741" s="104">
        <v>10</v>
      </c>
      <c r="G1741" s="104">
        <v>400</v>
      </c>
      <c r="H1741" s="104" t="s">
        <v>4824</v>
      </c>
    </row>
    <row r="1742" spans="1:9" x14ac:dyDescent="0.25">
      <c r="A1742" s="104">
        <v>1741</v>
      </c>
      <c r="B1742" s="104">
        <v>10</v>
      </c>
      <c r="G1742" s="104">
        <v>1354</v>
      </c>
      <c r="H1742" s="104" t="s">
        <v>4825</v>
      </c>
    </row>
    <row r="1743" spans="1:9" x14ac:dyDescent="0.25">
      <c r="A1743" s="104">
        <v>1742</v>
      </c>
      <c r="B1743" s="104">
        <v>10</v>
      </c>
      <c r="C1743" s="104">
        <v>497</v>
      </c>
      <c r="D1743" s="104" t="s">
        <v>5138</v>
      </c>
      <c r="F1743" s="104" t="s">
        <v>944</v>
      </c>
      <c r="G1743" s="104">
        <v>402</v>
      </c>
      <c r="H1743" s="104" t="s">
        <v>4824</v>
      </c>
    </row>
    <row r="1744" spans="1:9" x14ac:dyDescent="0.25">
      <c r="A1744" s="104">
        <v>1743</v>
      </c>
      <c r="B1744" s="104">
        <v>10</v>
      </c>
      <c r="C1744" s="104">
        <v>498</v>
      </c>
      <c r="D1744" s="104" t="s">
        <v>4973</v>
      </c>
      <c r="F1744" s="104" t="s">
        <v>944</v>
      </c>
      <c r="G1744" s="104">
        <v>758</v>
      </c>
    </row>
    <row r="1745" spans="1:8" x14ac:dyDescent="0.25">
      <c r="A1745" s="104">
        <v>1744</v>
      </c>
      <c r="B1745" s="104">
        <v>10</v>
      </c>
      <c r="G1745" s="104">
        <v>400</v>
      </c>
      <c r="H1745" s="104" t="s">
        <v>4824</v>
      </c>
    </row>
    <row r="1746" spans="1:8" x14ac:dyDescent="0.25">
      <c r="A1746" s="104">
        <v>1745</v>
      </c>
      <c r="B1746" s="104">
        <v>10</v>
      </c>
      <c r="G1746" s="104">
        <v>358</v>
      </c>
      <c r="H1746" s="104" t="s">
        <v>4825</v>
      </c>
    </row>
    <row r="1747" spans="1:8" x14ac:dyDescent="0.25">
      <c r="A1747" s="104">
        <v>1746</v>
      </c>
      <c r="B1747" s="104">
        <v>10</v>
      </c>
      <c r="C1747" s="104">
        <v>499</v>
      </c>
      <c r="D1747" s="104" t="s">
        <v>5093</v>
      </c>
      <c r="F1747" s="104" t="s">
        <v>944</v>
      </c>
      <c r="G1747" s="104">
        <v>495</v>
      </c>
      <c r="H1747" s="104" t="s">
        <v>4779</v>
      </c>
    </row>
    <row r="1748" spans="1:8" x14ac:dyDescent="0.25">
      <c r="A1748" s="104">
        <v>1747</v>
      </c>
      <c r="B1748" s="104">
        <v>10</v>
      </c>
      <c r="C1748" s="104">
        <v>500</v>
      </c>
      <c r="D1748" s="104" t="s">
        <v>5139</v>
      </c>
      <c r="F1748" s="104" t="s">
        <v>944</v>
      </c>
      <c r="G1748" s="104">
        <v>4533</v>
      </c>
      <c r="H1748" s="104" t="s">
        <v>4824</v>
      </c>
    </row>
    <row r="1749" spans="1:8" x14ac:dyDescent="0.25">
      <c r="A1749" s="104">
        <v>1748</v>
      </c>
      <c r="B1749" s="104">
        <v>10</v>
      </c>
      <c r="C1749" s="104">
        <v>501</v>
      </c>
      <c r="D1749" s="104" t="s">
        <v>5097</v>
      </c>
      <c r="F1749" s="104" t="s">
        <v>944</v>
      </c>
      <c r="G1749" s="104">
        <v>3516</v>
      </c>
      <c r="H1749" s="104" t="s">
        <v>4</v>
      </c>
    </row>
    <row r="1750" spans="1:8" x14ac:dyDescent="0.25">
      <c r="A1750" s="104">
        <v>1749</v>
      </c>
      <c r="B1750" s="104">
        <v>10</v>
      </c>
      <c r="C1750" s="104">
        <v>502</v>
      </c>
      <c r="D1750" s="104" t="s">
        <v>4946</v>
      </c>
      <c r="F1750" s="104" t="s">
        <v>944</v>
      </c>
      <c r="G1750" s="104">
        <v>735</v>
      </c>
      <c r="H1750" s="104" t="s">
        <v>4824</v>
      </c>
    </row>
    <row r="1751" spans="1:8" x14ac:dyDescent="0.25">
      <c r="A1751" s="104">
        <v>1750</v>
      </c>
      <c r="B1751" s="104">
        <v>10</v>
      </c>
      <c r="C1751" s="104">
        <v>503</v>
      </c>
      <c r="D1751" s="104" t="s">
        <v>4946</v>
      </c>
      <c r="F1751" s="104" t="s">
        <v>944</v>
      </c>
      <c r="G1751" s="104">
        <v>148</v>
      </c>
      <c r="H1751" s="104" t="s">
        <v>754</v>
      </c>
    </row>
    <row r="1752" spans="1:8" x14ac:dyDescent="0.25">
      <c r="A1752" s="104">
        <v>1751</v>
      </c>
      <c r="B1752" s="104">
        <v>10</v>
      </c>
      <c r="C1752" s="104">
        <v>504</v>
      </c>
      <c r="D1752" s="104" t="s">
        <v>4791</v>
      </c>
      <c r="F1752" s="104" t="s">
        <v>944</v>
      </c>
      <c r="G1752" s="104">
        <v>1198</v>
      </c>
      <c r="H1752" s="104" t="s">
        <v>4824</v>
      </c>
    </row>
    <row r="1753" spans="1:8" x14ac:dyDescent="0.25">
      <c r="A1753" s="104">
        <v>1752</v>
      </c>
      <c r="B1753" s="104">
        <v>10</v>
      </c>
      <c r="C1753" s="104">
        <v>506</v>
      </c>
      <c r="D1753" s="104" t="s">
        <v>4811</v>
      </c>
      <c r="F1753" s="104" t="s">
        <v>944</v>
      </c>
      <c r="G1753" s="104">
        <v>227</v>
      </c>
      <c r="H1753" s="104" t="s">
        <v>4824</v>
      </c>
    </row>
    <row r="1754" spans="1:8" x14ac:dyDescent="0.25">
      <c r="A1754" s="104">
        <v>1753</v>
      </c>
      <c r="B1754" s="104">
        <v>10</v>
      </c>
      <c r="C1754" s="104">
        <v>508</v>
      </c>
      <c r="D1754" s="104" t="s">
        <v>4983</v>
      </c>
      <c r="F1754" s="104" t="s">
        <v>944</v>
      </c>
      <c r="G1754" s="104">
        <v>952</v>
      </c>
      <c r="H1754" s="104" t="s">
        <v>4824</v>
      </c>
    </row>
    <row r="1755" spans="1:8" x14ac:dyDescent="0.25">
      <c r="A1755" s="104">
        <v>1754</v>
      </c>
      <c r="B1755" s="104">
        <v>10</v>
      </c>
      <c r="C1755" s="104">
        <v>509</v>
      </c>
      <c r="D1755" s="104" t="s">
        <v>5140</v>
      </c>
      <c r="F1755" s="104" t="s">
        <v>949</v>
      </c>
      <c r="G1755" s="104">
        <v>398</v>
      </c>
      <c r="H1755" s="104" t="s">
        <v>4831</v>
      </c>
    </row>
    <row r="1756" spans="1:8" x14ac:dyDescent="0.25">
      <c r="A1756" s="104">
        <v>1755</v>
      </c>
      <c r="B1756" s="104">
        <v>10</v>
      </c>
      <c r="C1756" s="104">
        <v>510</v>
      </c>
      <c r="D1756" s="104" t="s">
        <v>5141</v>
      </c>
      <c r="F1756" s="104" t="s">
        <v>944</v>
      </c>
      <c r="G1756" s="104">
        <v>355</v>
      </c>
      <c r="H1756" s="104" t="s">
        <v>4824</v>
      </c>
    </row>
    <row r="1757" spans="1:8" x14ac:dyDescent="0.25">
      <c r="A1757" s="104">
        <v>1756</v>
      </c>
      <c r="B1757" s="104">
        <v>10</v>
      </c>
      <c r="C1757" s="104">
        <v>511</v>
      </c>
      <c r="D1757" s="104" t="s">
        <v>5142</v>
      </c>
      <c r="F1757" s="104" t="s">
        <v>944</v>
      </c>
      <c r="G1757" s="104">
        <v>699</v>
      </c>
    </row>
    <row r="1758" spans="1:8" x14ac:dyDescent="0.25">
      <c r="A1758" s="104">
        <v>1757</v>
      </c>
      <c r="B1758" s="104">
        <v>10</v>
      </c>
      <c r="G1758" s="104">
        <v>400</v>
      </c>
      <c r="H1758" s="104" t="s">
        <v>4824</v>
      </c>
    </row>
    <row r="1759" spans="1:8" x14ac:dyDescent="0.25">
      <c r="A1759" s="104">
        <v>1758</v>
      </c>
      <c r="B1759" s="104">
        <v>10</v>
      </c>
      <c r="G1759" s="104">
        <v>299</v>
      </c>
      <c r="H1759" s="104" t="s">
        <v>4825</v>
      </c>
    </row>
    <row r="1760" spans="1:8" x14ac:dyDescent="0.25">
      <c r="A1760" s="104">
        <v>1759</v>
      </c>
      <c r="B1760" s="104">
        <v>10</v>
      </c>
      <c r="C1760" s="104">
        <v>512</v>
      </c>
      <c r="D1760" s="104" t="s">
        <v>5143</v>
      </c>
      <c r="F1760" s="104" t="s">
        <v>944</v>
      </c>
      <c r="G1760" s="104">
        <v>1087</v>
      </c>
      <c r="H1760" s="104" t="s">
        <v>4824</v>
      </c>
    </row>
    <row r="1761" spans="1:8" x14ac:dyDescent="0.25">
      <c r="A1761" s="104">
        <v>1760</v>
      </c>
      <c r="B1761" s="104">
        <v>10</v>
      </c>
      <c r="C1761" s="104">
        <v>513</v>
      </c>
      <c r="D1761" s="104" t="s">
        <v>5144</v>
      </c>
      <c r="F1761" s="104" t="s">
        <v>944</v>
      </c>
      <c r="G1761" s="104">
        <v>293</v>
      </c>
      <c r="H1761" s="104" t="s">
        <v>4824</v>
      </c>
    </row>
    <row r="1762" spans="1:8" x14ac:dyDescent="0.25">
      <c r="A1762" s="104">
        <v>1761</v>
      </c>
      <c r="B1762" s="104">
        <v>10</v>
      </c>
      <c r="C1762" s="104">
        <v>514</v>
      </c>
      <c r="D1762" s="104" t="s">
        <v>5145</v>
      </c>
      <c r="F1762" s="104" t="s">
        <v>944</v>
      </c>
      <c r="G1762" s="104">
        <v>1226</v>
      </c>
      <c r="H1762" s="104" t="s">
        <v>4824</v>
      </c>
    </row>
    <row r="1763" spans="1:8" x14ac:dyDescent="0.25">
      <c r="A1763" s="104">
        <v>1762</v>
      </c>
      <c r="B1763" s="104">
        <v>10</v>
      </c>
      <c r="C1763" s="104">
        <v>515</v>
      </c>
      <c r="D1763" s="104" t="s">
        <v>5146</v>
      </c>
      <c r="F1763" s="104" t="s">
        <v>944</v>
      </c>
      <c r="G1763" s="104">
        <v>413</v>
      </c>
      <c r="H1763" s="104" t="s">
        <v>4824</v>
      </c>
    </row>
    <row r="1764" spans="1:8" x14ac:dyDescent="0.25">
      <c r="A1764" s="104">
        <v>1763</v>
      </c>
      <c r="B1764" s="104">
        <v>10</v>
      </c>
      <c r="C1764" s="104">
        <v>516</v>
      </c>
      <c r="D1764" s="104" t="s">
        <v>5108</v>
      </c>
      <c r="F1764" s="104" t="s">
        <v>944</v>
      </c>
      <c r="G1764" s="104">
        <v>727</v>
      </c>
      <c r="H1764" s="104" t="s">
        <v>4824</v>
      </c>
    </row>
    <row r="1765" spans="1:8" x14ac:dyDescent="0.25">
      <c r="A1765" s="104">
        <v>1764</v>
      </c>
      <c r="B1765" s="104">
        <v>10</v>
      </c>
      <c r="C1765" s="104">
        <v>517</v>
      </c>
      <c r="D1765" s="104" t="s">
        <v>5147</v>
      </c>
      <c r="F1765" s="104" t="s">
        <v>944</v>
      </c>
      <c r="G1765" s="104">
        <v>4798</v>
      </c>
      <c r="H1765" s="104" t="s">
        <v>4824</v>
      </c>
    </row>
    <row r="1766" spans="1:8" x14ac:dyDescent="0.25">
      <c r="A1766" s="104">
        <v>1765</v>
      </c>
      <c r="B1766" s="104">
        <v>10</v>
      </c>
      <c r="C1766" s="104">
        <v>518</v>
      </c>
      <c r="D1766" s="104" t="s">
        <v>5148</v>
      </c>
      <c r="F1766" s="104" t="s">
        <v>944</v>
      </c>
      <c r="G1766" s="104">
        <v>88</v>
      </c>
      <c r="H1766" s="104" t="s">
        <v>4824</v>
      </c>
    </row>
    <row r="1767" spans="1:8" x14ac:dyDescent="0.25">
      <c r="A1767" s="104">
        <v>1766</v>
      </c>
      <c r="B1767" s="104">
        <v>10</v>
      </c>
      <c r="C1767" s="104">
        <v>519</v>
      </c>
      <c r="D1767" s="104" t="s">
        <v>4817</v>
      </c>
      <c r="F1767" s="104" t="s">
        <v>944</v>
      </c>
      <c r="G1767" s="104">
        <v>96</v>
      </c>
      <c r="H1767" s="104" t="s">
        <v>4824</v>
      </c>
    </row>
    <row r="1768" spans="1:8" x14ac:dyDescent="0.25">
      <c r="A1768" s="104">
        <v>1767</v>
      </c>
      <c r="B1768" s="104">
        <v>10</v>
      </c>
      <c r="C1768" s="104">
        <v>520</v>
      </c>
      <c r="D1768" s="104" t="s">
        <v>5149</v>
      </c>
      <c r="F1768" s="104" t="s">
        <v>944</v>
      </c>
      <c r="G1768" s="104">
        <v>116</v>
      </c>
      <c r="H1768" s="104" t="s">
        <v>4824</v>
      </c>
    </row>
    <row r="1769" spans="1:8" x14ac:dyDescent="0.25">
      <c r="A1769" s="104">
        <v>1768</v>
      </c>
      <c r="B1769" s="104">
        <v>10</v>
      </c>
      <c r="C1769" s="104">
        <v>521</v>
      </c>
      <c r="D1769" s="104" t="s">
        <v>5150</v>
      </c>
      <c r="F1769" s="104" t="s">
        <v>944</v>
      </c>
      <c r="G1769" s="104">
        <v>380</v>
      </c>
      <c r="H1769" s="104" t="s">
        <v>4824</v>
      </c>
    </row>
    <row r="1770" spans="1:8" x14ac:dyDescent="0.25">
      <c r="A1770" s="104">
        <v>1769</v>
      </c>
      <c r="B1770" s="104">
        <v>10</v>
      </c>
      <c r="C1770" s="104">
        <v>522</v>
      </c>
      <c r="D1770" s="104" t="s">
        <v>4879</v>
      </c>
      <c r="F1770" s="104" t="s">
        <v>944</v>
      </c>
      <c r="G1770" s="104">
        <v>945</v>
      </c>
      <c r="H1770" s="104" t="s">
        <v>4773</v>
      </c>
    </row>
    <row r="1771" spans="1:8" x14ac:dyDescent="0.25">
      <c r="A1771" s="104">
        <v>1770</v>
      </c>
      <c r="B1771" s="104">
        <v>10</v>
      </c>
      <c r="C1771" s="104">
        <v>523</v>
      </c>
      <c r="D1771" s="104" t="s">
        <v>5151</v>
      </c>
      <c r="F1771" s="104" t="s">
        <v>944</v>
      </c>
      <c r="G1771" s="104">
        <v>607</v>
      </c>
      <c r="H1771" s="104" t="s">
        <v>4824</v>
      </c>
    </row>
    <row r="1772" spans="1:8" x14ac:dyDescent="0.25">
      <c r="A1772" s="104">
        <v>1771</v>
      </c>
      <c r="B1772" s="104">
        <v>10</v>
      </c>
      <c r="C1772" s="104">
        <v>524</v>
      </c>
      <c r="D1772" s="104" t="s">
        <v>5152</v>
      </c>
      <c r="F1772" s="104" t="s">
        <v>965</v>
      </c>
      <c r="G1772" s="104">
        <v>20</v>
      </c>
      <c r="H1772" s="104" t="s">
        <v>4809</v>
      </c>
    </row>
    <row r="1773" spans="1:8" x14ac:dyDescent="0.25">
      <c r="A1773" s="104">
        <v>1772</v>
      </c>
      <c r="B1773" s="104">
        <v>10</v>
      </c>
      <c r="C1773" s="104">
        <v>525</v>
      </c>
      <c r="D1773" s="104" t="s">
        <v>5153</v>
      </c>
      <c r="F1773" s="104" t="s">
        <v>944</v>
      </c>
      <c r="G1773" s="104">
        <v>2182</v>
      </c>
      <c r="H1773" s="104" t="s">
        <v>4824</v>
      </c>
    </row>
    <row r="1774" spans="1:8" x14ac:dyDescent="0.25">
      <c r="A1774" s="104">
        <v>1773</v>
      </c>
      <c r="B1774" s="104">
        <v>10</v>
      </c>
      <c r="C1774" s="104">
        <v>526</v>
      </c>
      <c r="D1774" s="104" t="s">
        <v>5154</v>
      </c>
      <c r="F1774" s="104" t="s">
        <v>944</v>
      </c>
      <c r="G1774" s="104">
        <v>2376</v>
      </c>
      <c r="H1774" s="104" t="s">
        <v>4824</v>
      </c>
    </row>
    <row r="1775" spans="1:8" x14ac:dyDescent="0.25">
      <c r="A1775" s="104">
        <v>1774</v>
      </c>
      <c r="B1775" s="104">
        <v>10</v>
      </c>
      <c r="C1775" s="104">
        <v>527</v>
      </c>
      <c r="D1775" s="104" t="s">
        <v>5155</v>
      </c>
      <c r="F1775" s="104" t="s">
        <v>944</v>
      </c>
      <c r="G1775" s="104">
        <v>1004</v>
      </c>
      <c r="H1775" s="104" t="s">
        <v>4824</v>
      </c>
    </row>
    <row r="1776" spans="1:8" x14ac:dyDescent="0.25">
      <c r="A1776" s="104">
        <v>1775</v>
      </c>
      <c r="B1776" s="104">
        <v>10</v>
      </c>
      <c r="C1776" s="104">
        <v>528</v>
      </c>
      <c r="D1776" s="104" t="s">
        <v>5156</v>
      </c>
      <c r="F1776" s="104" t="s">
        <v>944</v>
      </c>
      <c r="G1776" s="104">
        <v>641</v>
      </c>
    </row>
    <row r="1777" spans="1:8" x14ac:dyDescent="0.25">
      <c r="A1777" s="104">
        <v>1776</v>
      </c>
      <c r="B1777" s="104">
        <v>10</v>
      </c>
      <c r="G1777" s="104">
        <v>400</v>
      </c>
      <c r="H1777" s="104" t="s">
        <v>4824</v>
      </c>
    </row>
    <row r="1778" spans="1:8" x14ac:dyDescent="0.25">
      <c r="A1778" s="104">
        <v>1777</v>
      </c>
      <c r="B1778" s="104">
        <v>10</v>
      </c>
      <c r="G1778" s="104">
        <v>241</v>
      </c>
      <c r="H1778" s="104" t="s">
        <v>4825</v>
      </c>
    </row>
    <row r="1779" spans="1:8" x14ac:dyDescent="0.25">
      <c r="A1779" s="104">
        <v>1778</v>
      </c>
      <c r="B1779" s="104">
        <v>10</v>
      </c>
      <c r="C1779" s="104">
        <v>529</v>
      </c>
      <c r="D1779" s="104" t="s">
        <v>5157</v>
      </c>
      <c r="F1779" s="104" t="s">
        <v>944</v>
      </c>
      <c r="G1779" s="104">
        <v>557</v>
      </c>
      <c r="H1779" s="104" t="s">
        <v>4824</v>
      </c>
    </row>
    <row r="1780" spans="1:8" x14ac:dyDescent="0.25">
      <c r="A1780" s="104">
        <v>1779</v>
      </c>
      <c r="B1780" s="104">
        <v>10</v>
      </c>
      <c r="C1780" s="104">
        <v>530</v>
      </c>
      <c r="D1780" s="104" t="s">
        <v>5158</v>
      </c>
      <c r="F1780" s="104" t="s">
        <v>944</v>
      </c>
      <c r="G1780" s="104">
        <v>737</v>
      </c>
      <c r="H1780" s="104" t="s">
        <v>4824</v>
      </c>
    </row>
    <row r="1781" spans="1:8" x14ac:dyDescent="0.25">
      <c r="A1781" s="104">
        <v>1780</v>
      </c>
      <c r="B1781" s="104">
        <v>10</v>
      </c>
      <c r="C1781" s="104">
        <v>531</v>
      </c>
      <c r="D1781" s="104" t="s">
        <v>5159</v>
      </c>
      <c r="F1781" s="104" t="s">
        <v>944</v>
      </c>
      <c r="G1781" s="104">
        <v>184</v>
      </c>
      <c r="H1781" s="104" t="s">
        <v>4824</v>
      </c>
    </row>
    <row r="1782" spans="1:8" x14ac:dyDescent="0.25">
      <c r="A1782" s="104">
        <v>1781</v>
      </c>
      <c r="B1782" s="104">
        <v>10</v>
      </c>
      <c r="C1782" s="104">
        <v>532</v>
      </c>
      <c r="D1782" s="104" t="s">
        <v>4970</v>
      </c>
      <c r="F1782" s="104" t="s">
        <v>944</v>
      </c>
      <c r="G1782" s="104">
        <v>912</v>
      </c>
      <c r="H1782" s="104" t="s">
        <v>4824</v>
      </c>
    </row>
    <row r="1783" spans="1:8" x14ac:dyDescent="0.25">
      <c r="A1783" s="104">
        <v>1782</v>
      </c>
      <c r="B1783" s="104">
        <v>10</v>
      </c>
      <c r="C1783" s="104">
        <v>533</v>
      </c>
      <c r="D1783" s="104" t="s">
        <v>5160</v>
      </c>
      <c r="F1783" s="104" t="s">
        <v>944</v>
      </c>
      <c r="G1783" s="104">
        <v>1029</v>
      </c>
    </row>
    <row r="1784" spans="1:8" x14ac:dyDescent="0.25">
      <c r="A1784" s="104">
        <v>1783</v>
      </c>
      <c r="B1784" s="104">
        <v>10</v>
      </c>
      <c r="G1784" s="104">
        <v>200</v>
      </c>
      <c r="H1784" s="104" t="s">
        <v>4824</v>
      </c>
    </row>
    <row r="1785" spans="1:8" x14ac:dyDescent="0.25">
      <c r="A1785" s="104">
        <v>1784</v>
      </c>
      <c r="B1785" s="104">
        <v>10</v>
      </c>
      <c r="G1785" s="104">
        <v>829</v>
      </c>
      <c r="H1785" s="104" t="s">
        <v>4825</v>
      </c>
    </row>
    <row r="1786" spans="1:8" x14ac:dyDescent="0.25">
      <c r="A1786" s="104">
        <v>1785</v>
      </c>
      <c r="B1786" s="104">
        <v>10</v>
      </c>
      <c r="C1786" s="104">
        <v>534</v>
      </c>
      <c r="D1786" s="104" t="s">
        <v>5161</v>
      </c>
      <c r="F1786" s="104" t="s">
        <v>944</v>
      </c>
      <c r="G1786" s="104">
        <v>268</v>
      </c>
      <c r="H1786" s="104" t="s">
        <v>4824</v>
      </c>
    </row>
    <row r="1787" spans="1:8" x14ac:dyDescent="0.25">
      <c r="A1787" s="104">
        <v>1786</v>
      </c>
      <c r="B1787" s="104">
        <v>10</v>
      </c>
      <c r="C1787" s="104">
        <v>535</v>
      </c>
      <c r="D1787" s="104" t="s">
        <v>5162</v>
      </c>
      <c r="F1787" s="104" t="s">
        <v>944</v>
      </c>
      <c r="G1787" s="104">
        <v>382</v>
      </c>
      <c r="H1787" s="104" t="s">
        <v>4</v>
      </c>
    </row>
    <row r="1788" spans="1:8" x14ac:dyDescent="0.25">
      <c r="A1788" s="104">
        <v>1787</v>
      </c>
      <c r="B1788" s="104">
        <v>10</v>
      </c>
      <c r="C1788" s="104">
        <v>536</v>
      </c>
      <c r="D1788" s="104" t="s">
        <v>4815</v>
      </c>
      <c r="F1788" s="104" t="s">
        <v>944</v>
      </c>
      <c r="G1788" s="104">
        <v>871</v>
      </c>
      <c r="H1788" s="104" t="s">
        <v>4824</v>
      </c>
    </row>
    <row r="1789" spans="1:8" x14ac:dyDescent="0.25">
      <c r="A1789" s="104">
        <v>1788</v>
      </c>
      <c r="B1789" s="104">
        <v>10</v>
      </c>
      <c r="C1789" s="104">
        <v>537</v>
      </c>
      <c r="D1789" s="104" t="s">
        <v>5035</v>
      </c>
      <c r="F1789" s="104" t="s">
        <v>944</v>
      </c>
      <c r="G1789" s="104">
        <v>100</v>
      </c>
      <c r="H1789" s="104" t="s">
        <v>4824</v>
      </c>
    </row>
    <row r="1790" spans="1:8" x14ac:dyDescent="0.25">
      <c r="A1790" s="104">
        <v>1789</v>
      </c>
      <c r="B1790" s="104">
        <v>10</v>
      </c>
      <c r="C1790" s="104">
        <v>538</v>
      </c>
      <c r="D1790" s="104" t="s">
        <v>5126</v>
      </c>
      <c r="F1790" s="104" t="s">
        <v>944</v>
      </c>
      <c r="G1790" s="104">
        <v>506</v>
      </c>
      <c r="H1790" s="104" t="s">
        <v>4824</v>
      </c>
    </row>
    <row r="1791" spans="1:8" x14ac:dyDescent="0.25">
      <c r="A1791" s="104">
        <v>1790</v>
      </c>
      <c r="B1791" s="104">
        <v>10</v>
      </c>
      <c r="C1791" s="104">
        <v>539</v>
      </c>
      <c r="D1791" s="104" t="s">
        <v>5063</v>
      </c>
      <c r="F1791" s="104" t="s">
        <v>944</v>
      </c>
      <c r="G1791" s="104">
        <v>4329</v>
      </c>
      <c r="H1791" s="104" t="s">
        <v>754</v>
      </c>
    </row>
    <row r="1792" spans="1:8" x14ac:dyDescent="0.25">
      <c r="A1792" s="104">
        <v>1791</v>
      </c>
      <c r="B1792" s="104">
        <v>10</v>
      </c>
      <c r="C1792" s="104">
        <v>540</v>
      </c>
      <c r="D1792" s="104" t="s">
        <v>945</v>
      </c>
      <c r="F1792" s="104" t="s">
        <v>946</v>
      </c>
      <c r="G1792" s="104">
        <v>1003</v>
      </c>
      <c r="H1792" s="104" t="s">
        <v>4774</v>
      </c>
    </row>
    <row r="1793" spans="1:8" x14ac:dyDescent="0.25">
      <c r="A1793" s="104">
        <v>1792</v>
      </c>
      <c r="B1793" s="104">
        <v>10</v>
      </c>
      <c r="C1793" s="104">
        <v>541</v>
      </c>
      <c r="D1793" s="104" t="s">
        <v>5163</v>
      </c>
      <c r="F1793" s="104" t="s">
        <v>944</v>
      </c>
      <c r="G1793" s="104">
        <v>216</v>
      </c>
      <c r="H1793" s="104" t="s">
        <v>4824</v>
      </c>
    </row>
    <row r="1794" spans="1:8" x14ac:dyDescent="0.25">
      <c r="A1794" s="104">
        <v>1793</v>
      </c>
      <c r="B1794" s="104">
        <v>10</v>
      </c>
      <c r="C1794" s="104">
        <v>542</v>
      </c>
      <c r="D1794" s="104" t="s">
        <v>5164</v>
      </c>
      <c r="F1794" s="104" t="s">
        <v>944</v>
      </c>
      <c r="G1794" s="104">
        <v>711</v>
      </c>
    </row>
    <row r="1795" spans="1:8" x14ac:dyDescent="0.25">
      <c r="A1795" s="104">
        <v>1794</v>
      </c>
      <c r="B1795" s="104">
        <v>10</v>
      </c>
      <c r="G1795" s="104">
        <v>400</v>
      </c>
      <c r="H1795" s="104" t="s">
        <v>4824</v>
      </c>
    </row>
    <row r="1796" spans="1:8" x14ac:dyDescent="0.25">
      <c r="A1796" s="104">
        <v>1795</v>
      </c>
      <c r="B1796" s="104">
        <v>10</v>
      </c>
      <c r="G1796" s="104">
        <v>311</v>
      </c>
      <c r="H1796" s="104" t="s">
        <v>4825</v>
      </c>
    </row>
    <row r="1797" spans="1:8" x14ac:dyDescent="0.25">
      <c r="A1797" s="104">
        <v>1796</v>
      </c>
      <c r="B1797" s="104">
        <v>10</v>
      </c>
      <c r="C1797" s="104">
        <v>543</v>
      </c>
      <c r="D1797" s="104" t="s">
        <v>5165</v>
      </c>
      <c r="F1797" s="104" t="s">
        <v>944</v>
      </c>
      <c r="G1797" s="104">
        <v>369</v>
      </c>
      <c r="H1797" s="104" t="s">
        <v>4824</v>
      </c>
    </row>
    <row r="1798" spans="1:8" x14ac:dyDescent="0.25">
      <c r="A1798" s="104">
        <v>1797</v>
      </c>
      <c r="B1798" s="104">
        <v>10</v>
      </c>
      <c r="C1798" s="104">
        <v>544</v>
      </c>
      <c r="D1798" s="104" t="s">
        <v>5166</v>
      </c>
      <c r="F1798" s="104" t="s">
        <v>944</v>
      </c>
      <c r="G1798" s="104">
        <v>1392</v>
      </c>
      <c r="H1798" s="104" t="s">
        <v>4824</v>
      </c>
    </row>
    <row r="1799" spans="1:8" x14ac:dyDescent="0.25">
      <c r="A1799" s="104">
        <v>1798</v>
      </c>
      <c r="B1799" s="104">
        <v>10</v>
      </c>
      <c r="C1799" s="104">
        <v>545</v>
      </c>
      <c r="D1799" s="104" t="s">
        <v>5167</v>
      </c>
      <c r="F1799" s="104" t="s">
        <v>944</v>
      </c>
      <c r="G1799" s="104">
        <v>659</v>
      </c>
      <c r="H1799" s="104" t="s">
        <v>4824</v>
      </c>
    </row>
    <row r="1800" spans="1:8" x14ac:dyDescent="0.25">
      <c r="A1800" s="104">
        <v>1799</v>
      </c>
      <c r="B1800" s="104">
        <v>10</v>
      </c>
      <c r="C1800" s="104">
        <v>546</v>
      </c>
      <c r="D1800" s="104" t="s">
        <v>5168</v>
      </c>
      <c r="F1800" s="104" t="s">
        <v>944</v>
      </c>
      <c r="G1800" s="104">
        <v>906</v>
      </c>
    </row>
    <row r="1801" spans="1:8" x14ac:dyDescent="0.25">
      <c r="A1801" s="104">
        <v>1800</v>
      </c>
      <c r="B1801" s="104">
        <v>10</v>
      </c>
      <c r="G1801" s="104">
        <v>100</v>
      </c>
      <c r="H1801" s="104" t="s">
        <v>4824</v>
      </c>
    </row>
    <row r="1802" spans="1:8" x14ac:dyDescent="0.25">
      <c r="A1802" s="104">
        <v>1801</v>
      </c>
      <c r="B1802" s="104">
        <v>10</v>
      </c>
      <c r="G1802" s="104">
        <v>806</v>
      </c>
      <c r="H1802" s="104" t="s">
        <v>4825</v>
      </c>
    </row>
    <row r="1803" spans="1:8" x14ac:dyDescent="0.25">
      <c r="A1803" s="104">
        <v>1802</v>
      </c>
      <c r="B1803" s="104">
        <v>10</v>
      </c>
      <c r="C1803" s="104">
        <v>547</v>
      </c>
      <c r="D1803" s="104" t="s">
        <v>5169</v>
      </c>
      <c r="F1803" s="104" t="s">
        <v>944</v>
      </c>
      <c r="G1803" s="104">
        <v>542</v>
      </c>
    </row>
    <row r="1804" spans="1:8" x14ac:dyDescent="0.25">
      <c r="A1804" s="104">
        <v>1803</v>
      </c>
      <c r="B1804" s="104">
        <v>10</v>
      </c>
      <c r="G1804" s="104">
        <v>400</v>
      </c>
      <c r="H1804" s="104" t="s">
        <v>4824</v>
      </c>
    </row>
    <row r="1805" spans="1:8" x14ac:dyDescent="0.25">
      <c r="A1805" s="104">
        <v>1804</v>
      </c>
      <c r="B1805" s="104">
        <v>10</v>
      </c>
      <c r="G1805" s="104">
        <v>142</v>
      </c>
      <c r="H1805" s="104" t="s">
        <v>4825</v>
      </c>
    </row>
    <row r="1806" spans="1:8" x14ac:dyDescent="0.25">
      <c r="A1806" s="104">
        <v>1805</v>
      </c>
      <c r="B1806" s="104">
        <v>10</v>
      </c>
      <c r="C1806" s="104">
        <v>548</v>
      </c>
      <c r="D1806" s="104" t="s">
        <v>4973</v>
      </c>
      <c r="F1806" s="104" t="s">
        <v>944</v>
      </c>
      <c r="G1806" s="104">
        <v>461</v>
      </c>
      <c r="H1806" s="104" t="s">
        <v>4</v>
      </c>
    </row>
    <row r="1807" spans="1:8" x14ac:dyDescent="0.25">
      <c r="A1807" s="104">
        <v>1806</v>
      </c>
      <c r="B1807" s="104">
        <v>10</v>
      </c>
      <c r="C1807" s="104">
        <v>549</v>
      </c>
      <c r="D1807" s="104" t="s">
        <v>5170</v>
      </c>
      <c r="F1807" s="104" t="s">
        <v>944</v>
      </c>
      <c r="G1807" s="104">
        <v>1944</v>
      </c>
      <c r="H1807" s="104" t="s">
        <v>754</v>
      </c>
    </row>
    <row r="1808" spans="1:8" x14ac:dyDescent="0.25">
      <c r="A1808" s="104">
        <v>1807</v>
      </c>
      <c r="B1808" s="104">
        <v>10</v>
      </c>
      <c r="C1808" s="104">
        <v>550</v>
      </c>
      <c r="D1808" s="104" t="s">
        <v>5171</v>
      </c>
      <c r="F1808" s="104" t="s">
        <v>944</v>
      </c>
      <c r="G1808" s="104">
        <v>1522</v>
      </c>
    </row>
    <row r="1809" spans="1:8" x14ac:dyDescent="0.25">
      <c r="A1809" s="104">
        <v>1808</v>
      </c>
      <c r="B1809" s="104">
        <v>10</v>
      </c>
      <c r="G1809" s="104">
        <v>400</v>
      </c>
      <c r="H1809" s="104" t="s">
        <v>4824</v>
      </c>
    </row>
    <row r="1810" spans="1:8" x14ac:dyDescent="0.25">
      <c r="A1810" s="104">
        <v>1809</v>
      </c>
      <c r="B1810" s="104">
        <v>10</v>
      </c>
      <c r="G1810" s="104">
        <v>1122</v>
      </c>
      <c r="H1810" s="104" t="s">
        <v>4825</v>
      </c>
    </row>
    <row r="1811" spans="1:8" x14ac:dyDescent="0.25">
      <c r="A1811" s="104">
        <v>1810</v>
      </c>
      <c r="B1811" s="104">
        <v>10</v>
      </c>
      <c r="C1811" s="104">
        <v>551</v>
      </c>
      <c r="D1811" s="104" t="s">
        <v>5172</v>
      </c>
      <c r="F1811" s="104" t="s">
        <v>944</v>
      </c>
      <c r="G1811" s="104">
        <v>984</v>
      </c>
      <c r="H1811" s="104" t="s">
        <v>4824</v>
      </c>
    </row>
    <row r="1812" spans="1:8" x14ac:dyDescent="0.25">
      <c r="A1812" s="104">
        <v>1811</v>
      </c>
      <c r="B1812" s="104">
        <v>10</v>
      </c>
      <c r="C1812" s="104">
        <v>552</v>
      </c>
      <c r="D1812" s="104" t="s">
        <v>5173</v>
      </c>
      <c r="F1812" s="104" t="s">
        <v>944</v>
      </c>
      <c r="G1812" s="104">
        <v>396</v>
      </c>
      <c r="H1812" s="104" t="s">
        <v>4824</v>
      </c>
    </row>
    <row r="1813" spans="1:8" x14ac:dyDescent="0.25">
      <c r="A1813" s="104">
        <v>1812</v>
      </c>
      <c r="B1813" s="104">
        <v>10</v>
      </c>
      <c r="C1813" s="104">
        <v>553</v>
      </c>
      <c r="D1813" s="104" t="s">
        <v>5174</v>
      </c>
      <c r="F1813" s="104" t="s">
        <v>944</v>
      </c>
      <c r="G1813" s="104">
        <v>272</v>
      </c>
      <c r="H1813" s="104" t="s">
        <v>4824</v>
      </c>
    </row>
    <row r="1814" spans="1:8" x14ac:dyDescent="0.25">
      <c r="A1814" s="104">
        <v>1813</v>
      </c>
      <c r="B1814" s="104">
        <v>10</v>
      </c>
      <c r="C1814" s="104">
        <v>554</v>
      </c>
      <c r="D1814" s="104" t="s">
        <v>5174</v>
      </c>
      <c r="F1814" s="104" t="s">
        <v>944</v>
      </c>
      <c r="G1814" s="104">
        <v>618</v>
      </c>
      <c r="H1814" s="104" t="s">
        <v>4824</v>
      </c>
    </row>
    <row r="1815" spans="1:8" x14ac:dyDescent="0.25">
      <c r="A1815" s="104">
        <v>1814</v>
      </c>
      <c r="B1815" s="104">
        <v>10</v>
      </c>
      <c r="C1815" s="104">
        <v>555</v>
      </c>
      <c r="D1815" s="104" t="s">
        <v>5175</v>
      </c>
      <c r="F1815" s="104" t="s">
        <v>944</v>
      </c>
      <c r="G1815" s="104">
        <v>1016</v>
      </c>
    </row>
    <row r="1816" spans="1:8" x14ac:dyDescent="0.25">
      <c r="A1816" s="104">
        <v>1815</v>
      </c>
      <c r="B1816" s="104">
        <v>10</v>
      </c>
      <c r="G1816" s="104">
        <v>400</v>
      </c>
      <c r="H1816" s="104" t="s">
        <v>4824</v>
      </c>
    </row>
    <row r="1817" spans="1:8" x14ac:dyDescent="0.25">
      <c r="A1817" s="104">
        <v>1816</v>
      </c>
      <c r="B1817" s="104">
        <v>10</v>
      </c>
      <c r="G1817" s="104">
        <v>616</v>
      </c>
      <c r="H1817" s="104" t="s">
        <v>4825</v>
      </c>
    </row>
    <row r="1818" spans="1:8" x14ac:dyDescent="0.25">
      <c r="A1818" s="104">
        <v>1817</v>
      </c>
      <c r="B1818" s="104">
        <v>10</v>
      </c>
      <c r="C1818" s="104">
        <v>556</v>
      </c>
      <c r="D1818" s="104" t="s">
        <v>5176</v>
      </c>
      <c r="F1818" s="104" t="s">
        <v>944</v>
      </c>
      <c r="G1818" s="104">
        <v>1003</v>
      </c>
    </row>
    <row r="1819" spans="1:8" x14ac:dyDescent="0.25">
      <c r="A1819" s="104">
        <v>1818</v>
      </c>
      <c r="B1819" s="104">
        <v>10</v>
      </c>
      <c r="G1819" s="104">
        <v>400</v>
      </c>
      <c r="H1819" s="104" t="s">
        <v>4824</v>
      </c>
    </row>
    <row r="1820" spans="1:8" x14ac:dyDescent="0.25">
      <c r="A1820" s="104">
        <v>1819</v>
      </c>
      <c r="B1820" s="104">
        <v>10</v>
      </c>
      <c r="G1820" s="104">
        <v>603</v>
      </c>
      <c r="H1820" s="104" t="s">
        <v>4825</v>
      </c>
    </row>
    <row r="1821" spans="1:8" x14ac:dyDescent="0.25">
      <c r="A1821" s="104">
        <v>1820</v>
      </c>
      <c r="B1821" s="104">
        <v>10</v>
      </c>
      <c r="C1821" s="104">
        <v>557</v>
      </c>
      <c r="D1821" s="104" t="s">
        <v>4964</v>
      </c>
      <c r="F1821" s="104" t="s">
        <v>944</v>
      </c>
      <c r="G1821" s="104">
        <v>2005</v>
      </c>
    </row>
    <row r="1822" spans="1:8" x14ac:dyDescent="0.25">
      <c r="A1822" s="104">
        <v>1821</v>
      </c>
      <c r="B1822" s="104">
        <v>10</v>
      </c>
      <c r="G1822" s="104">
        <v>400</v>
      </c>
      <c r="H1822" s="104" t="s">
        <v>4824</v>
      </c>
    </row>
    <row r="1823" spans="1:8" x14ac:dyDescent="0.25">
      <c r="A1823" s="104">
        <v>1822</v>
      </c>
      <c r="B1823" s="104">
        <v>10</v>
      </c>
      <c r="G1823" s="104">
        <v>1605</v>
      </c>
      <c r="H1823" s="104" t="s">
        <v>4825</v>
      </c>
    </row>
    <row r="1824" spans="1:8" x14ac:dyDescent="0.25">
      <c r="A1824" s="104">
        <v>1823</v>
      </c>
      <c r="B1824" s="104">
        <v>10</v>
      </c>
      <c r="C1824" s="104">
        <v>558</v>
      </c>
      <c r="D1824" s="104" t="s">
        <v>5177</v>
      </c>
      <c r="F1824" s="104" t="s">
        <v>965</v>
      </c>
      <c r="G1824" s="104">
        <v>2056</v>
      </c>
      <c r="H1824" s="104" t="s">
        <v>4809</v>
      </c>
    </row>
    <row r="1825" spans="1:8" x14ac:dyDescent="0.25">
      <c r="A1825" s="104">
        <v>1824</v>
      </c>
      <c r="B1825" s="104">
        <v>10</v>
      </c>
      <c r="C1825" s="104">
        <v>559</v>
      </c>
      <c r="D1825" s="104" t="s">
        <v>5178</v>
      </c>
      <c r="F1825" s="104" t="s">
        <v>949</v>
      </c>
      <c r="G1825" s="104">
        <v>7437</v>
      </c>
      <c r="H1825" s="104" t="s">
        <v>4832</v>
      </c>
    </row>
    <row r="1826" spans="1:8" x14ac:dyDescent="0.25">
      <c r="A1826" s="104">
        <v>1825</v>
      </c>
      <c r="B1826" s="104">
        <v>10</v>
      </c>
      <c r="C1826" s="104">
        <v>560</v>
      </c>
      <c r="D1826" s="104" t="s">
        <v>5125</v>
      </c>
      <c r="F1826" s="104" t="s">
        <v>944</v>
      </c>
      <c r="G1826" s="104">
        <v>3787</v>
      </c>
      <c r="H1826" s="104" t="s">
        <v>4773</v>
      </c>
    </row>
    <row r="1827" spans="1:8" x14ac:dyDescent="0.25">
      <c r="A1827" s="104">
        <v>1826</v>
      </c>
      <c r="B1827" s="104">
        <v>10</v>
      </c>
      <c r="C1827" s="104">
        <v>561</v>
      </c>
      <c r="D1827" s="104" t="s">
        <v>5179</v>
      </c>
      <c r="F1827" s="104" t="s">
        <v>944</v>
      </c>
      <c r="G1827" s="104">
        <v>200</v>
      </c>
      <c r="H1827" s="104" t="s">
        <v>4824</v>
      </c>
    </row>
    <row r="1828" spans="1:8" x14ac:dyDescent="0.25">
      <c r="A1828" s="104">
        <v>1827</v>
      </c>
      <c r="B1828" s="104">
        <v>10</v>
      </c>
      <c r="C1828" s="104">
        <v>562</v>
      </c>
      <c r="D1828" s="104" t="s">
        <v>5180</v>
      </c>
      <c r="F1828" s="104" t="s">
        <v>944</v>
      </c>
      <c r="G1828" s="104">
        <v>338</v>
      </c>
    </row>
    <row r="1829" spans="1:8" x14ac:dyDescent="0.25">
      <c r="A1829" s="104">
        <v>1828</v>
      </c>
      <c r="B1829" s="104">
        <v>10</v>
      </c>
      <c r="G1829" s="104">
        <v>60</v>
      </c>
      <c r="H1829" s="104" t="s">
        <v>4824</v>
      </c>
    </row>
    <row r="1830" spans="1:8" x14ac:dyDescent="0.25">
      <c r="A1830" s="104">
        <v>1829</v>
      </c>
      <c r="B1830" s="104">
        <v>10</v>
      </c>
      <c r="G1830" s="104">
        <v>277</v>
      </c>
      <c r="H1830" s="104" t="s">
        <v>4825</v>
      </c>
    </row>
    <row r="1831" spans="1:8" x14ac:dyDescent="0.25">
      <c r="A1831" s="104">
        <v>1830</v>
      </c>
      <c r="B1831" s="104">
        <v>10</v>
      </c>
      <c r="C1831" s="104">
        <v>563</v>
      </c>
      <c r="D1831" s="104" t="s">
        <v>5091</v>
      </c>
      <c r="F1831" s="104" t="s">
        <v>944</v>
      </c>
      <c r="G1831" s="104">
        <v>279</v>
      </c>
      <c r="H1831" s="104" t="s">
        <v>4824</v>
      </c>
    </row>
    <row r="1832" spans="1:8" x14ac:dyDescent="0.25">
      <c r="A1832" s="104">
        <v>1831</v>
      </c>
      <c r="B1832" s="104">
        <v>10</v>
      </c>
      <c r="C1832" s="104">
        <v>564</v>
      </c>
      <c r="D1832" s="104" t="s">
        <v>5181</v>
      </c>
      <c r="F1832" s="104" t="s">
        <v>944</v>
      </c>
      <c r="G1832" s="104">
        <v>198</v>
      </c>
      <c r="H1832" s="104" t="s">
        <v>4824</v>
      </c>
    </row>
    <row r="1833" spans="1:8" x14ac:dyDescent="0.25">
      <c r="A1833" s="104">
        <v>1832</v>
      </c>
      <c r="B1833" s="104">
        <v>10</v>
      </c>
      <c r="C1833" s="104">
        <v>565</v>
      </c>
      <c r="D1833" s="104" t="s">
        <v>5162</v>
      </c>
      <c r="F1833" s="104" t="s">
        <v>944</v>
      </c>
      <c r="G1833" s="104">
        <v>303</v>
      </c>
      <c r="H1833" s="104" t="s">
        <v>4824</v>
      </c>
    </row>
    <row r="1834" spans="1:8" x14ac:dyDescent="0.25">
      <c r="A1834" s="104">
        <v>1833</v>
      </c>
      <c r="B1834" s="104">
        <v>10</v>
      </c>
      <c r="C1834" s="104">
        <v>566</v>
      </c>
      <c r="D1834" s="104" t="s">
        <v>1017</v>
      </c>
      <c r="F1834" s="104" t="s">
        <v>944</v>
      </c>
      <c r="G1834" s="104">
        <v>226</v>
      </c>
      <c r="H1834" s="104" t="s">
        <v>4824</v>
      </c>
    </row>
    <row r="1835" spans="1:8" x14ac:dyDescent="0.25">
      <c r="A1835" s="104">
        <v>1834</v>
      </c>
      <c r="B1835" s="104">
        <v>10</v>
      </c>
      <c r="C1835" s="104">
        <v>567</v>
      </c>
      <c r="D1835" s="104" t="s">
        <v>5182</v>
      </c>
      <c r="F1835" s="104" t="s">
        <v>944</v>
      </c>
      <c r="G1835" s="104">
        <v>1167</v>
      </c>
    </row>
    <row r="1836" spans="1:8" x14ac:dyDescent="0.25">
      <c r="A1836" s="104">
        <v>1835</v>
      </c>
      <c r="B1836" s="104">
        <v>10</v>
      </c>
      <c r="G1836" s="104">
        <v>300</v>
      </c>
      <c r="H1836" s="104" t="s">
        <v>4824</v>
      </c>
    </row>
    <row r="1837" spans="1:8" x14ac:dyDescent="0.25">
      <c r="A1837" s="104">
        <v>1836</v>
      </c>
      <c r="B1837" s="104">
        <v>10</v>
      </c>
      <c r="G1837" s="104">
        <v>867</v>
      </c>
      <c r="H1837" s="104" t="s">
        <v>4825</v>
      </c>
    </row>
    <row r="1838" spans="1:8" x14ac:dyDescent="0.25">
      <c r="A1838" s="104">
        <v>1837</v>
      </c>
      <c r="B1838" s="104">
        <v>10</v>
      </c>
      <c r="C1838" s="104">
        <v>568</v>
      </c>
      <c r="D1838" s="104" t="s">
        <v>5183</v>
      </c>
      <c r="F1838" s="104" t="s">
        <v>944</v>
      </c>
      <c r="G1838" s="104">
        <v>756</v>
      </c>
    </row>
    <row r="1839" spans="1:8" x14ac:dyDescent="0.25">
      <c r="A1839" s="104">
        <v>1838</v>
      </c>
      <c r="B1839" s="104">
        <v>10</v>
      </c>
      <c r="G1839" s="104">
        <v>400</v>
      </c>
      <c r="H1839" s="104" t="s">
        <v>4824</v>
      </c>
    </row>
    <row r="1840" spans="1:8" x14ac:dyDescent="0.25">
      <c r="A1840" s="104">
        <v>1839</v>
      </c>
      <c r="B1840" s="104">
        <v>10</v>
      </c>
      <c r="G1840" s="104">
        <v>356</v>
      </c>
      <c r="H1840" s="104" t="s">
        <v>4825</v>
      </c>
    </row>
    <row r="1841" spans="1:8" x14ac:dyDescent="0.25">
      <c r="A1841" s="104">
        <v>1840</v>
      </c>
      <c r="B1841" s="104">
        <v>10</v>
      </c>
      <c r="C1841" s="104">
        <v>569</v>
      </c>
      <c r="D1841" s="104" t="s">
        <v>5184</v>
      </c>
      <c r="F1841" s="104" t="s">
        <v>944</v>
      </c>
      <c r="G1841" s="104">
        <v>1975</v>
      </c>
      <c r="H1841" s="104" t="s">
        <v>4824</v>
      </c>
    </row>
    <row r="1842" spans="1:8" x14ac:dyDescent="0.25">
      <c r="A1842" s="104">
        <v>1841</v>
      </c>
      <c r="B1842" s="104">
        <v>10</v>
      </c>
      <c r="C1842" s="104">
        <v>570</v>
      </c>
      <c r="D1842" s="104" t="s">
        <v>5185</v>
      </c>
      <c r="F1842" s="104" t="s">
        <v>944</v>
      </c>
      <c r="G1842" s="104">
        <v>162</v>
      </c>
      <c r="H1842" s="104" t="s">
        <v>4824</v>
      </c>
    </row>
    <row r="1843" spans="1:8" x14ac:dyDescent="0.25">
      <c r="A1843" s="104">
        <v>1842</v>
      </c>
      <c r="B1843" s="104">
        <v>10</v>
      </c>
      <c r="C1843" s="104">
        <v>571</v>
      </c>
      <c r="D1843" s="104" t="s">
        <v>1017</v>
      </c>
      <c r="F1843" s="104" t="s">
        <v>944</v>
      </c>
      <c r="G1843" s="104">
        <v>117</v>
      </c>
      <c r="H1843" s="104" t="s">
        <v>4824</v>
      </c>
    </row>
    <row r="1844" spans="1:8" x14ac:dyDescent="0.25">
      <c r="A1844" s="104">
        <v>1843</v>
      </c>
      <c r="B1844" s="104">
        <v>10</v>
      </c>
      <c r="C1844" s="104">
        <v>572</v>
      </c>
      <c r="D1844" s="104" t="s">
        <v>5186</v>
      </c>
      <c r="F1844" s="104" t="s">
        <v>944</v>
      </c>
      <c r="G1844" s="104">
        <v>858</v>
      </c>
    </row>
    <row r="1845" spans="1:8" x14ac:dyDescent="0.25">
      <c r="A1845" s="104">
        <v>1844</v>
      </c>
      <c r="B1845" s="104">
        <v>10</v>
      </c>
      <c r="G1845" s="104">
        <v>400</v>
      </c>
      <c r="H1845" s="104" t="s">
        <v>4824</v>
      </c>
    </row>
    <row r="1846" spans="1:8" x14ac:dyDescent="0.25">
      <c r="A1846" s="104">
        <v>1845</v>
      </c>
      <c r="B1846" s="104">
        <v>10</v>
      </c>
      <c r="G1846" s="104">
        <v>458</v>
      </c>
      <c r="H1846" s="104" t="s">
        <v>4825</v>
      </c>
    </row>
    <row r="1847" spans="1:8" x14ac:dyDescent="0.25">
      <c r="A1847" s="104">
        <v>1846</v>
      </c>
      <c r="B1847" s="104">
        <v>10</v>
      </c>
      <c r="C1847" s="104">
        <v>573</v>
      </c>
      <c r="D1847" s="104" t="s">
        <v>5187</v>
      </c>
      <c r="F1847" s="104" t="s">
        <v>965</v>
      </c>
      <c r="G1847" s="104">
        <v>293</v>
      </c>
      <c r="H1847" s="104" t="s">
        <v>4809</v>
      </c>
    </row>
    <row r="1848" spans="1:8" x14ac:dyDescent="0.25">
      <c r="A1848" s="104">
        <v>1847</v>
      </c>
      <c r="B1848" s="104">
        <v>10</v>
      </c>
      <c r="C1848" s="104">
        <v>574</v>
      </c>
      <c r="D1848" s="104" t="s">
        <v>4950</v>
      </c>
      <c r="F1848" s="104" t="s">
        <v>944</v>
      </c>
      <c r="G1848" s="104">
        <v>814</v>
      </c>
      <c r="H1848" s="104" t="s">
        <v>754</v>
      </c>
    </row>
    <row r="1849" spans="1:8" x14ac:dyDescent="0.25">
      <c r="A1849" s="104">
        <v>1848</v>
      </c>
      <c r="B1849" s="104">
        <v>10</v>
      </c>
      <c r="C1849" s="104">
        <v>575</v>
      </c>
      <c r="D1849" s="104" t="s">
        <v>5188</v>
      </c>
      <c r="F1849" s="104" t="s">
        <v>965</v>
      </c>
      <c r="G1849" s="104">
        <v>2600</v>
      </c>
      <c r="H1849" s="104" t="s">
        <v>4809</v>
      </c>
    </row>
    <row r="1850" spans="1:8" x14ac:dyDescent="0.25">
      <c r="A1850" s="104">
        <v>1849</v>
      </c>
      <c r="B1850" s="104">
        <v>10</v>
      </c>
      <c r="C1850" s="104">
        <v>576</v>
      </c>
      <c r="D1850" s="104" t="s">
        <v>5189</v>
      </c>
      <c r="F1850" s="104" t="s">
        <v>944</v>
      </c>
      <c r="G1850" s="104">
        <v>1859</v>
      </c>
      <c r="H1850" s="104" t="s">
        <v>4773</v>
      </c>
    </row>
    <row r="1851" spans="1:8" x14ac:dyDescent="0.25">
      <c r="A1851" s="104">
        <v>1850</v>
      </c>
      <c r="B1851" s="104">
        <v>10</v>
      </c>
      <c r="C1851" s="104">
        <v>577</v>
      </c>
      <c r="D1851" s="104" t="s">
        <v>945</v>
      </c>
      <c r="F1851" s="104" t="s">
        <v>949</v>
      </c>
      <c r="G1851" s="104">
        <v>2440</v>
      </c>
      <c r="H1851" s="104" t="s">
        <v>4773</v>
      </c>
    </row>
    <row r="1852" spans="1:8" x14ac:dyDescent="0.25">
      <c r="A1852" s="104">
        <v>1851</v>
      </c>
      <c r="B1852" s="104">
        <v>10</v>
      </c>
      <c r="C1852" s="104">
        <v>578</v>
      </c>
      <c r="D1852" s="104" t="s">
        <v>5190</v>
      </c>
      <c r="F1852" s="104" t="s">
        <v>944</v>
      </c>
      <c r="G1852" s="104">
        <v>1856</v>
      </c>
    </row>
    <row r="1853" spans="1:8" x14ac:dyDescent="0.25">
      <c r="A1853" s="104">
        <v>1852</v>
      </c>
      <c r="B1853" s="104">
        <v>10</v>
      </c>
      <c r="G1853" s="104">
        <v>400</v>
      </c>
      <c r="H1853" s="104" t="s">
        <v>4824</v>
      </c>
    </row>
    <row r="1854" spans="1:8" x14ac:dyDescent="0.25">
      <c r="A1854" s="104">
        <v>1853</v>
      </c>
      <c r="B1854" s="104">
        <v>10</v>
      </c>
      <c r="G1854" s="104">
        <v>1456</v>
      </c>
      <c r="H1854" s="104" t="s">
        <v>4825</v>
      </c>
    </row>
    <row r="1855" spans="1:8" x14ac:dyDescent="0.25">
      <c r="A1855" s="104">
        <v>1854</v>
      </c>
      <c r="B1855" s="104">
        <v>10</v>
      </c>
      <c r="C1855" s="104">
        <v>579</v>
      </c>
      <c r="D1855" s="104" t="s">
        <v>5191</v>
      </c>
      <c r="F1855" s="104" t="s">
        <v>965</v>
      </c>
      <c r="G1855" s="104">
        <v>2588</v>
      </c>
      <c r="H1855" s="104" t="s">
        <v>4809</v>
      </c>
    </row>
    <row r="1856" spans="1:8" x14ac:dyDescent="0.25">
      <c r="A1856" s="104">
        <v>1855</v>
      </c>
      <c r="B1856" s="104">
        <v>10</v>
      </c>
      <c r="C1856" s="104">
        <v>580</v>
      </c>
      <c r="D1856" s="104" t="s">
        <v>5016</v>
      </c>
      <c r="F1856" s="104" t="s">
        <v>944</v>
      </c>
      <c r="G1856" s="104">
        <v>2590</v>
      </c>
      <c r="H1856" s="104" t="s">
        <v>754</v>
      </c>
    </row>
    <row r="1857" spans="1:8" x14ac:dyDescent="0.25">
      <c r="A1857" s="104">
        <v>1856</v>
      </c>
      <c r="B1857" s="104">
        <v>10</v>
      </c>
      <c r="C1857" s="104">
        <v>581</v>
      </c>
      <c r="D1857" s="104" t="s">
        <v>5192</v>
      </c>
      <c r="F1857" s="104" t="s">
        <v>944</v>
      </c>
      <c r="G1857" s="104">
        <v>511</v>
      </c>
      <c r="H1857" s="104" t="s">
        <v>754</v>
      </c>
    </row>
    <row r="1858" spans="1:8" x14ac:dyDescent="0.25">
      <c r="A1858" s="104">
        <v>1857</v>
      </c>
      <c r="B1858" s="104">
        <v>10</v>
      </c>
      <c r="C1858" s="104">
        <v>582</v>
      </c>
      <c r="D1858" s="104" t="s">
        <v>945</v>
      </c>
      <c r="F1858" s="104" t="s">
        <v>968</v>
      </c>
      <c r="G1858" s="104">
        <v>37448</v>
      </c>
      <c r="H1858" s="104" t="s">
        <v>4890</v>
      </c>
    </row>
    <row r="1859" spans="1:8" x14ac:dyDescent="0.25">
      <c r="A1859" s="104">
        <v>1858</v>
      </c>
      <c r="B1859" s="104">
        <v>10</v>
      </c>
      <c r="C1859" s="104">
        <v>583</v>
      </c>
      <c r="D1859" s="104" t="s">
        <v>5193</v>
      </c>
      <c r="F1859" s="104" t="s">
        <v>944</v>
      </c>
      <c r="G1859" s="104">
        <v>1817</v>
      </c>
      <c r="H1859" s="104" t="s">
        <v>4824</v>
      </c>
    </row>
    <row r="1860" spans="1:8" x14ac:dyDescent="0.25">
      <c r="A1860" s="104">
        <v>1859</v>
      </c>
      <c r="B1860" s="104">
        <v>10</v>
      </c>
      <c r="C1860" s="104">
        <v>584</v>
      </c>
      <c r="D1860" s="104" t="s">
        <v>5194</v>
      </c>
      <c r="F1860" s="104" t="s">
        <v>944</v>
      </c>
      <c r="G1860" s="104">
        <v>1117</v>
      </c>
      <c r="H1860" s="104" t="s">
        <v>754</v>
      </c>
    </row>
    <row r="1861" spans="1:8" x14ac:dyDescent="0.25">
      <c r="A1861" s="104">
        <v>1860</v>
      </c>
      <c r="B1861" s="104">
        <v>10</v>
      </c>
      <c r="C1861" s="104">
        <v>585</v>
      </c>
      <c r="D1861" s="104" t="s">
        <v>5195</v>
      </c>
      <c r="F1861" s="104" t="s">
        <v>944</v>
      </c>
      <c r="G1861" s="104">
        <v>1681</v>
      </c>
    </row>
    <row r="1862" spans="1:8" x14ac:dyDescent="0.25">
      <c r="A1862" s="104">
        <v>1861</v>
      </c>
      <c r="B1862" s="104">
        <v>10</v>
      </c>
      <c r="G1862" s="104">
        <v>400</v>
      </c>
      <c r="H1862" s="104" t="s">
        <v>4824</v>
      </c>
    </row>
    <row r="1863" spans="1:8" x14ac:dyDescent="0.25">
      <c r="A1863" s="104">
        <v>1862</v>
      </c>
      <c r="B1863" s="104">
        <v>10</v>
      </c>
      <c r="G1863" s="104">
        <v>1281</v>
      </c>
      <c r="H1863" s="104" t="s">
        <v>4825</v>
      </c>
    </row>
    <row r="1864" spans="1:8" x14ac:dyDescent="0.25">
      <c r="A1864" s="104">
        <v>1863</v>
      </c>
      <c r="B1864" s="104">
        <v>10</v>
      </c>
      <c r="C1864" s="104">
        <v>586</v>
      </c>
      <c r="D1864" s="104" t="s">
        <v>4971</v>
      </c>
      <c r="F1864" s="104" t="s">
        <v>949</v>
      </c>
      <c r="G1864" s="104">
        <v>9946</v>
      </c>
      <c r="H1864" s="104" t="s">
        <v>4972</v>
      </c>
    </row>
    <row r="1865" spans="1:8" x14ac:dyDescent="0.25">
      <c r="A1865" s="104">
        <v>1864</v>
      </c>
      <c r="B1865" s="104">
        <v>10</v>
      </c>
      <c r="C1865" s="104">
        <v>587</v>
      </c>
      <c r="D1865" s="104" t="s">
        <v>4971</v>
      </c>
      <c r="F1865" s="104" t="s">
        <v>949</v>
      </c>
      <c r="G1865" s="104">
        <v>3728</v>
      </c>
      <c r="H1865" s="104" t="s">
        <v>4972</v>
      </c>
    </row>
    <row r="1866" spans="1:8" x14ac:dyDescent="0.25">
      <c r="A1866" s="104">
        <v>1865</v>
      </c>
      <c r="B1866" s="104">
        <v>10</v>
      </c>
      <c r="C1866" s="104">
        <v>588</v>
      </c>
      <c r="D1866" s="104" t="s">
        <v>4888</v>
      </c>
      <c r="F1866" s="104" t="s">
        <v>944</v>
      </c>
      <c r="G1866" s="104">
        <v>3817</v>
      </c>
      <c r="H1866" s="104" t="s">
        <v>754</v>
      </c>
    </row>
    <row r="1867" spans="1:8" x14ac:dyDescent="0.25">
      <c r="A1867" s="104">
        <v>1866</v>
      </c>
      <c r="B1867" s="104">
        <v>10</v>
      </c>
      <c r="C1867" s="104">
        <v>589</v>
      </c>
      <c r="D1867" s="104" t="s">
        <v>5186</v>
      </c>
      <c r="F1867" s="104" t="s">
        <v>944</v>
      </c>
      <c r="G1867" s="104">
        <v>879</v>
      </c>
      <c r="H1867" s="104" t="s">
        <v>754</v>
      </c>
    </row>
    <row r="1868" spans="1:8" x14ac:dyDescent="0.25">
      <c r="A1868" s="104">
        <v>1867</v>
      </c>
      <c r="B1868" s="104">
        <v>10</v>
      </c>
      <c r="C1868" s="104">
        <v>590</v>
      </c>
      <c r="D1868" s="104" t="s">
        <v>5102</v>
      </c>
      <c r="F1868" s="104" t="s">
        <v>944</v>
      </c>
      <c r="G1868" s="104">
        <v>843</v>
      </c>
      <c r="H1868" s="104" t="s">
        <v>754</v>
      </c>
    </row>
    <row r="1869" spans="1:8" x14ac:dyDescent="0.25">
      <c r="A1869" s="104">
        <v>1868</v>
      </c>
      <c r="B1869" s="104">
        <v>10</v>
      </c>
      <c r="C1869" s="104">
        <v>591</v>
      </c>
      <c r="D1869" s="104" t="s">
        <v>5195</v>
      </c>
      <c r="F1869" s="104" t="s">
        <v>944</v>
      </c>
      <c r="G1869" s="104">
        <v>1681</v>
      </c>
      <c r="H1869" s="104" t="s">
        <v>4773</v>
      </c>
    </row>
    <row r="1870" spans="1:8" x14ac:dyDescent="0.25">
      <c r="A1870" s="104">
        <v>1869</v>
      </c>
      <c r="B1870" s="104">
        <v>10</v>
      </c>
      <c r="C1870" s="104">
        <v>592</v>
      </c>
      <c r="D1870" s="104" t="s">
        <v>5196</v>
      </c>
      <c r="F1870" s="104" t="s">
        <v>944</v>
      </c>
      <c r="G1870" s="104">
        <v>862</v>
      </c>
    </row>
    <row r="1871" spans="1:8" x14ac:dyDescent="0.25">
      <c r="A1871" s="104">
        <v>1870</v>
      </c>
      <c r="B1871" s="104">
        <v>10</v>
      </c>
      <c r="G1871" s="104">
        <v>200</v>
      </c>
      <c r="H1871" s="104" t="s">
        <v>4824</v>
      </c>
    </row>
    <row r="1872" spans="1:8" x14ac:dyDescent="0.25">
      <c r="A1872" s="104">
        <v>1871</v>
      </c>
      <c r="B1872" s="104">
        <v>10</v>
      </c>
      <c r="G1872" s="104">
        <v>662</v>
      </c>
      <c r="H1872" s="104" t="s">
        <v>4825</v>
      </c>
    </row>
    <row r="1873" spans="1:8" x14ac:dyDescent="0.25">
      <c r="A1873" s="104">
        <v>1872</v>
      </c>
      <c r="B1873" s="104">
        <v>10</v>
      </c>
      <c r="C1873" s="104">
        <v>593</v>
      </c>
      <c r="D1873" s="104" t="s">
        <v>5197</v>
      </c>
      <c r="F1873" s="104" t="s">
        <v>4977</v>
      </c>
      <c r="G1873" s="104">
        <v>1564</v>
      </c>
      <c r="H1873" s="104" t="s">
        <v>4773</v>
      </c>
    </row>
    <row r="1874" spans="1:8" x14ac:dyDescent="0.25">
      <c r="A1874" s="104">
        <v>1873</v>
      </c>
      <c r="B1874" s="104">
        <v>10</v>
      </c>
      <c r="C1874" s="104">
        <v>594</v>
      </c>
      <c r="D1874" s="104" t="s">
        <v>5198</v>
      </c>
      <c r="F1874" s="104" t="s">
        <v>944</v>
      </c>
      <c r="G1874" s="104">
        <v>1093</v>
      </c>
      <c r="H1874" s="104" t="s">
        <v>4773</v>
      </c>
    </row>
    <row r="1875" spans="1:8" x14ac:dyDescent="0.25">
      <c r="A1875" s="104">
        <v>1874</v>
      </c>
      <c r="B1875" s="104">
        <v>10</v>
      </c>
      <c r="C1875" s="104">
        <v>595</v>
      </c>
      <c r="D1875" s="104" t="s">
        <v>1104</v>
      </c>
      <c r="F1875" s="104" t="s">
        <v>944</v>
      </c>
      <c r="G1875" s="104">
        <v>780</v>
      </c>
      <c r="H1875" s="104" t="s">
        <v>754</v>
      </c>
    </row>
    <row r="1876" spans="1:8" x14ac:dyDescent="0.25">
      <c r="A1876" s="104">
        <v>1875</v>
      </c>
      <c r="B1876" s="104">
        <v>10</v>
      </c>
      <c r="C1876" s="104">
        <v>596</v>
      </c>
      <c r="D1876" s="104" t="s">
        <v>5072</v>
      </c>
      <c r="F1876" s="104" t="s">
        <v>944</v>
      </c>
      <c r="G1876" s="104">
        <v>1059</v>
      </c>
      <c r="H1876" s="104" t="s">
        <v>754</v>
      </c>
    </row>
    <row r="1877" spans="1:8" x14ac:dyDescent="0.25">
      <c r="A1877" s="104">
        <v>1876</v>
      </c>
      <c r="B1877" s="104">
        <v>10</v>
      </c>
      <c r="C1877" s="104">
        <v>597</v>
      </c>
      <c r="D1877" s="104" t="s">
        <v>5191</v>
      </c>
      <c r="F1877" s="104" t="s">
        <v>965</v>
      </c>
      <c r="G1877" s="104">
        <v>538</v>
      </c>
      <c r="H1877" s="104" t="s">
        <v>4809</v>
      </c>
    </row>
    <row r="1878" spans="1:8" x14ac:dyDescent="0.25">
      <c r="A1878" s="104">
        <v>1877</v>
      </c>
      <c r="B1878" s="104">
        <v>10</v>
      </c>
      <c r="C1878" s="104">
        <v>598</v>
      </c>
      <c r="D1878" s="104" t="s">
        <v>4924</v>
      </c>
      <c r="F1878" s="104" t="s">
        <v>944</v>
      </c>
      <c r="G1878" s="104">
        <v>7616</v>
      </c>
      <c r="H1878" s="104" t="s">
        <v>4773</v>
      </c>
    </row>
    <row r="1879" spans="1:8" x14ac:dyDescent="0.25">
      <c r="A1879" s="104">
        <v>1878</v>
      </c>
      <c r="B1879" s="104">
        <v>10</v>
      </c>
      <c r="C1879" s="104">
        <v>599</v>
      </c>
      <c r="D1879" s="104" t="s">
        <v>4993</v>
      </c>
      <c r="F1879" s="104" t="s">
        <v>944</v>
      </c>
      <c r="G1879" s="104">
        <v>8221</v>
      </c>
      <c r="H1879" s="104" t="s">
        <v>754</v>
      </c>
    </row>
    <row r="1880" spans="1:8" x14ac:dyDescent="0.25">
      <c r="A1880" s="104">
        <v>1879</v>
      </c>
      <c r="B1880" s="104">
        <v>10</v>
      </c>
      <c r="C1880" s="104">
        <v>601</v>
      </c>
      <c r="D1880" s="104" t="s">
        <v>5199</v>
      </c>
      <c r="F1880" s="104" t="s">
        <v>944</v>
      </c>
      <c r="G1880" s="104">
        <v>155</v>
      </c>
      <c r="H1880" s="104" t="s">
        <v>4773</v>
      </c>
    </row>
    <row r="1881" spans="1:8" x14ac:dyDescent="0.25">
      <c r="A1881" s="104">
        <v>1880</v>
      </c>
      <c r="B1881" s="104">
        <v>10</v>
      </c>
      <c r="C1881" s="104">
        <v>602</v>
      </c>
      <c r="D1881" s="104" t="s">
        <v>5143</v>
      </c>
      <c r="F1881" s="104" t="s">
        <v>944</v>
      </c>
      <c r="G1881" s="104">
        <v>452</v>
      </c>
      <c r="H1881" s="104" t="s">
        <v>754</v>
      </c>
    </row>
    <row r="1882" spans="1:8" x14ac:dyDescent="0.25">
      <c r="A1882" s="104">
        <v>1881</v>
      </c>
      <c r="B1882" s="104">
        <v>10</v>
      </c>
      <c r="C1882" s="104">
        <v>603</v>
      </c>
      <c r="D1882" s="104" t="s">
        <v>5123</v>
      </c>
      <c r="F1882" s="104" t="s">
        <v>944</v>
      </c>
      <c r="G1882" s="104">
        <v>1361</v>
      </c>
      <c r="H1882" s="104" t="s">
        <v>4773</v>
      </c>
    </row>
    <row r="1883" spans="1:8" x14ac:dyDescent="0.25">
      <c r="A1883" s="104">
        <v>1882</v>
      </c>
      <c r="B1883" s="104">
        <v>10</v>
      </c>
      <c r="C1883" s="104">
        <v>604</v>
      </c>
      <c r="D1883" s="104" t="s">
        <v>5113</v>
      </c>
      <c r="F1883" s="104" t="s">
        <v>944</v>
      </c>
      <c r="G1883" s="104">
        <v>943</v>
      </c>
      <c r="H1883" s="104" t="s">
        <v>754</v>
      </c>
    </row>
    <row r="1884" spans="1:8" x14ac:dyDescent="0.25">
      <c r="A1884" s="104">
        <v>1883</v>
      </c>
      <c r="B1884" s="104">
        <v>10</v>
      </c>
      <c r="C1884" s="104">
        <v>605</v>
      </c>
      <c r="D1884" s="104" t="s">
        <v>5200</v>
      </c>
      <c r="F1884" s="104" t="s">
        <v>944</v>
      </c>
      <c r="G1884" s="104">
        <v>1055</v>
      </c>
      <c r="H1884" s="104" t="s">
        <v>754</v>
      </c>
    </row>
    <row r="1885" spans="1:8" x14ac:dyDescent="0.25">
      <c r="A1885" s="104">
        <v>1884</v>
      </c>
      <c r="B1885" s="104">
        <v>10</v>
      </c>
      <c r="C1885" s="104">
        <v>606</v>
      </c>
      <c r="D1885" s="104" t="s">
        <v>4982</v>
      </c>
      <c r="F1885" s="104" t="s">
        <v>944</v>
      </c>
      <c r="G1885" s="104">
        <v>3152</v>
      </c>
      <c r="H1885" s="104" t="s">
        <v>754</v>
      </c>
    </row>
    <row r="1886" spans="1:8" x14ac:dyDescent="0.25">
      <c r="A1886" s="104">
        <v>1885</v>
      </c>
      <c r="B1886" s="104">
        <v>10</v>
      </c>
      <c r="C1886" s="104">
        <v>607</v>
      </c>
      <c r="D1886" s="104" t="s">
        <v>5172</v>
      </c>
      <c r="F1886" s="104" t="s">
        <v>944</v>
      </c>
      <c r="G1886" s="104">
        <v>1543</v>
      </c>
      <c r="H1886" s="104" t="s">
        <v>754</v>
      </c>
    </row>
    <row r="1887" spans="1:8" x14ac:dyDescent="0.25">
      <c r="A1887" s="104">
        <v>1886</v>
      </c>
      <c r="B1887" s="104">
        <v>10</v>
      </c>
      <c r="C1887" s="104">
        <v>608</v>
      </c>
      <c r="D1887" s="104" t="s">
        <v>5194</v>
      </c>
      <c r="F1887" s="104" t="s">
        <v>944</v>
      </c>
      <c r="G1887" s="104">
        <v>365</v>
      </c>
      <c r="H1887" s="104" t="s">
        <v>4773</v>
      </c>
    </row>
    <row r="1888" spans="1:8" x14ac:dyDescent="0.25">
      <c r="A1888" s="104">
        <v>1887</v>
      </c>
      <c r="B1888" s="104">
        <v>10</v>
      </c>
      <c r="C1888" s="104">
        <v>609</v>
      </c>
      <c r="D1888" s="104" t="s">
        <v>5115</v>
      </c>
      <c r="F1888" s="104" t="s">
        <v>944</v>
      </c>
      <c r="G1888" s="104">
        <v>562</v>
      </c>
      <c r="H1888" s="104" t="s">
        <v>754</v>
      </c>
    </row>
    <row r="1889" spans="1:8" x14ac:dyDescent="0.25">
      <c r="A1889" s="104">
        <v>1888</v>
      </c>
      <c r="B1889" s="104">
        <v>10</v>
      </c>
      <c r="C1889" s="104">
        <v>610</v>
      </c>
      <c r="D1889" s="104" t="s">
        <v>5086</v>
      </c>
      <c r="F1889" s="104" t="s">
        <v>944</v>
      </c>
      <c r="G1889" s="104">
        <v>744</v>
      </c>
      <c r="H1889" s="104" t="s">
        <v>754</v>
      </c>
    </row>
    <row r="1890" spans="1:8" x14ac:dyDescent="0.25">
      <c r="A1890" s="104">
        <v>1889</v>
      </c>
      <c r="B1890" s="104">
        <v>10</v>
      </c>
      <c r="C1890" s="104">
        <v>613</v>
      </c>
      <c r="D1890" s="104" t="s">
        <v>5156</v>
      </c>
      <c r="F1890" s="104" t="s">
        <v>944</v>
      </c>
      <c r="G1890" s="104">
        <v>1238</v>
      </c>
      <c r="H1890" s="104" t="s">
        <v>754</v>
      </c>
    </row>
    <row r="1891" spans="1:8" x14ac:dyDescent="0.25">
      <c r="A1891" s="104">
        <v>1890</v>
      </c>
      <c r="B1891" s="104">
        <v>10</v>
      </c>
      <c r="C1891" s="104">
        <v>614</v>
      </c>
      <c r="D1891" s="104" t="s">
        <v>5153</v>
      </c>
      <c r="F1891" s="104" t="s">
        <v>944</v>
      </c>
      <c r="G1891" s="104">
        <v>1099</v>
      </c>
      <c r="H1891" s="104" t="s">
        <v>4773</v>
      </c>
    </row>
    <row r="1892" spans="1:8" x14ac:dyDescent="0.25">
      <c r="A1892" s="104">
        <v>1891</v>
      </c>
      <c r="B1892" s="104">
        <v>10</v>
      </c>
      <c r="C1892" s="104">
        <v>615</v>
      </c>
      <c r="D1892" s="104" t="s">
        <v>5072</v>
      </c>
      <c r="F1892" s="104" t="s">
        <v>944</v>
      </c>
      <c r="G1892" s="104">
        <v>305</v>
      </c>
      <c r="H1892" s="104" t="s">
        <v>754</v>
      </c>
    </row>
    <row r="1893" spans="1:8" x14ac:dyDescent="0.25">
      <c r="A1893" s="104">
        <v>1892</v>
      </c>
      <c r="B1893" s="104">
        <v>10</v>
      </c>
      <c r="C1893" s="104">
        <v>616</v>
      </c>
      <c r="D1893" s="104" t="s">
        <v>4947</v>
      </c>
      <c r="F1893" s="104" t="s">
        <v>944</v>
      </c>
      <c r="G1893" s="104">
        <v>797</v>
      </c>
      <c r="H1893" s="104" t="s">
        <v>754</v>
      </c>
    </row>
    <row r="1894" spans="1:8" x14ac:dyDescent="0.25">
      <c r="A1894" s="104">
        <v>1893</v>
      </c>
      <c r="B1894" s="104">
        <v>10</v>
      </c>
      <c r="C1894" s="104">
        <v>617</v>
      </c>
      <c r="D1894" s="104" t="s">
        <v>5067</v>
      </c>
      <c r="F1894" s="104" t="s">
        <v>944</v>
      </c>
      <c r="G1894" s="104">
        <v>1893</v>
      </c>
      <c r="H1894" s="104" t="s">
        <v>754</v>
      </c>
    </row>
    <row r="1895" spans="1:8" x14ac:dyDescent="0.25">
      <c r="A1895" s="104">
        <v>1894</v>
      </c>
      <c r="B1895" s="104">
        <v>10</v>
      </c>
      <c r="C1895" s="104">
        <v>618</v>
      </c>
      <c r="D1895" s="104" t="s">
        <v>5085</v>
      </c>
      <c r="F1895" s="104" t="s">
        <v>944</v>
      </c>
      <c r="G1895" s="104">
        <v>1195</v>
      </c>
      <c r="H1895" s="104" t="s">
        <v>754</v>
      </c>
    </row>
    <row r="1896" spans="1:8" x14ac:dyDescent="0.25">
      <c r="A1896" s="104">
        <v>1895</v>
      </c>
      <c r="B1896" s="104">
        <v>10</v>
      </c>
      <c r="C1896" s="104">
        <v>619</v>
      </c>
      <c r="D1896" s="104" t="s">
        <v>5142</v>
      </c>
      <c r="F1896" s="104" t="s">
        <v>944</v>
      </c>
      <c r="G1896" s="104">
        <v>668</v>
      </c>
      <c r="H1896" s="104" t="s">
        <v>754</v>
      </c>
    </row>
    <row r="1897" spans="1:8" x14ac:dyDescent="0.25">
      <c r="A1897" s="104">
        <v>1896</v>
      </c>
      <c r="B1897" s="104">
        <v>10</v>
      </c>
      <c r="C1897" s="104">
        <v>620</v>
      </c>
      <c r="D1897" s="104" t="s">
        <v>5117</v>
      </c>
      <c r="F1897" s="104" t="s">
        <v>944</v>
      </c>
      <c r="G1897" s="104">
        <v>667</v>
      </c>
      <c r="H1897" s="104" t="s">
        <v>754</v>
      </c>
    </row>
    <row r="1898" spans="1:8" x14ac:dyDescent="0.25">
      <c r="A1898" s="104">
        <v>1897</v>
      </c>
      <c r="B1898" s="104">
        <v>10</v>
      </c>
      <c r="C1898" s="104">
        <v>621</v>
      </c>
      <c r="D1898" s="104" t="s">
        <v>4944</v>
      </c>
      <c r="F1898" s="104" t="s">
        <v>944</v>
      </c>
      <c r="G1898" s="104">
        <v>3366</v>
      </c>
      <c r="H1898" s="104" t="s">
        <v>4773</v>
      </c>
    </row>
    <row r="1899" spans="1:8" x14ac:dyDescent="0.25">
      <c r="A1899" s="104">
        <v>1898</v>
      </c>
      <c r="B1899" s="104">
        <v>10</v>
      </c>
      <c r="C1899" s="104">
        <v>622</v>
      </c>
      <c r="D1899" s="104" t="s">
        <v>4998</v>
      </c>
      <c r="F1899" s="104" t="s">
        <v>944</v>
      </c>
      <c r="G1899" s="104">
        <v>1716</v>
      </c>
      <c r="H1899" s="104" t="s">
        <v>754</v>
      </c>
    </row>
    <row r="1900" spans="1:8" x14ac:dyDescent="0.25">
      <c r="A1900" s="104">
        <v>1899</v>
      </c>
      <c r="B1900" s="104">
        <v>10</v>
      </c>
      <c r="C1900" s="104">
        <v>623</v>
      </c>
      <c r="D1900" s="104" t="s">
        <v>5091</v>
      </c>
      <c r="F1900" s="104" t="s">
        <v>944</v>
      </c>
      <c r="G1900" s="104">
        <v>4678</v>
      </c>
      <c r="H1900" s="104" t="s">
        <v>754</v>
      </c>
    </row>
    <row r="1901" spans="1:8" x14ac:dyDescent="0.25">
      <c r="A1901" s="104">
        <v>1900</v>
      </c>
      <c r="B1901" s="104">
        <v>10</v>
      </c>
      <c r="C1901" s="104">
        <v>624</v>
      </c>
      <c r="D1901" s="104" t="s">
        <v>5067</v>
      </c>
      <c r="F1901" s="104" t="s">
        <v>944</v>
      </c>
      <c r="G1901" s="104">
        <v>397</v>
      </c>
      <c r="H1901" s="104" t="s">
        <v>754</v>
      </c>
    </row>
    <row r="1902" spans="1:8" x14ac:dyDescent="0.25">
      <c r="A1902" s="104">
        <v>1901</v>
      </c>
      <c r="B1902" s="104">
        <v>10</v>
      </c>
      <c r="C1902" s="104">
        <v>625</v>
      </c>
      <c r="D1902" s="104" t="s">
        <v>5201</v>
      </c>
      <c r="F1902" s="104" t="s">
        <v>944</v>
      </c>
      <c r="G1902" s="104">
        <v>456</v>
      </c>
      <c r="H1902" s="104" t="s">
        <v>754</v>
      </c>
    </row>
    <row r="1903" spans="1:8" x14ac:dyDescent="0.25">
      <c r="A1903" s="104">
        <v>1902</v>
      </c>
      <c r="B1903" s="104">
        <v>10</v>
      </c>
      <c r="C1903" s="104">
        <v>626</v>
      </c>
      <c r="D1903" s="104" t="s">
        <v>5113</v>
      </c>
      <c r="F1903" s="104" t="s">
        <v>944</v>
      </c>
      <c r="G1903" s="104">
        <v>1033</v>
      </c>
      <c r="H1903" s="104" t="s">
        <v>754</v>
      </c>
    </row>
    <row r="1904" spans="1:8" x14ac:dyDescent="0.25">
      <c r="A1904" s="104">
        <v>1903</v>
      </c>
      <c r="B1904" s="104">
        <v>10</v>
      </c>
      <c r="C1904" s="104">
        <v>627</v>
      </c>
      <c r="D1904" s="104" t="s">
        <v>4892</v>
      </c>
      <c r="F1904" s="104" t="s">
        <v>944</v>
      </c>
      <c r="G1904" s="104">
        <v>1628</v>
      </c>
      <c r="H1904" s="104" t="s">
        <v>754</v>
      </c>
    </row>
    <row r="1905" spans="1:9" x14ac:dyDescent="0.25">
      <c r="A1905" s="104">
        <v>1904</v>
      </c>
      <c r="B1905" s="104">
        <v>10</v>
      </c>
      <c r="C1905" s="104">
        <v>628</v>
      </c>
      <c r="D1905" s="104" t="s">
        <v>4821</v>
      </c>
      <c r="F1905" s="104" t="s">
        <v>944</v>
      </c>
      <c r="G1905" s="104">
        <v>3400</v>
      </c>
      <c r="H1905" s="104" t="s">
        <v>754</v>
      </c>
    </row>
    <row r="1906" spans="1:9" x14ac:dyDescent="0.25">
      <c r="A1906" s="104">
        <v>1905</v>
      </c>
      <c r="B1906" s="104">
        <v>10</v>
      </c>
      <c r="C1906" s="104">
        <v>629</v>
      </c>
      <c r="D1906" s="104" t="s">
        <v>5142</v>
      </c>
      <c r="F1906" s="104" t="s">
        <v>944</v>
      </c>
      <c r="G1906" s="104">
        <v>588</v>
      </c>
      <c r="H1906" s="104" t="s">
        <v>754</v>
      </c>
    </row>
    <row r="1907" spans="1:9" x14ac:dyDescent="0.25">
      <c r="A1907" s="104">
        <v>1906</v>
      </c>
      <c r="B1907" s="104">
        <v>10</v>
      </c>
      <c r="C1907" s="104">
        <v>630</v>
      </c>
      <c r="D1907" s="104" t="s">
        <v>5172</v>
      </c>
      <c r="F1907" s="104" t="s">
        <v>944</v>
      </c>
      <c r="G1907" s="104">
        <v>1566</v>
      </c>
      <c r="H1907" s="104" t="s">
        <v>754</v>
      </c>
    </row>
    <row r="1908" spans="1:9" x14ac:dyDescent="0.25">
      <c r="A1908" s="104">
        <v>1907</v>
      </c>
      <c r="B1908" s="104">
        <v>10</v>
      </c>
      <c r="C1908" s="104">
        <v>631</v>
      </c>
      <c r="D1908" s="104" t="s">
        <v>5193</v>
      </c>
      <c r="F1908" s="104" t="s">
        <v>944</v>
      </c>
      <c r="G1908" s="104">
        <v>764</v>
      </c>
      <c r="H1908" s="104" t="s">
        <v>4773</v>
      </c>
    </row>
    <row r="1909" spans="1:9" x14ac:dyDescent="0.25">
      <c r="A1909" s="104">
        <v>1908</v>
      </c>
      <c r="B1909" s="104">
        <v>10</v>
      </c>
      <c r="C1909" s="104">
        <v>632</v>
      </c>
      <c r="D1909" s="104" t="s">
        <v>5165</v>
      </c>
      <c r="F1909" s="104" t="s">
        <v>944</v>
      </c>
      <c r="G1909" s="104">
        <v>470</v>
      </c>
      <c r="H1909" s="104" t="s">
        <v>754</v>
      </c>
    </row>
    <row r="1910" spans="1:9" x14ac:dyDescent="0.25">
      <c r="A1910" s="104">
        <v>1909</v>
      </c>
      <c r="B1910" s="104">
        <v>10</v>
      </c>
      <c r="C1910" s="104">
        <v>633</v>
      </c>
      <c r="D1910" s="104" t="s">
        <v>5085</v>
      </c>
      <c r="F1910" s="104" t="s">
        <v>944</v>
      </c>
      <c r="G1910" s="104">
        <v>4599</v>
      </c>
      <c r="H1910" s="104" t="s">
        <v>4773</v>
      </c>
    </row>
    <row r="1911" spans="1:9" x14ac:dyDescent="0.25">
      <c r="A1911" s="104">
        <v>1910</v>
      </c>
      <c r="B1911" s="104">
        <v>10</v>
      </c>
      <c r="C1911" s="104">
        <v>634</v>
      </c>
      <c r="D1911" s="104" t="s">
        <v>4978</v>
      </c>
      <c r="F1911" s="104" t="s">
        <v>944</v>
      </c>
      <c r="G1911" s="104">
        <v>1342</v>
      </c>
      <c r="H1911" s="104" t="s">
        <v>754</v>
      </c>
    </row>
    <row r="1912" spans="1:9" x14ac:dyDescent="0.25">
      <c r="A1912" s="104">
        <v>1911</v>
      </c>
      <c r="B1912" s="104">
        <v>10</v>
      </c>
      <c r="C1912" s="104">
        <v>635</v>
      </c>
      <c r="D1912" s="104" t="s">
        <v>4938</v>
      </c>
      <c r="F1912" s="104" t="s">
        <v>944</v>
      </c>
      <c r="G1912" s="104">
        <v>1458</v>
      </c>
      <c r="H1912" s="104" t="s">
        <v>4773</v>
      </c>
    </row>
    <row r="1913" spans="1:9" x14ac:dyDescent="0.25">
      <c r="A1913" s="104">
        <v>1912</v>
      </c>
      <c r="B1913" s="104">
        <v>10</v>
      </c>
      <c r="C1913" s="104">
        <v>636</v>
      </c>
      <c r="D1913" s="104" t="s">
        <v>5171</v>
      </c>
      <c r="F1913" s="104" t="s">
        <v>944</v>
      </c>
      <c r="G1913" s="104">
        <v>498</v>
      </c>
      <c r="H1913" s="104" t="s">
        <v>754</v>
      </c>
      <c r="I1913" s="116"/>
    </row>
    <row r="1914" spans="1:9" x14ac:dyDescent="0.25">
      <c r="A1914" s="104">
        <v>1913</v>
      </c>
      <c r="B1914" s="104">
        <v>10</v>
      </c>
      <c r="C1914" s="104">
        <v>637</v>
      </c>
      <c r="D1914" s="104" t="s">
        <v>5072</v>
      </c>
      <c r="F1914" s="104" t="s">
        <v>944</v>
      </c>
      <c r="G1914" s="104">
        <v>511</v>
      </c>
      <c r="H1914" s="104" t="s">
        <v>754</v>
      </c>
    </row>
    <row r="1915" spans="1:9" x14ac:dyDescent="0.25">
      <c r="A1915" s="104">
        <v>1914</v>
      </c>
      <c r="B1915" s="104">
        <v>10</v>
      </c>
      <c r="C1915" s="104">
        <v>638</v>
      </c>
      <c r="D1915" s="104" t="s">
        <v>5155</v>
      </c>
      <c r="F1915" s="104" t="s">
        <v>944</v>
      </c>
      <c r="G1915" s="104">
        <v>736</v>
      </c>
      <c r="H1915" s="104" t="s">
        <v>754</v>
      </c>
    </row>
    <row r="1916" spans="1:9" x14ac:dyDescent="0.25">
      <c r="A1916" s="104">
        <v>1915</v>
      </c>
      <c r="B1916" s="104">
        <v>10</v>
      </c>
      <c r="C1916" s="104">
        <v>639</v>
      </c>
      <c r="D1916" s="104" t="s">
        <v>5202</v>
      </c>
      <c r="F1916" s="104" t="s">
        <v>944</v>
      </c>
      <c r="G1916" s="104">
        <v>729</v>
      </c>
      <c r="H1916" s="104" t="s">
        <v>754</v>
      </c>
    </row>
    <row r="1917" spans="1:9" x14ac:dyDescent="0.25">
      <c r="A1917" s="104">
        <v>1916</v>
      </c>
      <c r="B1917" s="104">
        <v>10</v>
      </c>
      <c r="C1917" s="104">
        <v>640</v>
      </c>
      <c r="D1917" s="104" t="s">
        <v>4835</v>
      </c>
      <c r="F1917" s="104" t="s">
        <v>944</v>
      </c>
      <c r="G1917" s="104">
        <v>3871</v>
      </c>
      <c r="H1917" s="104" t="s">
        <v>754</v>
      </c>
    </row>
    <row r="1918" spans="1:9" x14ac:dyDescent="0.25">
      <c r="A1918" s="104">
        <v>1917</v>
      </c>
      <c r="B1918" s="104">
        <v>10</v>
      </c>
      <c r="C1918" s="104">
        <v>641</v>
      </c>
      <c r="D1918" s="104" t="s">
        <v>5137</v>
      </c>
      <c r="F1918" s="104" t="s">
        <v>944</v>
      </c>
      <c r="G1918" s="104">
        <v>3056</v>
      </c>
      <c r="H1918" s="104" t="s">
        <v>754</v>
      </c>
    </row>
    <row r="1919" spans="1:9" x14ac:dyDescent="0.25">
      <c r="A1919" s="104">
        <v>1918</v>
      </c>
      <c r="B1919" s="104">
        <v>10</v>
      </c>
      <c r="C1919" s="104">
        <v>642</v>
      </c>
      <c r="D1919" s="104" t="s">
        <v>4778</v>
      </c>
      <c r="F1919" s="104" t="s">
        <v>944</v>
      </c>
      <c r="G1919" s="104">
        <v>2184</v>
      </c>
      <c r="H1919" s="104" t="s">
        <v>754</v>
      </c>
    </row>
    <row r="1920" spans="1:9" x14ac:dyDescent="0.25">
      <c r="A1920" s="104">
        <v>1919</v>
      </c>
      <c r="B1920" s="104">
        <v>10</v>
      </c>
      <c r="C1920" s="104">
        <v>643</v>
      </c>
      <c r="D1920" s="104" t="s">
        <v>5068</v>
      </c>
      <c r="F1920" s="104" t="s">
        <v>944</v>
      </c>
      <c r="G1920" s="104">
        <v>541</v>
      </c>
      <c r="H1920" s="104" t="s">
        <v>754</v>
      </c>
    </row>
    <row r="1921" spans="1:8" x14ac:dyDescent="0.25">
      <c r="A1921" s="104">
        <v>1920</v>
      </c>
      <c r="B1921" s="104">
        <v>10</v>
      </c>
      <c r="C1921" s="104">
        <v>644</v>
      </c>
      <c r="D1921" s="104" t="s">
        <v>5106</v>
      </c>
      <c r="F1921" s="104" t="s">
        <v>944</v>
      </c>
      <c r="G1921" s="104">
        <v>2384</v>
      </c>
      <c r="H1921" s="104" t="s">
        <v>754</v>
      </c>
    </row>
    <row r="1922" spans="1:8" x14ac:dyDescent="0.25">
      <c r="A1922" s="104">
        <v>1921</v>
      </c>
      <c r="B1922" s="104">
        <v>10</v>
      </c>
      <c r="C1922" s="104">
        <v>645</v>
      </c>
      <c r="D1922" s="104" t="s">
        <v>1104</v>
      </c>
      <c r="F1922" s="104" t="s">
        <v>944</v>
      </c>
      <c r="G1922" s="104">
        <v>1511</v>
      </c>
      <c r="H1922" s="104" t="s">
        <v>4773</v>
      </c>
    </row>
    <row r="1923" spans="1:8" x14ac:dyDescent="0.25">
      <c r="A1923" s="104">
        <v>1922</v>
      </c>
      <c r="B1923" s="104">
        <v>10</v>
      </c>
      <c r="C1923" s="104">
        <v>646</v>
      </c>
      <c r="D1923" s="104" t="s">
        <v>5199</v>
      </c>
      <c r="F1923" s="104" t="s">
        <v>944</v>
      </c>
      <c r="G1923" s="104">
        <v>256</v>
      </c>
      <c r="H1923" s="104" t="s">
        <v>4773</v>
      </c>
    </row>
    <row r="1924" spans="1:8" x14ac:dyDescent="0.25">
      <c r="A1924" s="104">
        <v>1923</v>
      </c>
      <c r="B1924" s="104">
        <v>10</v>
      </c>
      <c r="C1924" s="104">
        <v>647</v>
      </c>
      <c r="D1924" s="104" t="s">
        <v>4985</v>
      </c>
      <c r="F1924" s="104" t="s">
        <v>944</v>
      </c>
      <c r="G1924" s="104">
        <v>1396</v>
      </c>
      <c r="H1924" s="104" t="s">
        <v>754</v>
      </c>
    </row>
    <row r="1925" spans="1:8" x14ac:dyDescent="0.25">
      <c r="A1925" s="104">
        <v>1924</v>
      </c>
      <c r="B1925" s="104">
        <v>10</v>
      </c>
      <c r="C1925" s="104">
        <v>648</v>
      </c>
      <c r="D1925" s="104" t="s">
        <v>4835</v>
      </c>
      <c r="F1925" s="104" t="s">
        <v>944</v>
      </c>
      <c r="G1925" s="104">
        <v>608</v>
      </c>
      <c r="H1925" s="104" t="s">
        <v>754</v>
      </c>
    </row>
    <row r="1926" spans="1:8" x14ac:dyDescent="0.25">
      <c r="A1926" s="104">
        <v>1925</v>
      </c>
      <c r="B1926" s="104">
        <v>10</v>
      </c>
      <c r="C1926" s="104">
        <v>649</v>
      </c>
      <c r="D1926" s="104" t="s">
        <v>5184</v>
      </c>
      <c r="F1926" s="104" t="s">
        <v>944</v>
      </c>
      <c r="G1926" s="104">
        <v>231</v>
      </c>
      <c r="H1926" s="104" t="s">
        <v>754</v>
      </c>
    </row>
    <row r="1927" spans="1:8" x14ac:dyDescent="0.25">
      <c r="A1927" s="104">
        <v>1926</v>
      </c>
      <c r="B1927" s="104">
        <v>10</v>
      </c>
      <c r="C1927" s="104">
        <v>650</v>
      </c>
      <c r="D1927" s="104" t="s">
        <v>5180</v>
      </c>
      <c r="F1927" s="104" t="s">
        <v>944</v>
      </c>
      <c r="G1927" s="104">
        <v>306</v>
      </c>
      <c r="H1927" s="104" t="s">
        <v>754</v>
      </c>
    </row>
    <row r="1928" spans="1:8" x14ac:dyDescent="0.25">
      <c r="A1928" s="104">
        <v>1927</v>
      </c>
      <c r="B1928" s="104">
        <v>10</v>
      </c>
      <c r="C1928" s="104">
        <v>651</v>
      </c>
      <c r="D1928" s="104" t="s">
        <v>5203</v>
      </c>
      <c r="F1928" s="104" t="s">
        <v>944</v>
      </c>
      <c r="G1928" s="104">
        <v>1147</v>
      </c>
      <c r="H1928" s="104" t="s">
        <v>754</v>
      </c>
    </row>
    <row r="1929" spans="1:8" x14ac:dyDescent="0.25">
      <c r="A1929" s="104">
        <v>1928</v>
      </c>
      <c r="B1929" s="104">
        <v>10</v>
      </c>
      <c r="C1929" s="104">
        <v>652</v>
      </c>
      <c r="D1929" s="104" t="s">
        <v>5172</v>
      </c>
      <c r="F1929" s="104" t="s">
        <v>944</v>
      </c>
      <c r="G1929" s="104">
        <v>713</v>
      </c>
      <c r="H1929" s="104" t="s">
        <v>754</v>
      </c>
    </row>
    <row r="1930" spans="1:8" x14ac:dyDescent="0.25">
      <c r="A1930" s="104">
        <v>1929</v>
      </c>
      <c r="B1930" s="104">
        <v>10</v>
      </c>
      <c r="C1930" s="104">
        <v>653</v>
      </c>
      <c r="D1930" s="104" t="s">
        <v>4996</v>
      </c>
      <c r="F1930" s="104" t="s">
        <v>944</v>
      </c>
      <c r="G1930" s="104">
        <v>634</v>
      </c>
      <c r="H1930" s="104" t="s">
        <v>754</v>
      </c>
    </row>
    <row r="1931" spans="1:8" x14ac:dyDescent="0.25">
      <c r="A1931" s="104">
        <v>1930</v>
      </c>
      <c r="B1931" s="104">
        <v>10</v>
      </c>
      <c r="C1931" s="104">
        <v>654</v>
      </c>
      <c r="D1931" s="104" t="s">
        <v>5204</v>
      </c>
      <c r="F1931" s="104" t="s">
        <v>944</v>
      </c>
      <c r="G1931" s="104">
        <v>1481</v>
      </c>
      <c r="H1931" s="104" t="s">
        <v>754</v>
      </c>
    </row>
    <row r="1932" spans="1:8" x14ac:dyDescent="0.25">
      <c r="A1932" s="104">
        <v>1931</v>
      </c>
      <c r="B1932" s="104">
        <v>10</v>
      </c>
      <c r="C1932" s="104">
        <v>655</v>
      </c>
      <c r="D1932" s="104" t="s">
        <v>5205</v>
      </c>
      <c r="F1932" s="104" t="s">
        <v>944</v>
      </c>
      <c r="G1932" s="104">
        <v>912</v>
      </c>
      <c r="H1932" s="104" t="s">
        <v>754</v>
      </c>
    </row>
    <row r="1933" spans="1:8" x14ac:dyDescent="0.25">
      <c r="A1933" s="104">
        <v>1932</v>
      </c>
      <c r="B1933" s="104">
        <v>10</v>
      </c>
      <c r="C1933" s="104">
        <v>656</v>
      </c>
      <c r="D1933" s="104" t="s">
        <v>945</v>
      </c>
      <c r="F1933" s="104" t="s">
        <v>949</v>
      </c>
      <c r="G1933" s="104">
        <v>2208</v>
      </c>
      <c r="H1933" s="104" t="s">
        <v>4773</v>
      </c>
    </row>
    <row r="1934" spans="1:8" x14ac:dyDescent="0.25">
      <c r="A1934" s="104">
        <v>1933</v>
      </c>
      <c r="B1934" s="104">
        <v>10</v>
      </c>
      <c r="C1934" s="104">
        <v>657</v>
      </c>
      <c r="D1934" s="104" t="s">
        <v>5130</v>
      </c>
      <c r="F1934" s="104" t="s">
        <v>944</v>
      </c>
      <c r="G1934" s="104">
        <v>437</v>
      </c>
      <c r="H1934" s="104" t="s">
        <v>754</v>
      </c>
    </row>
    <row r="1935" spans="1:8" x14ac:dyDescent="0.25">
      <c r="A1935" s="104">
        <v>1934</v>
      </c>
      <c r="B1935" s="104">
        <v>10</v>
      </c>
      <c r="C1935" s="104">
        <v>658</v>
      </c>
      <c r="D1935" s="104" t="s">
        <v>5199</v>
      </c>
      <c r="F1935" s="104" t="s">
        <v>944</v>
      </c>
      <c r="G1935" s="104">
        <v>112</v>
      </c>
      <c r="H1935" s="104" t="s">
        <v>4773</v>
      </c>
    </row>
    <row r="1936" spans="1:8" x14ac:dyDescent="0.25">
      <c r="A1936" s="104">
        <v>1935</v>
      </c>
      <c r="B1936" s="104">
        <v>10</v>
      </c>
      <c r="C1936" s="104">
        <v>659</v>
      </c>
      <c r="D1936" s="104" t="s">
        <v>5114</v>
      </c>
      <c r="F1936" s="104" t="s">
        <v>944</v>
      </c>
      <c r="G1936" s="104">
        <v>445</v>
      </c>
      <c r="H1936" s="104" t="s">
        <v>754</v>
      </c>
    </row>
    <row r="1937" spans="1:8" x14ac:dyDescent="0.25">
      <c r="A1937" s="104">
        <v>1936</v>
      </c>
      <c r="B1937" s="104">
        <v>10</v>
      </c>
      <c r="C1937" s="104">
        <v>660</v>
      </c>
      <c r="D1937" s="104" t="s">
        <v>5067</v>
      </c>
      <c r="F1937" s="104" t="s">
        <v>944</v>
      </c>
      <c r="G1937" s="104">
        <v>2495</v>
      </c>
      <c r="H1937" s="104" t="s">
        <v>4779</v>
      </c>
    </row>
    <row r="1938" spans="1:8" x14ac:dyDescent="0.25">
      <c r="A1938" s="104">
        <v>1937</v>
      </c>
      <c r="B1938" s="104">
        <v>10</v>
      </c>
      <c r="C1938" s="104">
        <v>661</v>
      </c>
      <c r="D1938" s="104" t="s">
        <v>5042</v>
      </c>
      <c r="F1938" s="104" t="s">
        <v>944</v>
      </c>
      <c r="G1938" s="104">
        <v>952</v>
      </c>
      <c r="H1938" s="104" t="s">
        <v>754</v>
      </c>
    </row>
    <row r="1939" spans="1:8" x14ac:dyDescent="0.25">
      <c r="A1939" s="104">
        <v>1938</v>
      </c>
      <c r="B1939" s="104">
        <v>10</v>
      </c>
      <c r="C1939" s="104">
        <v>662</v>
      </c>
      <c r="D1939" s="104" t="s">
        <v>5190</v>
      </c>
      <c r="F1939" s="104" t="s">
        <v>944</v>
      </c>
      <c r="G1939" s="104">
        <v>1476</v>
      </c>
      <c r="H1939" s="104" t="s">
        <v>754</v>
      </c>
    </row>
    <row r="1940" spans="1:8" x14ac:dyDescent="0.25">
      <c r="A1940" s="104">
        <v>1939</v>
      </c>
      <c r="B1940" s="104">
        <v>10</v>
      </c>
      <c r="C1940" s="104">
        <v>663</v>
      </c>
      <c r="D1940" s="104" t="s">
        <v>1104</v>
      </c>
      <c r="F1940" s="104" t="s">
        <v>944</v>
      </c>
      <c r="G1940" s="104">
        <v>6186</v>
      </c>
      <c r="H1940" s="104" t="s">
        <v>4773</v>
      </c>
    </row>
    <row r="1941" spans="1:8" x14ac:dyDescent="0.25">
      <c r="A1941" s="104">
        <v>1940</v>
      </c>
      <c r="B1941" s="104">
        <v>10</v>
      </c>
      <c r="C1941" s="104">
        <v>664</v>
      </c>
      <c r="D1941" s="104" t="s">
        <v>5186</v>
      </c>
      <c r="F1941" s="104" t="s">
        <v>944</v>
      </c>
      <c r="G1941" s="104">
        <v>326</v>
      </c>
      <c r="H1941" s="104" t="s">
        <v>754</v>
      </c>
    </row>
    <row r="1942" spans="1:8" x14ac:dyDescent="0.25">
      <c r="A1942" s="104">
        <v>1941</v>
      </c>
      <c r="B1942" s="104">
        <v>10</v>
      </c>
      <c r="C1942" s="104">
        <v>665</v>
      </c>
      <c r="D1942" s="104" t="s">
        <v>5117</v>
      </c>
      <c r="F1942" s="104" t="s">
        <v>944</v>
      </c>
      <c r="G1942" s="104">
        <v>702</v>
      </c>
      <c r="H1942" s="104" t="s">
        <v>754</v>
      </c>
    </row>
    <row r="1943" spans="1:8" x14ac:dyDescent="0.25">
      <c r="A1943" s="104">
        <v>1942</v>
      </c>
      <c r="B1943" s="104">
        <v>10</v>
      </c>
      <c r="C1943" s="104">
        <v>666</v>
      </c>
      <c r="D1943" s="104" t="s">
        <v>5114</v>
      </c>
      <c r="F1943" s="104" t="s">
        <v>944</v>
      </c>
      <c r="G1943" s="104">
        <v>1463</v>
      </c>
      <c r="H1943" s="104" t="s">
        <v>754</v>
      </c>
    </row>
    <row r="1944" spans="1:8" x14ac:dyDescent="0.25">
      <c r="A1944" s="104">
        <v>1943</v>
      </c>
      <c r="B1944" s="104">
        <v>10</v>
      </c>
      <c r="C1944" s="104">
        <v>667</v>
      </c>
      <c r="D1944" s="104" t="s">
        <v>4808</v>
      </c>
      <c r="F1944" s="104" t="s">
        <v>944</v>
      </c>
      <c r="G1944" s="104">
        <v>2757</v>
      </c>
      <c r="H1944" s="104" t="s">
        <v>754</v>
      </c>
    </row>
    <row r="1945" spans="1:8" x14ac:dyDescent="0.25">
      <c r="A1945" s="104">
        <v>1944</v>
      </c>
      <c r="B1945" s="104">
        <v>10</v>
      </c>
      <c r="C1945" s="104">
        <v>668</v>
      </c>
      <c r="D1945" s="104" t="s">
        <v>5084</v>
      </c>
      <c r="F1945" s="104" t="s">
        <v>944</v>
      </c>
      <c r="G1945" s="104">
        <v>582</v>
      </c>
      <c r="H1945" s="104" t="s">
        <v>754</v>
      </c>
    </row>
    <row r="1946" spans="1:8" x14ac:dyDescent="0.25">
      <c r="A1946" s="104">
        <v>1945</v>
      </c>
      <c r="B1946" s="104">
        <v>10</v>
      </c>
      <c r="C1946" s="104">
        <v>669</v>
      </c>
      <c r="D1946" s="104" t="s">
        <v>5085</v>
      </c>
      <c r="F1946" s="104" t="s">
        <v>944</v>
      </c>
      <c r="G1946" s="104">
        <v>2319</v>
      </c>
      <c r="H1946" s="104" t="s">
        <v>4773</v>
      </c>
    </row>
    <row r="1947" spans="1:8" x14ac:dyDescent="0.25">
      <c r="A1947" s="104">
        <v>1946</v>
      </c>
      <c r="B1947" s="104">
        <v>10</v>
      </c>
      <c r="C1947" s="104">
        <v>670</v>
      </c>
      <c r="D1947" s="104" t="s">
        <v>4941</v>
      </c>
      <c r="F1947" s="104" t="s">
        <v>944</v>
      </c>
      <c r="G1947" s="104">
        <v>1148</v>
      </c>
      <c r="H1947" s="104" t="s">
        <v>754</v>
      </c>
    </row>
    <row r="1948" spans="1:8" x14ac:dyDescent="0.25">
      <c r="A1948" s="104">
        <v>1947</v>
      </c>
      <c r="B1948" s="104">
        <v>10</v>
      </c>
      <c r="C1948" s="104">
        <v>671</v>
      </c>
      <c r="D1948" s="104" t="s">
        <v>4942</v>
      </c>
      <c r="F1948" s="104" t="s">
        <v>944</v>
      </c>
      <c r="G1948" s="104">
        <v>1579</v>
      </c>
      <c r="H1948" s="104" t="s">
        <v>754</v>
      </c>
    </row>
    <row r="1949" spans="1:8" x14ac:dyDescent="0.25">
      <c r="A1949" s="104">
        <v>1948</v>
      </c>
      <c r="B1949" s="104">
        <v>10</v>
      </c>
      <c r="C1949" s="104">
        <v>672</v>
      </c>
      <c r="D1949" s="104" t="s">
        <v>5174</v>
      </c>
      <c r="F1949" s="104" t="s">
        <v>944</v>
      </c>
      <c r="G1949" s="104">
        <v>1201</v>
      </c>
      <c r="H1949" s="104" t="s">
        <v>754</v>
      </c>
    </row>
    <row r="1950" spans="1:8" x14ac:dyDescent="0.25">
      <c r="A1950" s="104">
        <v>1949</v>
      </c>
      <c r="B1950" s="104">
        <v>10</v>
      </c>
      <c r="C1950" s="104">
        <v>673</v>
      </c>
      <c r="D1950" s="104" t="s">
        <v>5190</v>
      </c>
      <c r="F1950" s="104" t="s">
        <v>944</v>
      </c>
      <c r="G1950" s="104">
        <v>1446</v>
      </c>
      <c r="H1950" s="104" t="s">
        <v>754</v>
      </c>
    </row>
    <row r="1951" spans="1:8" x14ac:dyDescent="0.25">
      <c r="A1951" s="104">
        <v>1950</v>
      </c>
      <c r="B1951" s="104">
        <v>10</v>
      </c>
      <c r="C1951" s="104">
        <v>674</v>
      </c>
      <c r="D1951" s="104" t="s">
        <v>4998</v>
      </c>
      <c r="F1951" s="104" t="s">
        <v>944</v>
      </c>
      <c r="G1951" s="104">
        <v>574</v>
      </c>
      <c r="H1951" s="104" t="s">
        <v>754</v>
      </c>
    </row>
    <row r="1952" spans="1:8" x14ac:dyDescent="0.25">
      <c r="A1952" s="104">
        <v>1951</v>
      </c>
      <c r="B1952" s="104">
        <v>10</v>
      </c>
      <c r="C1952" s="104">
        <v>675</v>
      </c>
      <c r="D1952" s="104" t="s">
        <v>4888</v>
      </c>
      <c r="F1952" s="104" t="s">
        <v>944</v>
      </c>
      <c r="G1952" s="104">
        <v>638</v>
      </c>
      <c r="H1952" s="104" t="s">
        <v>754</v>
      </c>
    </row>
    <row r="1953" spans="1:8" x14ac:dyDescent="0.25">
      <c r="A1953" s="104">
        <v>1952</v>
      </c>
      <c r="B1953" s="104">
        <v>10</v>
      </c>
      <c r="C1953" s="104">
        <v>676</v>
      </c>
      <c r="D1953" s="104" t="s">
        <v>5130</v>
      </c>
      <c r="F1953" s="104" t="s">
        <v>944</v>
      </c>
      <c r="G1953" s="104">
        <v>1766</v>
      </c>
      <c r="H1953" s="104" t="s">
        <v>754</v>
      </c>
    </row>
    <row r="1954" spans="1:8" x14ac:dyDescent="0.25">
      <c r="A1954" s="104">
        <v>1953</v>
      </c>
      <c r="B1954" s="104">
        <v>10</v>
      </c>
      <c r="C1954" s="104">
        <v>677</v>
      </c>
      <c r="D1954" s="104" t="s">
        <v>4897</v>
      </c>
      <c r="F1954" s="104" t="s">
        <v>944</v>
      </c>
      <c r="G1954" s="104">
        <v>1269</v>
      </c>
      <c r="H1954" s="104" t="s">
        <v>754</v>
      </c>
    </row>
    <row r="1955" spans="1:8" x14ac:dyDescent="0.25">
      <c r="A1955" s="104">
        <v>1954</v>
      </c>
      <c r="B1955" s="104">
        <v>10</v>
      </c>
      <c r="C1955" s="104">
        <v>678</v>
      </c>
      <c r="D1955" s="104" t="s">
        <v>4897</v>
      </c>
      <c r="F1955" s="104" t="s">
        <v>944</v>
      </c>
      <c r="G1955" s="104">
        <v>1070</v>
      </c>
      <c r="H1955" s="104" t="s">
        <v>754</v>
      </c>
    </row>
    <row r="1956" spans="1:8" x14ac:dyDescent="0.25">
      <c r="A1956" s="104">
        <v>1955</v>
      </c>
      <c r="B1956" s="104">
        <v>10</v>
      </c>
      <c r="C1956" s="104">
        <v>679</v>
      </c>
      <c r="D1956" s="104" t="s">
        <v>4997</v>
      </c>
      <c r="F1956" s="104" t="s">
        <v>944</v>
      </c>
      <c r="G1956" s="104">
        <v>460</v>
      </c>
      <c r="H1956" s="104" t="s">
        <v>754</v>
      </c>
    </row>
    <row r="1957" spans="1:8" x14ac:dyDescent="0.25">
      <c r="A1957" s="104">
        <v>1956</v>
      </c>
      <c r="B1957" s="104">
        <v>10</v>
      </c>
      <c r="C1957" s="104">
        <v>680</v>
      </c>
      <c r="D1957" s="104" t="s">
        <v>4892</v>
      </c>
      <c r="F1957" s="104" t="s">
        <v>944</v>
      </c>
      <c r="G1957" s="104">
        <v>436</v>
      </c>
      <c r="H1957" s="104" t="s">
        <v>754</v>
      </c>
    </row>
    <row r="1958" spans="1:8" x14ac:dyDescent="0.25">
      <c r="A1958" s="104">
        <v>1957</v>
      </c>
      <c r="B1958" s="104">
        <v>10</v>
      </c>
      <c r="C1958" s="104">
        <v>681</v>
      </c>
      <c r="D1958" s="104" t="s">
        <v>4778</v>
      </c>
      <c r="F1958" s="104" t="s">
        <v>944</v>
      </c>
      <c r="G1958" s="104">
        <v>838</v>
      </c>
      <c r="H1958" s="104" t="s">
        <v>754</v>
      </c>
    </row>
    <row r="1959" spans="1:8" x14ac:dyDescent="0.25">
      <c r="A1959" s="104">
        <v>1958</v>
      </c>
      <c r="B1959" s="104">
        <v>10</v>
      </c>
      <c r="C1959" s="104">
        <v>682</v>
      </c>
      <c r="D1959" s="104" t="s">
        <v>4841</v>
      </c>
      <c r="F1959" s="104" t="s">
        <v>944</v>
      </c>
      <c r="G1959" s="104">
        <v>1219</v>
      </c>
      <c r="H1959" s="104" t="s">
        <v>754</v>
      </c>
    </row>
    <row r="1960" spans="1:8" x14ac:dyDescent="0.25">
      <c r="A1960" s="104">
        <v>1959</v>
      </c>
      <c r="B1960" s="104">
        <v>10</v>
      </c>
      <c r="C1960" s="104">
        <v>683</v>
      </c>
      <c r="D1960" s="104" t="s">
        <v>4886</v>
      </c>
      <c r="F1960" s="104" t="s">
        <v>944</v>
      </c>
      <c r="G1960" s="104">
        <v>2069</v>
      </c>
      <c r="H1960" s="104" t="s">
        <v>754</v>
      </c>
    </row>
    <row r="1961" spans="1:8" x14ac:dyDescent="0.25">
      <c r="A1961" s="104">
        <v>1960</v>
      </c>
      <c r="B1961" s="104">
        <v>10</v>
      </c>
      <c r="C1961" s="104">
        <v>684</v>
      </c>
      <c r="D1961" s="104" t="s">
        <v>970</v>
      </c>
      <c r="F1961" s="104" t="s">
        <v>944</v>
      </c>
      <c r="G1961" s="104">
        <v>1632</v>
      </c>
      <c r="H1961" s="104" t="s">
        <v>754</v>
      </c>
    </row>
    <row r="1962" spans="1:8" x14ac:dyDescent="0.25">
      <c r="A1962" s="104">
        <v>1961</v>
      </c>
      <c r="B1962" s="104">
        <v>10</v>
      </c>
      <c r="C1962" s="104">
        <v>686</v>
      </c>
      <c r="D1962" s="104" t="s">
        <v>5085</v>
      </c>
      <c r="F1962" s="104" t="s">
        <v>944</v>
      </c>
      <c r="G1962" s="104">
        <v>137</v>
      </c>
      <c r="H1962" s="104" t="s">
        <v>4773</v>
      </c>
    </row>
    <row r="1963" spans="1:8" x14ac:dyDescent="0.25">
      <c r="A1963" s="104">
        <v>1962</v>
      </c>
      <c r="B1963" s="104">
        <v>10</v>
      </c>
      <c r="C1963" s="104">
        <v>687</v>
      </c>
      <c r="D1963" s="104" t="s">
        <v>5102</v>
      </c>
      <c r="F1963" s="104" t="s">
        <v>944</v>
      </c>
      <c r="G1963" s="104">
        <v>365</v>
      </c>
      <c r="H1963" s="104" t="s">
        <v>754</v>
      </c>
    </row>
    <row r="1964" spans="1:8" x14ac:dyDescent="0.25">
      <c r="A1964" s="104">
        <v>1963</v>
      </c>
      <c r="B1964" s="104">
        <v>10</v>
      </c>
      <c r="C1964" s="104">
        <v>688</v>
      </c>
      <c r="D1964" s="104" t="s">
        <v>945</v>
      </c>
      <c r="F1964" s="104" t="s">
        <v>946</v>
      </c>
      <c r="G1964" s="104">
        <v>407</v>
      </c>
      <c r="H1964" s="104" t="s">
        <v>754</v>
      </c>
    </row>
    <row r="1965" spans="1:8" x14ac:dyDescent="0.25">
      <c r="A1965" s="104">
        <v>1964</v>
      </c>
      <c r="B1965" s="104">
        <v>10</v>
      </c>
      <c r="C1965" s="104">
        <v>689</v>
      </c>
      <c r="D1965" s="104" t="s">
        <v>5137</v>
      </c>
      <c r="F1965" s="104" t="s">
        <v>944</v>
      </c>
      <c r="G1965" s="104">
        <v>1452</v>
      </c>
      <c r="H1965" s="104" t="s">
        <v>754</v>
      </c>
    </row>
    <row r="1966" spans="1:8" x14ac:dyDescent="0.25">
      <c r="A1966" s="104">
        <v>1965</v>
      </c>
      <c r="B1966" s="104">
        <v>10</v>
      </c>
      <c r="C1966" s="104">
        <v>690</v>
      </c>
      <c r="D1966" s="104" t="s">
        <v>974</v>
      </c>
      <c r="F1966" s="104" t="s">
        <v>944</v>
      </c>
      <c r="G1966" s="104">
        <v>518</v>
      </c>
      <c r="H1966" s="104" t="s">
        <v>754</v>
      </c>
    </row>
    <row r="1967" spans="1:8" x14ac:dyDescent="0.25">
      <c r="A1967" s="104">
        <v>1966</v>
      </c>
      <c r="B1967" s="104">
        <v>10</v>
      </c>
      <c r="C1967" s="104">
        <v>691</v>
      </c>
      <c r="D1967" s="104" t="s">
        <v>5206</v>
      </c>
      <c r="F1967" s="104" t="s">
        <v>944</v>
      </c>
      <c r="G1967" s="104">
        <v>458</v>
      </c>
      <c r="H1967" s="104" t="s">
        <v>754</v>
      </c>
    </row>
    <row r="1968" spans="1:8" x14ac:dyDescent="0.25">
      <c r="A1968" s="104">
        <v>1967</v>
      </c>
      <c r="B1968" s="104">
        <v>10</v>
      </c>
      <c r="C1968" s="104">
        <v>692</v>
      </c>
      <c r="D1968" s="104" t="s">
        <v>4850</v>
      </c>
      <c r="F1968" s="104" t="s">
        <v>944</v>
      </c>
      <c r="G1968" s="104">
        <v>1112</v>
      </c>
      <c r="H1968" s="104" t="s">
        <v>754</v>
      </c>
    </row>
    <row r="1969" spans="1:8" x14ac:dyDescent="0.25">
      <c r="A1969" s="104">
        <v>1968</v>
      </c>
      <c r="B1969" s="104">
        <v>10</v>
      </c>
      <c r="C1969" s="104">
        <v>693</v>
      </c>
      <c r="D1969" s="104" t="s">
        <v>4835</v>
      </c>
      <c r="F1969" s="104" t="s">
        <v>944</v>
      </c>
      <c r="G1969" s="104">
        <v>1438</v>
      </c>
      <c r="H1969" s="104" t="s">
        <v>754</v>
      </c>
    </row>
    <row r="1970" spans="1:8" x14ac:dyDescent="0.25">
      <c r="A1970" s="104">
        <v>1969</v>
      </c>
      <c r="B1970" s="104">
        <v>10</v>
      </c>
      <c r="C1970" s="104">
        <v>694</v>
      </c>
      <c r="D1970" s="104" t="s">
        <v>5108</v>
      </c>
      <c r="F1970" s="104" t="s">
        <v>944</v>
      </c>
      <c r="G1970" s="104">
        <v>1735</v>
      </c>
      <c r="H1970" s="104" t="s">
        <v>754</v>
      </c>
    </row>
    <row r="1971" spans="1:8" x14ac:dyDescent="0.25">
      <c r="A1971" s="104">
        <v>1970</v>
      </c>
      <c r="B1971" s="104">
        <v>10</v>
      </c>
      <c r="C1971" s="104">
        <v>695</v>
      </c>
      <c r="D1971" s="104" t="s">
        <v>5172</v>
      </c>
      <c r="F1971" s="104" t="s">
        <v>944</v>
      </c>
      <c r="G1971" s="104">
        <v>767</v>
      </c>
      <c r="H1971" s="104" t="s">
        <v>754</v>
      </c>
    </row>
    <row r="1972" spans="1:8" x14ac:dyDescent="0.25">
      <c r="A1972" s="104">
        <v>1971</v>
      </c>
      <c r="B1972" s="104">
        <v>10</v>
      </c>
      <c r="C1972" s="104">
        <v>698</v>
      </c>
      <c r="D1972" s="104" t="s">
        <v>5022</v>
      </c>
      <c r="F1972" s="104" t="s">
        <v>944</v>
      </c>
      <c r="G1972" s="104">
        <v>80</v>
      </c>
      <c r="H1972" s="104" t="s">
        <v>4824</v>
      </c>
    </row>
    <row r="1973" spans="1:8" x14ac:dyDescent="0.25">
      <c r="A1973" s="104">
        <v>1972</v>
      </c>
      <c r="B1973" s="104">
        <v>10</v>
      </c>
      <c r="C1973" s="104">
        <v>699</v>
      </c>
      <c r="D1973" s="104" t="s">
        <v>4817</v>
      </c>
      <c r="F1973" s="104" t="s">
        <v>944</v>
      </c>
      <c r="G1973" s="104">
        <v>152</v>
      </c>
      <c r="H1973" s="104" t="s">
        <v>4824</v>
      </c>
    </row>
    <row r="1974" spans="1:8" x14ac:dyDescent="0.25">
      <c r="A1974" s="104">
        <v>1973</v>
      </c>
      <c r="B1974" s="104">
        <v>10</v>
      </c>
      <c r="C1974" s="104">
        <v>700</v>
      </c>
      <c r="D1974" s="104" t="s">
        <v>5054</v>
      </c>
      <c r="F1974" s="104" t="s">
        <v>944</v>
      </c>
      <c r="G1974" s="104">
        <v>635</v>
      </c>
      <c r="H1974" s="104" t="s">
        <v>754</v>
      </c>
    </row>
    <row r="1975" spans="1:8" x14ac:dyDescent="0.25">
      <c r="A1975" s="104">
        <v>1974</v>
      </c>
      <c r="B1975" s="104">
        <v>10</v>
      </c>
      <c r="C1975" s="104">
        <v>701</v>
      </c>
      <c r="D1975" s="104" t="s">
        <v>5207</v>
      </c>
      <c r="F1975" s="104" t="s">
        <v>944</v>
      </c>
      <c r="G1975" s="104">
        <v>533</v>
      </c>
      <c r="H1975" s="104" t="s">
        <v>754</v>
      </c>
    </row>
    <row r="1976" spans="1:8" x14ac:dyDescent="0.25">
      <c r="A1976" s="104">
        <v>1975</v>
      </c>
      <c r="B1976" s="104">
        <v>10</v>
      </c>
      <c r="C1976" s="104">
        <v>702</v>
      </c>
      <c r="D1976" s="104" t="s">
        <v>5208</v>
      </c>
      <c r="F1976" s="104" t="s">
        <v>944</v>
      </c>
      <c r="G1976" s="104">
        <v>1546</v>
      </c>
      <c r="H1976" s="104" t="s">
        <v>754</v>
      </c>
    </row>
    <row r="1977" spans="1:8" x14ac:dyDescent="0.25">
      <c r="A1977" s="104">
        <v>1976</v>
      </c>
      <c r="B1977" s="104">
        <v>10</v>
      </c>
      <c r="C1977" s="104">
        <v>703</v>
      </c>
      <c r="D1977" s="104" t="s">
        <v>4838</v>
      </c>
      <c r="F1977" s="104" t="s">
        <v>944</v>
      </c>
      <c r="G1977" s="104">
        <v>2020</v>
      </c>
      <c r="H1977" s="104" t="s">
        <v>754</v>
      </c>
    </row>
    <row r="1978" spans="1:8" x14ac:dyDescent="0.25">
      <c r="A1978" s="104">
        <v>1977</v>
      </c>
      <c r="B1978" s="104">
        <v>10</v>
      </c>
      <c r="C1978" s="104">
        <v>704</v>
      </c>
      <c r="D1978" s="104" t="s">
        <v>4959</v>
      </c>
      <c r="F1978" s="104" t="s">
        <v>944</v>
      </c>
      <c r="G1978" s="104">
        <v>472</v>
      </c>
      <c r="H1978" s="104" t="s">
        <v>4773</v>
      </c>
    </row>
    <row r="1979" spans="1:8" x14ac:dyDescent="0.25">
      <c r="A1979" s="104">
        <v>1978</v>
      </c>
      <c r="B1979" s="104">
        <v>10</v>
      </c>
      <c r="C1979" s="104">
        <v>705</v>
      </c>
      <c r="D1979" s="104" t="s">
        <v>4951</v>
      </c>
      <c r="F1979" s="104" t="s">
        <v>944</v>
      </c>
      <c r="G1979" s="104">
        <v>486</v>
      </c>
    </row>
    <row r="1980" spans="1:8" x14ac:dyDescent="0.25">
      <c r="A1980" s="104">
        <v>1979</v>
      </c>
      <c r="B1980" s="104">
        <v>10</v>
      </c>
      <c r="G1980" s="104">
        <v>100</v>
      </c>
      <c r="H1980" s="104" t="s">
        <v>4824</v>
      </c>
    </row>
    <row r="1981" spans="1:8" x14ac:dyDescent="0.25">
      <c r="A1981" s="104">
        <v>1980</v>
      </c>
      <c r="B1981" s="104">
        <v>10</v>
      </c>
      <c r="G1981" s="104">
        <v>386</v>
      </c>
      <c r="H1981" s="104" t="s">
        <v>4825</v>
      </c>
    </row>
    <row r="1982" spans="1:8" x14ac:dyDescent="0.25">
      <c r="A1982" s="104">
        <v>1981</v>
      </c>
      <c r="B1982" s="104">
        <v>10</v>
      </c>
      <c r="C1982" s="104">
        <v>706</v>
      </c>
      <c r="D1982" s="104" t="s">
        <v>5197</v>
      </c>
      <c r="F1982" s="104" t="s">
        <v>946</v>
      </c>
      <c r="G1982" s="104">
        <v>234</v>
      </c>
      <c r="H1982" s="104" t="s">
        <v>4901</v>
      </c>
    </row>
    <row r="1983" spans="1:8" x14ac:dyDescent="0.25">
      <c r="A1983" s="104">
        <v>1982</v>
      </c>
      <c r="B1983" s="104">
        <v>10</v>
      </c>
      <c r="C1983" s="104">
        <v>707</v>
      </c>
      <c r="D1983" s="104" t="s">
        <v>5197</v>
      </c>
      <c r="F1983" s="104" t="s">
        <v>946</v>
      </c>
      <c r="G1983" s="104">
        <v>47</v>
      </c>
      <c r="H1983" s="104" t="s">
        <v>4901</v>
      </c>
    </row>
    <row r="1984" spans="1:8" x14ac:dyDescent="0.25">
      <c r="A1984" s="104">
        <v>1983</v>
      </c>
      <c r="B1984" s="104">
        <v>10</v>
      </c>
      <c r="C1984" s="104">
        <v>708</v>
      </c>
      <c r="D1984" s="104" t="s">
        <v>5194</v>
      </c>
      <c r="F1984" s="104" t="s">
        <v>944</v>
      </c>
      <c r="G1984" s="104">
        <v>725</v>
      </c>
      <c r="H1984" s="104" t="s">
        <v>754</v>
      </c>
    </row>
    <row r="1985" spans="1:8" x14ac:dyDescent="0.25">
      <c r="A1985" s="104">
        <v>1984</v>
      </c>
      <c r="B1985" s="104">
        <v>10</v>
      </c>
      <c r="C1985" s="104">
        <v>710</v>
      </c>
      <c r="D1985" s="104" t="s">
        <v>5121</v>
      </c>
      <c r="F1985" s="104" t="s">
        <v>944</v>
      </c>
      <c r="G1985" s="104">
        <v>98</v>
      </c>
      <c r="H1985" s="104" t="s">
        <v>4824</v>
      </c>
    </row>
    <row r="1986" spans="1:8" x14ac:dyDescent="0.25">
      <c r="A1986" s="104">
        <v>1985</v>
      </c>
      <c r="B1986" s="104">
        <v>10</v>
      </c>
      <c r="C1986" s="104">
        <v>711</v>
      </c>
      <c r="D1986" s="104" t="s">
        <v>5040</v>
      </c>
      <c r="F1986" s="104" t="s">
        <v>944</v>
      </c>
      <c r="G1986" s="104">
        <v>99</v>
      </c>
      <c r="H1986" s="104" t="s">
        <v>4824</v>
      </c>
    </row>
    <row r="1987" spans="1:8" x14ac:dyDescent="0.25">
      <c r="A1987" s="104">
        <v>1986</v>
      </c>
      <c r="B1987" s="104">
        <v>10</v>
      </c>
      <c r="C1987" s="104">
        <v>712</v>
      </c>
      <c r="D1987" s="104" t="s">
        <v>5209</v>
      </c>
      <c r="F1987" s="104" t="s">
        <v>944</v>
      </c>
      <c r="G1987" s="104">
        <v>188</v>
      </c>
      <c r="H1987" s="104" t="s">
        <v>4824</v>
      </c>
    </row>
    <row r="1988" spans="1:8" x14ac:dyDescent="0.25">
      <c r="A1988" s="104">
        <v>1987</v>
      </c>
      <c r="B1988" s="104">
        <v>10</v>
      </c>
      <c r="C1988" s="104">
        <v>714</v>
      </c>
      <c r="D1988" s="104" t="s">
        <v>4976</v>
      </c>
      <c r="F1988" s="104" t="s">
        <v>944</v>
      </c>
      <c r="G1988" s="104">
        <v>374</v>
      </c>
      <c r="H1988" s="104" t="s">
        <v>4824</v>
      </c>
    </row>
    <row r="1989" spans="1:8" x14ac:dyDescent="0.25">
      <c r="A1989" s="104">
        <v>1988</v>
      </c>
      <c r="B1989" s="104">
        <v>10</v>
      </c>
      <c r="C1989" s="104" t="s">
        <v>950</v>
      </c>
      <c r="D1989" s="104" t="s">
        <v>945</v>
      </c>
      <c r="F1989" s="104" t="s">
        <v>946</v>
      </c>
      <c r="G1989" s="104">
        <v>544</v>
      </c>
      <c r="H1989" s="104" t="s">
        <v>4776</v>
      </c>
    </row>
    <row r="1990" spans="1:8" x14ac:dyDescent="0.25">
      <c r="A1990" s="104">
        <v>1989</v>
      </c>
      <c r="B1990" s="104">
        <v>10</v>
      </c>
      <c r="C1990" s="104" t="s">
        <v>951</v>
      </c>
      <c r="D1990" s="104" t="s">
        <v>945</v>
      </c>
      <c r="F1990" s="104" t="s">
        <v>946</v>
      </c>
      <c r="G1990" s="104">
        <v>130</v>
      </c>
      <c r="H1990" s="104" t="s">
        <v>4776</v>
      </c>
    </row>
    <row r="1991" spans="1:8" x14ac:dyDescent="0.25">
      <c r="A1991" s="104">
        <v>1990</v>
      </c>
      <c r="B1991" s="104">
        <v>10</v>
      </c>
      <c r="C1991" s="104" t="s">
        <v>952</v>
      </c>
      <c r="D1991" s="104" t="s">
        <v>945</v>
      </c>
      <c r="F1991" s="104" t="s">
        <v>946</v>
      </c>
      <c r="G1991" s="104">
        <v>143</v>
      </c>
      <c r="H1991" s="104" t="s">
        <v>4776</v>
      </c>
    </row>
    <row r="1992" spans="1:8" x14ac:dyDescent="0.25">
      <c r="A1992" s="104">
        <v>1991</v>
      </c>
      <c r="B1992" s="104">
        <v>10</v>
      </c>
      <c r="C1992" s="104" t="s">
        <v>960</v>
      </c>
      <c r="D1992" s="104" t="s">
        <v>945</v>
      </c>
      <c r="F1992" s="104" t="s">
        <v>946</v>
      </c>
      <c r="G1992" s="104">
        <v>83</v>
      </c>
      <c r="H1992" s="104" t="s">
        <v>4911</v>
      </c>
    </row>
    <row r="1993" spans="1:8" x14ac:dyDescent="0.25">
      <c r="A1993" s="104">
        <v>1992</v>
      </c>
      <c r="B1993" s="104">
        <v>10</v>
      </c>
      <c r="C1993" s="104" t="s">
        <v>976</v>
      </c>
      <c r="D1993" s="104" t="s">
        <v>945</v>
      </c>
      <c r="F1993" s="104" t="s">
        <v>946</v>
      </c>
      <c r="G1993" s="104">
        <v>53</v>
      </c>
      <c r="H1993" s="104" t="s">
        <v>4911</v>
      </c>
    </row>
    <row r="1994" spans="1:8" x14ac:dyDescent="0.25">
      <c r="A1994" s="104">
        <v>1993</v>
      </c>
      <c r="B1994" s="104">
        <v>10</v>
      </c>
      <c r="C1994" s="104" t="s">
        <v>956</v>
      </c>
      <c r="D1994" s="104" t="s">
        <v>945</v>
      </c>
      <c r="F1994" s="104" t="s">
        <v>946</v>
      </c>
      <c r="G1994" s="104">
        <v>3602</v>
      </c>
      <c r="H1994" s="104" t="s">
        <v>4777</v>
      </c>
    </row>
    <row r="1995" spans="1:8" x14ac:dyDescent="0.25">
      <c r="A1995" s="104">
        <v>1994</v>
      </c>
      <c r="B1995" s="104">
        <v>10</v>
      </c>
      <c r="C1995" s="104" t="s">
        <v>957</v>
      </c>
      <c r="D1995" s="104" t="s">
        <v>945</v>
      </c>
      <c r="F1995" s="104" t="s">
        <v>946</v>
      </c>
      <c r="G1995" s="104">
        <v>2071</v>
      </c>
      <c r="H1995" s="104" t="s">
        <v>4777</v>
      </c>
    </row>
    <row r="1996" spans="1:8" x14ac:dyDescent="0.25">
      <c r="A1996" s="104">
        <v>1995</v>
      </c>
      <c r="B1996" s="104">
        <v>10</v>
      </c>
      <c r="C1996" s="104" t="s">
        <v>964</v>
      </c>
      <c r="D1996" s="104" t="s">
        <v>945</v>
      </c>
      <c r="F1996" s="104" t="s">
        <v>946</v>
      </c>
      <c r="G1996" s="104">
        <v>5643</v>
      </c>
      <c r="H1996" s="104" t="s">
        <v>4777</v>
      </c>
    </row>
    <row r="1997" spans="1:8" x14ac:dyDescent="0.25">
      <c r="A1997" s="104">
        <v>1996</v>
      </c>
      <c r="B1997" s="104">
        <v>10</v>
      </c>
      <c r="C1997" s="104" t="s">
        <v>4859</v>
      </c>
      <c r="D1997" s="104" t="s">
        <v>945</v>
      </c>
      <c r="F1997" s="104" t="s">
        <v>946</v>
      </c>
      <c r="G1997" s="104">
        <v>5514</v>
      </c>
      <c r="H1997" s="104" t="s">
        <v>4777</v>
      </c>
    </row>
    <row r="1998" spans="1:8" x14ac:dyDescent="0.25">
      <c r="A1998" s="104">
        <v>1997</v>
      </c>
      <c r="B1998" s="104">
        <v>10</v>
      </c>
      <c r="C1998" s="104" t="s">
        <v>4860</v>
      </c>
      <c r="D1998" s="104" t="s">
        <v>945</v>
      </c>
      <c r="F1998" s="104" t="s">
        <v>946</v>
      </c>
      <c r="G1998" s="104">
        <v>922</v>
      </c>
      <c r="H1998" s="104" t="s">
        <v>4777</v>
      </c>
    </row>
    <row r="1999" spans="1:8" x14ac:dyDescent="0.25">
      <c r="A1999" s="104">
        <v>1998</v>
      </c>
      <c r="B1999" s="104">
        <v>10</v>
      </c>
      <c r="C1999" s="104" t="s">
        <v>4861</v>
      </c>
      <c r="D1999" s="104" t="s">
        <v>945</v>
      </c>
      <c r="F1999" s="104" t="s">
        <v>946</v>
      </c>
      <c r="G1999" s="104">
        <v>24413</v>
      </c>
      <c r="H1999" s="104" t="s">
        <v>4777</v>
      </c>
    </row>
    <row r="2000" spans="1:8" x14ac:dyDescent="0.25">
      <c r="A2000" s="104">
        <v>1999</v>
      </c>
      <c r="B2000" s="104">
        <v>10</v>
      </c>
      <c r="C2000" s="104" t="s">
        <v>4862</v>
      </c>
      <c r="D2000" s="104" t="s">
        <v>945</v>
      </c>
      <c r="F2000" s="104" t="s">
        <v>946</v>
      </c>
      <c r="G2000" s="104">
        <v>528</v>
      </c>
      <c r="H2000" s="104" t="s">
        <v>4777</v>
      </c>
    </row>
    <row r="2001" spans="1:8" x14ac:dyDescent="0.25">
      <c r="A2001" s="104">
        <v>2000</v>
      </c>
      <c r="B2001" s="104">
        <v>11</v>
      </c>
      <c r="C2001" s="104">
        <v>1</v>
      </c>
      <c r="D2001" s="104" t="s">
        <v>5210</v>
      </c>
      <c r="F2001" s="104" t="s">
        <v>944</v>
      </c>
      <c r="G2001" s="104">
        <v>1446</v>
      </c>
      <c r="H2001" s="104" t="s">
        <v>754</v>
      </c>
    </row>
    <row r="2002" spans="1:8" x14ac:dyDescent="0.25">
      <c r="A2002" s="104">
        <v>2001</v>
      </c>
      <c r="B2002" s="104">
        <v>11</v>
      </c>
      <c r="C2002" s="104">
        <v>2</v>
      </c>
      <c r="D2002" s="104" t="s">
        <v>4881</v>
      </c>
      <c r="F2002" s="104" t="s">
        <v>944</v>
      </c>
      <c r="G2002" s="104">
        <v>6600</v>
      </c>
      <c r="H2002" s="104" t="s">
        <v>4779</v>
      </c>
    </row>
    <row r="2003" spans="1:8" x14ac:dyDescent="0.25">
      <c r="A2003" s="104">
        <v>2002</v>
      </c>
      <c r="B2003" s="104">
        <v>11</v>
      </c>
      <c r="C2003" s="104">
        <v>3</v>
      </c>
      <c r="D2003" s="104" t="s">
        <v>5023</v>
      </c>
      <c r="F2003" s="104" t="s">
        <v>944</v>
      </c>
      <c r="G2003" s="104">
        <v>6927</v>
      </c>
      <c r="H2003" s="104" t="s">
        <v>4</v>
      </c>
    </row>
    <row r="2004" spans="1:8" x14ac:dyDescent="0.25">
      <c r="A2004" s="104">
        <v>2003</v>
      </c>
      <c r="B2004" s="104">
        <v>11</v>
      </c>
      <c r="C2004" s="104">
        <v>4</v>
      </c>
      <c r="D2004" s="104" t="s">
        <v>5086</v>
      </c>
      <c r="F2004" s="104" t="s">
        <v>944</v>
      </c>
      <c r="G2004" s="104">
        <v>3190</v>
      </c>
      <c r="H2004" s="104" t="s">
        <v>754</v>
      </c>
    </row>
    <row r="2005" spans="1:8" x14ac:dyDescent="0.25">
      <c r="A2005" s="104">
        <v>2004</v>
      </c>
      <c r="B2005" s="104">
        <v>11</v>
      </c>
      <c r="C2005" s="104">
        <v>5</v>
      </c>
      <c r="D2005" s="104" t="s">
        <v>5113</v>
      </c>
      <c r="F2005" s="104" t="s">
        <v>944</v>
      </c>
      <c r="G2005" s="104">
        <v>2807</v>
      </c>
      <c r="H2005" s="104" t="s">
        <v>754</v>
      </c>
    </row>
    <row r="2006" spans="1:8" x14ac:dyDescent="0.25">
      <c r="A2006" s="104">
        <v>2005</v>
      </c>
      <c r="B2006" s="104">
        <v>11</v>
      </c>
      <c r="C2006" s="104">
        <v>6</v>
      </c>
      <c r="D2006" s="104" t="s">
        <v>4887</v>
      </c>
      <c r="F2006" s="104" t="s">
        <v>944</v>
      </c>
      <c r="G2006" s="104">
        <v>4698</v>
      </c>
      <c r="H2006" s="104" t="s">
        <v>754</v>
      </c>
    </row>
    <row r="2007" spans="1:8" x14ac:dyDescent="0.25">
      <c r="A2007" s="104">
        <v>2006</v>
      </c>
      <c r="B2007" s="104">
        <v>11</v>
      </c>
      <c r="C2007" s="104">
        <v>7</v>
      </c>
      <c r="D2007" s="104" t="s">
        <v>4993</v>
      </c>
      <c r="F2007" s="104" t="s">
        <v>944</v>
      </c>
      <c r="G2007" s="104">
        <v>11910</v>
      </c>
      <c r="H2007" s="104" t="s">
        <v>4779</v>
      </c>
    </row>
    <row r="2008" spans="1:8" x14ac:dyDescent="0.25">
      <c r="A2008" s="104">
        <v>2007</v>
      </c>
      <c r="B2008" s="104">
        <v>11</v>
      </c>
      <c r="C2008" s="104">
        <v>8</v>
      </c>
      <c r="D2008" s="104" t="s">
        <v>4883</v>
      </c>
      <c r="F2008" s="104" t="s">
        <v>944</v>
      </c>
      <c r="G2008" s="104">
        <v>4085</v>
      </c>
      <c r="H2008" s="104" t="s">
        <v>754</v>
      </c>
    </row>
    <row r="2009" spans="1:8" x14ac:dyDescent="0.25">
      <c r="A2009" s="104">
        <v>2008</v>
      </c>
      <c r="B2009" s="104">
        <v>11</v>
      </c>
      <c r="C2009" s="104">
        <v>9</v>
      </c>
      <c r="D2009" s="104" t="s">
        <v>4784</v>
      </c>
      <c r="F2009" s="104" t="s">
        <v>944</v>
      </c>
      <c r="G2009" s="104">
        <v>357</v>
      </c>
      <c r="H2009" s="104" t="s">
        <v>4</v>
      </c>
    </row>
    <row r="2010" spans="1:8" x14ac:dyDescent="0.25">
      <c r="A2010" s="104">
        <v>2009</v>
      </c>
      <c r="B2010" s="104">
        <v>11</v>
      </c>
      <c r="C2010" s="104">
        <v>10</v>
      </c>
      <c r="D2010" s="104" t="s">
        <v>5211</v>
      </c>
      <c r="F2010" s="104" t="s">
        <v>944</v>
      </c>
      <c r="G2010" s="104">
        <v>2381</v>
      </c>
      <c r="H2010" s="104" t="s">
        <v>4</v>
      </c>
    </row>
    <row r="2011" spans="1:8" x14ac:dyDescent="0.25">
      <c r="A2011" s="104">
        <v>2010</v>
      </c>
      <c r="B2011" s="104">
        <v>11</v>
      </c>
      <c r="C2011" s="104">
        <v>11</v>
      </c>
      <c r="D2011" s="104" t="s">
        <v>4878</v>
      </c>
      <c r="F2011" s="104" t="s">
        <v>944</v>
      </c>
      <c r="G2011" s="104">
        <v>9220</v>
      </c>
      <c r="H2011" s="104" t="s">
        <v>4824</v>
      </c>
    </row>
    <row r="2012" spans="1:8" x14ac:dyDescent="0.25">
      <c r="A2012" s="104">
        <v>2011</v>
      </c>
      <c r="B2012" s="104">
        <v>11</v>
      </c>
      <c r="C2012" s="104">
        <v>12</v>
      </c>
      <c r="D2012" s="104" t="s">
        <v>5046</v>
      </c>
      <c r="F2012" s="104" t="s">
        <v>944</v>
      </c>
      <c r="G2012" s="104">
        <v>1996</v>
      </c>
      <c r="H2012" s="104" t="s">
        <v>754</v>
      </c>
    </row>
    <row r="2013" spans="1:8" x14ac:dyDescent="0.25">
      <c r="A2013" s="104">
        <v>2012</v>
      </c>
      <c r="B2013" s="104">
        <v>11</v>
      </c>
      <c r="C2013" s="104">
        <v>13</v>
      </c>
      <c r="D2013" s="104" t="s">
        <v>4898</v>
      </c>
      <c r="F2013" s="104" t="s">
        <v>944</v>
      </c>
      <c r="G2013" s="104">
        <v>7746</v>
      </c>
      <c r="H2013" s="104" t="s">
        <v>4779</v>
      </c>
    </row>
    <row r="2014" spans="1:8" x14ac:dyDescent="0.25">
      <c r="A2014" s="104">
        <v>2013</v>
      </c>
      <c r="B2014" s="104">
        <v>11</v>
      </c>
      <c r="C2014" s="104">
        <v>14</v>
      </c>
      <c r="D2014" s="104" t="s">
        <v>5212</v>
      </c>
      <c r="F2014" s="104" t="s">
        <v>944</v>
      </c>
      <c r="G2014" s="104">
        <v>428</v>
      </c>
      <c r="H2014" s="104" t="s">
        <v>754</v>
      </c>
    </row>
    <row r="2015" spans="1:8" x14ac:dyDescent="0.25">
      <c r="A2015" s="104">
        <v>2014</v>
      </c>
      <c r="B2015" s="104">
        <v>11</v>
      </c>
      <c r="C2015" s="104">
        <v>15</v>
      </c>
      <c r="D2015" s="104" t="s">
        <v>4881</v>
      </c>
      <c r="F2015" s="104" t="s">
        <v>944</v>
      </c>
      <c r="G2015" s="104">
        <v>2067</v>
      </c>
      <c r="H2015" s="104" t="s">
        <v>4773</v>
      </c>
    </row>
    <row r="2016" spans="1:8" x14ac:dyDescent="0.25">
      <c r="A2016" s="104">
        <v>2015</v>
      </c>
      <c r="B2016" s="104">
        <v>11</v>
      </c>
      <c r="C2016" s="104">
        <v>16</v>
      </c>
      <c r="D2016" s="104" t="s">
        <v>4874</v>
      </c>
      <c r="F2016" s="104" t="s">
        <v>944</v>
      </c>
      <c r="G2016" s="104">
        <v>3794</v>
      </c>
      <c r="H2016" s="104" t="s">
        <v>754</v>
      </c>
    </row>
    <row r="2017" spans="1:8" x14ac:dyDescent="0.25">
      <c r="A2017" s="104">
        <v>2016</v>
      </c>
      <c r="B2017" s="104">
        <v>11</v>
      </c>
      <c r="C2017" s="104">
        <v>17</v>
      </c>
      <c r="D2017" s="104" t="s">
        <v>5189</v>
      </c>
      <c r="F2017" s="104" t="s">
        <v>944</v>
      </c>
      <c r="G2017" s="104">
        <v>800</v>
      </c>
      <c r="H2017" s="104" t="s">
        <v>4</v>
      </c>
    </row>
    <row r="2018" spans="1:8" x14ac:dyDescent="0.25">
      <c r="A2018" s="104">
        <v>2017</v>
      </c>
      <c r="B2018" s="104">
        <v>11</v>
      </c>
      <c r="C2018" s="104">
        <v>18</v>
      </c>
      <c r="D2018" s="104" t="s">
        <v>4887</v>
      </c>
      <c r="F2018" s="104" t="s">
        <v>944</v>
      </c>
      <c r="G2018" s="104">
        <v>3752</v>
      </c>
      <c r="H2018" s="104" t="s">
        <v>754</v>
      </c>
    </row>
    <row r="2019" spans="1:8" x14ac:dyDescent="0.25">
      <c r="A2019" s="104">
        <v>2018</v>
      </c>
      <c r="B2019" s="104">
        <v>11</v>
      </c>
      <c r="C2019" s="104">
        <v>19</v>
      </c>
      <c r="D2019" s="104" t="s">
        <v>5093</v>
      </c>
      <c r="F2019" s="104" t="s">
        <v>944</v>
      </c>
      <c r="G2019" s="104">
        <v>1266</v>
      </c>
      <c r="H2019" s="104" t="s">
        <v>754</v>
      </c>
    </row>
    <row r="2020" spans="1:8" x14ac:dyDescent="0.25">
      <c r="A2020" s="104">
        <v>2019</v>
      </c>
      <c r="B2020" s="104">
        <v>11</v>
      </c>
      <c r="C2020" s="104">
        <v>21</v>
      </c>
      <c r="D2020" s="104" t="s">
        <v>4934</v>
      </c>
      <c r="F2020" s="104" t="s">
        <v>944</v>
      </c>
      <c r="G2020" s="104">
        <v>1784</v>
      </c>
      <c r="H2020" s="104" t="s">
        <v>4773</v>
      </c>
    </row>
    <row r="2021" spans="1:8" x14ac:dyDescent="0.25">
      <c r="A2021" s="104">
        <v>2020</v>
      </c>
      <c r="B2021" s="104">
        <v>11</v>
      </c>
      <c r="C2021" s="104">
        <v>22</v>
      </c>
      <c r="D2021" s="104" t="s">
        <v>4883</v>
      </c>
      <c r="F2021" s="104" t="s">
        <v>944</v>
      </c>
      <c r="G2021" s="104">
        <v>5233</v>
      </c>
      <c r="H2021" s="104" t="s">
        <v>4779</v>
      </c>
    </row>
    <row r="2022" spans="1:8" x14ac:dyDescent="0.25">
      <c r="A2022" s="104">
        <v>2021</v>
      </c>
      <c r="B2022" s="104">
        <v>11</v>
      </c>
      <c r="C2022" s="104">
        <v>23</v>
      </c>
      <c r="D2022" s="104" t="s">
        <v>4874</v>
      </c>
      <c r="F2022" s="104" t="s">
        <v>944</v>
      </c>
      <c r="G2022" s="104">
        <v>916</v>
      </c>
      <c r="H2022" s="104" t="s">
        <v>754</v>
      </c>
    </row>
    <row r="2023" spans="1:8" x14ac:dyDescent="0.25">
      <c r="A2023" s="104">
        <v>2022</v>
      </c>
      <c r="B2023" s="104">
        <v>11</v>
      </c>
      <c r="C2023" s="104">
        <v>24</v>
      </c>
      <c r="D2023" s="104" t="s">
        <v>4870</v>
      </c>
      <c r="F2023" s="104" t="s">
        <v>944</v>
      </c>
      <c r="G2023" s="104">
        <v>3251</v>
      </c>
      <c r="H2023" s="104" t="s">
        <v>754</v>
      </c>
    </row>
    <row r="2024" spans="1:8" x14ac:dyDescent="0.25">
      <c r="A2024" s="104">
        <v>2023</v>
      </c>
      <c r="B2024" s="104">
        <v>11</v>
      </c>
      <c r="C2024" s="104">
        <v>25</v>
      </c>
      <c r="D2024" s="104" t="s">
        <v>5212</v>
      </c>
      <c r="F2024" s="104" t="s">
        <v>944</v>
      </c>
      <c r="G2024" s="104">
        <v>1777</v>
      </c>
      <c r="H2024" s="104" t="s">
        <v>754</v>
      </c>
    </row>
    <row r="2025" spans="1:8" x14ac:dyDescent="0.25">
      <c r="A2025" s="104">
        <v>2024</v>
      </c>
      <c r="B2025" s="104">
        <v>11</v>
      </c>
      <c r="C2025" s="104">
        <v>26</v>
      </c>
      <c r="D2025" s="104" t="s">
        <v>5213</v>
      </c>
      <c r="F2025" s="104" t="s">
        <v>944</v>
      </c>
      <c r="G2025" s="104">
        <v>2269</v>
      </c>
    </row>
    <row r="2026" spans="1:8" x14ac:dyDescent="0.25">
      <c r="A2026" s="104">
        <v>2025</v>
      </c>
      <c r="B2026" s="104">
        <v>11</v>
      </c>
      <c r="G2026" s="104">
        <v>100</v>
      </c>
      <c r="H2026" s="104" t="s">
        <v>4824</v>
      </c>
    </row>
    <row r="2027" spans="1:8" x14ac:dyDescent="0.25">
      <c r="A2027" s="104">
        <v>2026</v>
      </c>
      <c r="B2027" s="104">
        <v>11</v>
      </c>
      <c r="G2027" s="104">
        <v>2169</v>
      </c>
      <c r="H2027" s="104" t="s">
        <v>4825</v>
      </c>
    </row>
    <row r="2028" spans="1:8" x14ac:dyDescent="0.25">
      <c r="A2028" s="104">
        <v>2027</v>
      </c>
      <c r="B2028" s="104">
        <v>11</v>
      </c>
      <c r="C2028" s="104">
        <v>27</v>
      </c>
      <c r="D2028" s="104" t="s">
        <v>4898</v>
      </c>
      <c r="F2028" s="104" t="s">
        <v>944</v>
      </c>
      <c r="G2028" s="104">
        <v>4547</v>
      </c>
    </row>
    <row r="2029" spans="1:8" x14ac:dyDescent="0.25">
      <c r="A2029" s="104">
        <v>2028</v>
      </c>
      <c r="B2029" s="104">
        <v>11</v>
      </c>
      <c r="G2029" s="104">
        <v>400</v>
      </c>
      <c r="H2029" s="104" t="s">
        <v>4824</v>
      </c>
    </row>
    <row r="2030" spans="1:8" x14ac:dyDescent="0.25">
      <c r="A2030" s="104">
        <v>2029</v>
      </c>
      <c r="B2030" s="104">
        <v>11</v>
      </c>
      <c r="G2030" s="104">
        <v>4147</v>
      </c>
      <c r="H2030" s="104" t="s">
        <v>4825</v>
      </c>
    </row>
    <row r="2031" spans="1:8" x14ac:dyDescent="0.25">
      <c r="A2031" s="104">
        <v>2030</v>
      </c>
      <c r="B2031" s="104">
        <v>11</v>
      </c>
      <c r="C2031" s="104">
        <v>28</v>
      </c>
      <c r="D2031" s="104" t="s">
        <v>4902</v>
      </c>
      <c r="F2031" s="104" t="s">
        <v>944</v>
      </c>
      <c r="G2031" s="104">
        <v>1587</v>
      </c>
      <c r="H2031" s="104" t="s">
        <v>754</v>
      </c>
    </row>
    <row r="2032" spans="1:8" x14ac:dyDescent="0.25">
      <c r="A2032" s="104">
        <v>2031</v>
      </c>
      <c r="B2032" s="104">
        <v>11</v>
      </c>
      <c r="C2032" s="104">
        <v>29</v>
      </c>
      <c r="D2032" s="104" t="s">
        <v>4840</v>
      </c>
      <c r="F2032" s="104" t="s">
        <v>944</v>
      </c>
      <c r="G2032" s="104">
        <v>2266</v>
      </c>
      <c r="H2032" s="104" t="s">
        <v>4773</v>
      </c>
    </row>
    <row r="2033" spans="1:8" x14ac:dyDescent="0.25">
      <c r="A2033" s="104">
        <v>2032</v>
      </c>
      <c r="B2033" s="104">
        <v>11</v>
      </c>
      <c r="C2033" s="104">
        <v>31</v>
      </c>
      <c r="D2033" s="104" t="s">
        <v>4902</v>
      </c>
      <c r="F2033" s="104" t="s">
        <v>944</v>
      </c>
      <c r="G2033" s="104">
        <v>2149</v>
      </c>
      <c r="H2033" s="104" t="s">
        <v>754</v>
      </c>
    </row>
    <row r="2034" spans="1:8" x14ac:dyDescent="0.25">
      <c r="A2034" s="104">
        <v>2033</v>
      </c>
      <c r="B2034" s="104">
        <v>11</v>
      </c>
      <c r="C2034" s="104">
        <v>32</v>
      </c>
      <c r="D2034" s="104" t="s">
        <v>5091</v>
      </c>
      <c r="F2034" s="104" t="s">
        <v>944</v>
      </c>
      <c r="G2034" s="104">
        <v>6055</v>
      </c>
      <c r="H2034" s="104" t="s">
        <v>754</v>
      </c>
    </row>
    <row r="2035" spans="1:8" x14ac:dyDescent="0.25">
      <c r="A2035" s="104">
        <v>2034</v>
      </c>
      <c r="B2035" s="104">
        <v>11</v>
      </c>
      <c r="C2035" s="104">
        <v>33</v>
      </c>
      <c r="D2035" s="104" t="s">
        <v>5214</v>
      </c>
      <c r="F2035" s="104" t="s">
        <v>944</v>
      </c>
      <c r="G2035" s="104">
        <v>936</v>
      </c>
      <c r="H2035" s="104" t="s">
        <v>754</v>
      </c>
    </row>
    <row r="2036" spans="1:8" x14ac:dyDescent="0.25">
      <c r="A2036" s="104">
        <v>2035</v>
      </c>
      <c r="B2036" s="104">
        <v>11</v>
      </c>
      <c r="C2036" s="104">
        <v>34</v>
      </c>
      <c r="D2036" s="104" t="s">
        <v>4840</v>
      </c>
      <c r="F2036" s="104" t="s">
        <v>944</v>
      </c>
      <c r="G2036" s="104">
        <v>4034</v>
      </c>
      <c r="H2036" s="104" t="s">
        <v>754</v>
      </c>
    </row>
    <row r="2037" spans="1:8" x14ac:dyDescent="0.25">
      <c r="A2037" s="104">
        <v>2036</v>
      </c>
      <c r="B2037" s="104">
        <v>11</v>
      </c>
      <c r="C2037" s="104">
        <v>35</v>
      </c>
      <c r="D2037" s="104" t="s">
        <v>5015</v>
      </c>
      <c r="F2037" s="104" t="s">
        <v>944</v>
      </c>
      <c r="G2037" s="104">
        <v>1590</v>
      </c>
      <c r="H2037" s="104" t="s">
        <v>4824</v>
      </c>
    </row>
    <row r="2038" spans="1:8" x14ac:dyDescent="0.25">
      <c r="A2038" s="104">
        <v>2037</v>
      </c>
      <c r="B2038" s="104">
        <v>11</v>
      </c>
      <c r="C2038" s="104">
        <v>36</v>
      </c>
      <c r="D2038" s="104" t="s">
        <v>4902</v>
      </c>
      <c r="F2038" s="104" t="s">
        <v>944</v>
      </c>
      <c r="G2038" s="104">
        <v>1906</v>
      </c>
      <c r="H2038" s="104" t="s">
        <v>754</v>
      </c>
    </row>
    <row r="2039" spans="1:8" x14ac:dyDescent="0.25">
      <c r="A2039" s="104">
        <v>2038</v>
      </c>
      <c r="B2039" s="104">
        <v>11</v>
      </c>
      <c r="C2039" s="104">
        <v>37</v>
      </c>
      <c r="D2039" s="104" t="s">
        <v>4840</v>
      </c>
      <c r="F2039" s="104" t="s">
        <v>944</v>
      </c>
      <c r="G2039" s="104">
        <v>680</v>
      </c>
      <c r="H2039" s="104" t="s">
        <v>754</v>
      </c>
    </row>
    <row r="2040" spans="1:8" x14ac:dyDescent="0.25">
      <c r="A2040" s="104">
        <v>2039</v>
      </c>
      <c r="B2040" s="104">
        <v>11</v>
      </c>
      <c r="C2040" s="104">
        <v>38</v>
      </c>
      <c r="D2040" s="104" t="s">
        <v>5215</v>
      </c>
      <c r="F2040" s="104" t="s">
        <v>959</v>
      </c>
      <c r="G2040" s="104">
        <v>204</v>
      </c>
      <c r="H2040" s="104" t="s">
        <v>4809</v>
      </c>
    </row>
    <row r="2041" spans="1:8" x14ac:dyDescent="0.25">
      <c r="A2041" s="104">
        <v>2040</v>
      </c>
      <c r="B2041" s="104">
        <v>11</v>
      </c>
      <c r="C2041" s="104">
        <v>39</v>
      </c>
      <c r="D2041" s="104" t="s">
        <v>5214</v>
      </c>
      <c r="F2041" s="104" t="s">
        <v>944</v>
      </c>
      <c r="G2041" s="104">
        <v>5533</v>
      </c>
      <c r="H2041" s="104" t="s">
        <v>754</v>
      </c>
    </row>
    <row r="2042" spans="1:8" x14ac:dyDescent="0.25">
      <c r="A2042" s="104">
        <v>2041</v>
      </c>
      <c r="B2042" s="104">
        <v>11</v>
      </c>
      <c r="C2042" s="104">
        <v>40</v>
      </c>
      <c r="D2042" s="104" t="s">
        <v>5210</v>
      </c>
      <c r="F2042" s="104" t="s">
        <v>944</v>
      </c>
      <c r="G2042" s="104">
        <v>2383</v>
      </c>
    </row>
    <row r="2043" spans="1:8" x14ac:dyDescent="0.25">
      <c r="A2043" s="104">
        <v>2042</v>
      </c>
      <c r="B2043" s="104">
        <v>11</v>
      </c>
      <c r="G2043" s="104">
        <v>200</v>
      </c>
      <c r="H2043" s="104" t="s">
        <v>4824</v>
      </c>
    </row>
    <row r="2044" spans="1:8" x14ac:dyDescent="0.25">
      <c r="A2044" s="104">
        <v>2043</v>
      </c>
      <c r="B2044" s="104">
        <v>11</v>
      </c>
      <c r="G2044" s="104">
        <v>2183</v>
      </c>
      <c r="H2044" s="104" t="s">
        <v>4825</v>
      </c>
    </row>
    <row r="2045" spans="1:8" x14ac:dyDescent="0.25">
      <c r="A2045" s="104">
        <v>2044</v>
      </c>
      <c r="B2045" s="104">
        <v>11</v>
      </c>
      <c r="C2045" s="104">
        <v>41</v>
      </c>
      <c r="D2045" s="104" t="s">
        <v>5212</v>
      </c>
      <c r="F2045" s="104" t="s">
        <v>944</v>
      </c>
      <c r="G2045" s="104">
        <v>1357</v>
      </c>
      <c r="H2045" s="104" t="s">
        <v>754</v>
      </c>
    </row>
    <row r="2046" spans="1:8" x14ac:dyDescent="0.25">
      <c r="A2046" s="104">
        <v>2045</v>
      </c>
      <c r="B2046" s="104">
        <v>11</v>
      </c>
      <c r="C2046" s="104">
        <v>42</v>
      </c>
      <c r="D2046" s="104" t="s">
        <v>4874</v>
      </c>
      <c r="F2046" s="104" t="s">
        <v>944</v>
      </c>
      <c r="G2046" s="104">
        <v>3262</v>
      </c>
      <c r="H2046" s="104" t="s">
        <v>754</v>
      </c>
    </row>
    <row r="2047" spans="1:8" x14ac:dyDescent="0.25">
      <c r="A2047" s="104">
        <v>2046</v>
      </c>
      <c r="B2047" s="104">
        <v>11</v>
      </c>
      <c r="C2047" s="104">
        <v>43</v>
      </c>
      <c r="D2047" s="104" t="s">
        <v>5149</v>
      </c>
      <c r="F2047" s="104" t="s">
        <v>944</v>
      </c>
      <c r="G2047" s="104">
        <v>738</v>
      </c>
      <c r="H2047" s="104" t="s">
        <v>754</v>
      </c>
    </row>
    <row r="2048" spans="1:8" x14ac:dyDescent="0.25">
      <c r="A2048" s="104">
        <v>2047</v>
      </c>
      <c r="B2048" s="104">
        <v>11</v>
      </c>
      <c r="C2048" s="104">
        <v>44</v>
      </c>
      <c r="D2048" s="104" t="s">
        <v>5212</v>
      </c>
      <c r="F2048" s="104" t="s">
        <v>944</v>
      </c>
      <c r="G2048" s="104">
        <v>418</v>
      </c>
      <c r="H2048" s="104" t="s">
        <v>754</v>
      </c>
    </row>
    <row r="2049" spans="1:8" x14ac:dyDescent="0.25">
      <c r="A2049" s="104">
        <v>2048</v>
      </c>
      <c r="B2049" s="104">
        <v>11</v>
      </c>
      <c r="C2049" s="104">
        <v>45</v>
      </c>
      <c r="D2049" s="104" t="s">
        <v>4883</v>
      </c>
      <c r="F2049" s="104" t="s">
        <v>944</v>
      </c>
      <c r="G2049" s="104">
        <v>2212</v>
      </c>
    </row>
    <row r="2050" spans="1:8" x14ac:dyDescent="0.25">
      <c r="A2050" s="104">
        <v>2049</v>
      </c>
      <c r="B2050" s="104">
        <v>11</v>
      </c>
      <c r="G2050" s="104">
        <v>400</v>
      </c>
      <c r="H2050" s="104" t="s">
        <v>4824</v>
      </c>
    </row>
    <row r="2051" spans="1:8" x14ac:dyDescent="0.25">
      <c r="A2051" s="104">
        <v>2050</v>
      </c>
      <c r="B2051" s="104">
        <v>11</v>
      </c>
      <c r="G2051" s="104">
        <v>1812</v>
      </c>
      <c r="H2051" s="104" t="s">
        <v>4825</v>
      </c>
    </row>
    <row r="2052" spans="1:8" x14ac:dyDescent="0.25">
      <c r="A2052" s="104">
        <v>2051</v>
      </c>
      <c r="B2052" s="104">
        <v>11</v>
      </c>
      <c r="C2052" s="104">
        <v>46</v>
      </c>
      <c r="D2052" s="104" t="s">
        <v>5216</v>
      </c>
      <c r="F2052" s="104" t="s">
        <v>944</v>
      </c>
      <c r="G2052" s="104">
        <v>189</v>
      </c>
      <c r="H2052" s="104" t="s">
        <v>4</v>
      </c>
    </row>
    <row r="2053" spans="1:8" x14ac:dyDescent="0.25">
      <c r="A2053" s="104">
        <v>2052</v>
      </c>
      <c r="B2053" s="104">
        <v>11</v>
      </c>
      <c r="C2053" s="104">
        <v>47</v>
      </c>
      <c r="D2053" s="104" t="s">
        <v>945</v>
      </c>
      <c r="F2053" s="104" t="s">
        <v>946</v>
      </c>
      <c r="G2053" s="104">
        <v>1280</v>
      </c>
      <c r="H2053" s="104" t="s">
        <v>4774</v>
      </c>
    </row>
    <row r="2054" spans="1:8" x14ac:dyDescent="0.25">
      <c r="A2054" s="104">
        <v>2053</v>
      </c>
      <c r="B2054" s="104">
        <v>11</v>
      </c>
      <c r="C2054" s="104">
        <v>48</v>
      </c>
      <c r="D2054" s="104" t="s">
        <v>5139</v>
      </c>
      <c r="F2054" s="104" t="s">
        <v>944</v>
      </c>
      <c r="G2054" s="104">
        <v>5412</v>
      </c>
      <c r="H2054" s="104" t="s">
        <v>4779</v>
      </c>
    </row>
    <row r="2055" spans="1:8" x14ac:dyDescent="0.25">
      <c r="A2055" s="104">
        <v>2054</v>
      </c>
      <c r="B2055" s="104">
        <v>11</v>
      </c>
      <c r="C2055" s="104">
        <v>49</v>
      </c>
      <c r="D2055" s="104" t="s">
        <v>4840</v>
      </c>
      <c r="F2055" s="104" t="s">
        <v>944</v>
      </c>
      <c r="G2055" s="104">
        <v>2350</v>
      </c>
      <c r="H2055" s="104" t="s">
        <v>754</v>
      </c>
    </row>
    <row r="2056" spans="1:8" x14ac:dyDescent="0.25">
      <c r="A2056" s="104">
        <v>2055</v>
      </c>
      <c r="B2056" s="104">
        <v>11</v>
      </c>
      <c r="C2056" s="104">
        <v>50</v>
      </c>
      <c r="D2056" s="104" t="s">
        <v>4876</v>
      </c>
      <c r="F2056" s="104" t="s">
        <v>944</v>
      </c>
      <c r="G2056" s="104">
        <v>1543</v>
      </c>
      <c r="H2056" s="104" t="s">
        <v>754</v>
      </c>
    </row>
    <row r="2057" spans="1:8" x14ac:dyDescent="0.25">
      <c r="A2057" s="104">
        <v>2056</v>
      </c>
      <c r="B2057" s="104">
        <v>11</v>
      </c>
      <c r="C2057" s="104">
        <v>51</v>
      </c>
      <c r="D2057" s="104" t="s">
        <v>4902</v>
      </c>
      <c r="F2057" s="104" t="s">
        <v>944</v>
      </c>
      <c r="G2057" s="104">
        <v>1401</v>
      </c>
      <c r="H2057" s="104" t="s">
        <v>754</v>
      </c>
    </row>
    <row r="2058" spans="1:8" x14ac:dyDescent="0.25">
      <c r="A2058" s="104">
        <v>2057</v>
      </c>
      <c r="B2058" s="104">
        <v>11</v>
      </c>
      <c r="C2058" s="104">
        <v>52</v>
      </c>
      <c r="D2058" s="104" t="s">
        <v>945</v>
      </c>
      <c r="F2058" s="104" t="s">
        <v>946</v>
      </c>
      <c r="G2058" s="104">
        <v>1540</v>
      </c>
      <c r="H2058" s="104" t="s">
        <v>4774</v>
      </c>
    </row>
    <row r="2059" spans="1:8" x14ac:dyDescent="0.25">
      <c r="A2059" s="104">
        <v>2058</v>
      </c>
      <c r="B2059" s="104">
        <v>11</v>
      </c>
      <c r="C2059" s="104">
        <v>53</v>
      </c>
      <c r="D2059" s="104" t="s">
        <v>5149</v>
      </c>
      <c r="F2059" s="104" t="s">
        <v>944</v>
      </c>
      <c r="G2059" s="104">
        <v>305</v>
      </c>
      <c r="H2059" s="104" t="s">
        <v>249</v>
      </c>
    </row>
    <row r="2060" spans="1:8" x14ac:dyDescent="0.25">
      <c r="A2060" s="104">
        <v>2059</v>
      </c>
      <c r="B2060" s="104">
        <v>11</v>
      </c>
      <c r="C2060" s="104">
        <v>54</v>
      </c>
      <c r="D2060" s="104" t="s">
        <v>5060</v>
      </c>
      <c r="F2060" s="104" t="s">
        <v>944</v>
      </c>
      <c r="G2060" s="104">
        <v>476</v>
      </c>
      <c r="H2060" s="104" t="s">
        <v>4824</v>
      </c>
    </row>
    <row r="2061" spans="1:8" x14ac:dyDescent="0.25">
      <c r="A2061" s="104">
        <v>2060</v>
      </c>
      <c r="B2061" s="104">
        <v>11</v>
      </c>
      <c r="C2061" s="104">
        <v>55</v>
      </c>
      <c r="D2061" s="104" t="s">
        <v>4811</v>
      </c>
      <c r="F2061" s="104" t="s">
        <v>944</v>
      </c>
      <c r="G2061" s="104">
        <v>907</v>
      </c>
      <c r="H2061" s="104" t="s">
        <v>4824</v>
      </c>
    </row>
    <row r="2062" spans="1:8" x14ac:dyDescent="0.25">
      <c r="A2062" s="104">
        <v>2061</v>
      </c>
      <c r="B2062" s="104">
        <v>11</v>
      </c>
      <c r="C2062" s="104">
        <v>56</v>
      </c>
      <c r="D2062" s="104" t="s">
        <v>5214</v>
      </c>
      <c r="F2062" s="104" t="s">
        <v>944</v>
      </c>
      <c r="G2062" s="104">
        <v>553</v>
      </c>
      <c r="H2062" s="104" t="s">
        <v>4824</v>
      </c>
    </row>
    <row r="2063" spans="1:8" x14ac:dyDescent="0.25">
      <c r="A2063" s="104">
        <v>2062</v>
      </c>
      <c r="B2063" s="104">
        <v>11</v>
      </c>
      <c r="C2063" s="104">
        <v>57</v>
      </c>
      <c r="D2063" s="104" t="s">
        <v>5212</v>
      </c>
      <c r="F2063" s="104" t="s">
        <v>944</v>
      </c>
      <c r="G2063" s="104">
        <v>432</v>
      </c>
    </row>
    <row r="2064" spans="1:8" x14ac:dyDescent="0.25">
      <c r="A2064" s="104">
        <v>2063</v>
      </c>
      <c r="B2064" s="104">
        <v>11</v>
      </c>
      <c r="G2064" s="104">
        <v>230</v>
      </c>
      <c r="H2064" s="104" t="s">
        <v>4824</v>
      </c>
    </row>
    <row r="2065" spans="1:8" x14ac:dyDescent="0.25">
      <c r="A2065" s="104">
        <v>2064</v>
      </c>
      <c r="B2065" s="104">
        <v>11</v>
      </c>
      <c r="G2065" s="104">
        <v>202</v>
      </c>
      <c r="H2065" s="104" t="s">
        <v>4825</v>
      </c>
    </row>
    <row r="2066" spans="1:8" x14ac:dyDescent="0.25">
      <c r="A2066" s="104">
        <v>2065</v>
      </c>
      <c r="B2066" s="104">
        <v>11</v>
      </c>
      <c r="C2066" s="104">
        <v>58</v>
      </c>
      <c r="D2066" s="104" t="s">
        <v>4884</v>
      </c>
      <c r="F2066" s="104" t="s">
        <v>944</v>
      </c>
      <c r="G2066" s="104">
        <v>625</v>
      </c>
      <c r="H2066" s="104" t="s">
        <v>4824</v>
      </c>
    </row>
    <row r="2067" spans="1:8" x14ac:dyDescent="0.25">
      <c r="A2067" s="104">
        <v>2066</v>
      </c>
      <c r="B2067" s="104">
        <v>11</v>
      </c>
      <c r="C2067" s="104">
        <v>59</v>
      </c>
      <c r="D2067" s="104" t="s">
        <v>5204</v>
      </c>
      <c r="F2067" s="104" t="s">
        <v>944</v>
      </c>
      <c r="G2067" s="104">
        <v>3394</v>
      </c>
    </row>
    <row r="2068" spans="1:8" x14ac:dyDescent="0.25">
      <c r="A2068" s="104">
        <v>2067</v>
      </c>
      <c r="B2068" s="104">
        <v>11</v>
      </c>
      <c r="G2068" s="104">
        <v>400</v>
      </c>
      <c r="H2068" s="104" t="s">
        <v>4824</v>
      </c>
    </row>
    <row r="2069" spans="1:8" x14ac:dyDescent="0.25">
      <c r="A2069" s="104">
        <v>2068</v>
      </c>
      <c r="B2069" s="104">
        <v>11</v>
      </c>
      <c r="G2069" s="104">
        <v>2994</v>
      </c>
      <c r="H2069" s="104" t="s">
        <v>4825</v>
      </c>
    </row>
    <row r="2070" spans="1:8" x14ac:dyDescent="0.25">
      <c r="A2070" s="104">
        <v>2069</v>
      </c>
      <c r="B2070" s="104">
        <v>11</v>
      </c>
      <c r="C2070" s="104">
        <v>60</v>
      </c>
      <c r="D2070" s="104" t="s">
        <v>4811</v>
      </c>
      <c r="F2070" s="104" t="s">
        <v>944</v>
      </c>
      <c r="G2070" s="104">
        <v>778</v>
      </c>
      <c r="H2070" s="104" t="s">
        <v>4</v>
      </c>
    </row>
    <row r="2071" spans="1:8" x14ac:dyDescent="0.25">
      <c r="A2071" s="104">
        <v>2070</v>
      </c>
      <c r="B2071" s="104">
        <v>11</v>
      </c>
      <c r="C2071" s="104">
        <v>61</v>
      </c>
      <c r="D2071" s="104" t="s">
        <v>5217</v>
      </c>
      <c r="F2071" s="104" t="s">
        <v>944</v>
      </c>
      <c r="G2071" s="104">
        <v>406</v>
      </c>
      <c r="H2071" s="104" t="s">
        <v>4</v>
      </c>
    </row>
    <row r="2072" spans="1:8" x14ac:dyDescent="0.25">
      <c r="A2072" s="104">
        <v>2071</v>
      </c>
      <c r="B2072" s="104">
        <v>11</v>
      </c>
      <c r="C2072" s="104">
        <v>62</v>
      </c>
      <c r="D2072" s="104" t="s">
        <v>4971</v>
      </c>
      <c r="F2072" s="104" t="s">
        <v>949</v>
      </c>
      <c r="G2072" s="104">
        <v>2376</v>
      </c>
      <c r="H2072" s="104" t="s">
        <v>4972</v>
      </c>
    </row>
    <row r="2073" spans="1:8" x14ac:dyDescent="0.25">
      <c r="A2073" s="104">
        <v>2072</v>
      </c>
      <c r="B2073" s="104">
        <v>11</v>
      </c>
      <c r="C2073" s="104">
        <v>63</v>
      </c>
      <c r="D2073" s="104" t="s">
        <v>5218</v>
      </c>
      <c r="F2073" s="104" t="s">
        <v>944</v>
      </c>
      <c r="G2073" s="104">
        <v>7139</v>
      </c>
      <c r="H2073" s="104" t="s">
        <v>754</v>
      </c>
    </row>
    <row r="2074" spans="1:8" x14ac:dyDescent="0.25">
      <c r="A2074" s="104">
        <v>2073</v>
      </c>
      <c r="B2074" s="104">
        <v>11</v>
      </c>
      <c r="C2074" s="104">
        <v>64</v>
      </c>
      <c r="D2074" s="104" t="s">
        <v>5219</v>
      </c>
      <c r="F2074" s="104" t="s">
        <v>944</v>
      </c>
      <c r="G2074" s="104">
        <v>6669</v>
      </c>
      <c r="H2074" s="104" t="s">
        <v>754</v>
      </c>
    </row>
    <row r="2075" spans="1:8" x14ac:dyDescent="0.25">
      <c r="A2075" s="104">
        <v>2074</v>
      </c>
      <c r="B2075" s="104">
        <v>11</v>
      </c>
      <c r="C2075" s="104">
        <v>65</v>
      </c>
      <c r="D2075" s="104" t="s">
        <v>5220</v>
      </c>
      <c r="F2075" s="104" t="s">
        <v>944</v>
      </c>
      <c r="G2075" s="104">
        <v>3545</v>
      </c>
      <c r="H2075" s="104" t="s">
        <v>754</v>
      </c>
    </row>
    <row r="2076" spans="1:8" x14ac:dyDescent="0.25">
      <c r="A2076" s="104">
        <v>2075</v>
      </c>
      <c r="B2076" s="104">
        <v>11</v>
      </c>
      <c r="C2076" s="104">
        <v>66</v>
      </c>
      <c r="D2076" s="104" t="s">
        <v>4887</v>
      </c>
      <c r="F2076" s="104" t="s">
        <v>944</v>
      </c>
      <c r="G2076" s="104">
        <v>11454</v>
      </c>
      <c r="H2076" s="104" t="s">
        <v>754</v>
      </c>
    </row>
    <row r="2077" spans="1:8" x14ac:dyDescent="0.25">
      <c r="A2077" s="104">
        <v>2076</v>
      </c>
      <c r="B2077" s="104">
        <v>11</v>
      </c>
      <c r="C2077" s="104">
        <v>67</v>
      </c>
      <c r="D2077" s="104" t="s">
        <v>5139</v>
      </c>
      <c r="F2077" s="104" t="s">
        <v>944</v>
      </c>
      <c r="G2077" s="104">
        <v>8810</v>
      </c>
      <c r="H2077" s="104" t="s">
        <v>4773</v>
      </c>
    </row>
    <row r="2078" spans="1:8" x14ac:dyDescent="0.25">
      <c r="A2078" s="104">
        <v>2077</v>
      </c>
      <c r="B2078" s="104">
        <v>11</v>
      </c>
      <c r="C2078" s="104">
        <v>68</v>
      </c>
      <c r="D2078" s="104" t="s">
        <v>5221</v>
      </c>
      <c r="F2078" s="104" t="s">
        <v>944</v>
      </c>
      <c r="G2078" s="104">
        <v>4172</v>
      </c>
      <c r="H2078" s="104" t="s">
        <v>4824</v>
      </c>
    </row>
    <row r="2079" spans="1:8" x14ac:dyDescent="0.25">
      <c r="A2079" s="104">
        <v>2078</v>
      </c>
      <c r="B2079" s="104">
        <v>11</v>
      </c>
      <c r="C2079" s="104">
        <v>69</v>
      </c>
      <c r="D2079" s="104" t="s">
        <v>5222</v>
      </c>
      <c r="F2079" s="104" t="s">
        <v>944</v>
      </c>
      <c r="G2079" s="104">
        <v>1375</v>
      </c>
    </row>
    <row r="2080" spans="1:8" x14ac:dyDescent="0.25">
      <c r="A2080" s="104">
        <v>2079</v>
      </c>
      <c r="B2080" s="104">
        <v>11</v>
      </c>
      <c r="G2080" s="104">
        <v>400</v>
      </c>
      <c r="H2080" s="104" t="s">
        <v>4824</v>
      </c>
    </row>
    <row r="2081" spans="1:8" x14ac:dyDescent="0.25">
      <c r="A2081" s="104">
        <v>2080</v>
      </c>
      <c r="B2081" s="104">
        <v>11</v>
      </c>
      <c r="G2081" s="104">
        <v>975</v>
      </c>
      <c r="H2081" s="104" t="s">
        <v>4825</v>
      </c>
    </row>
    <row r="2082" spans="1:8" x14ac:dyDescent="0.25">
      <c r="A2082" s="104">
        <v>2081</v>
      </c>
      <c r="B2082" s="104">
        <v>11</v>
      </c>
      <c r="C2082" s="104">
        <v>71</v>
      </c>
      <c r="D2082" s="104" t="s">
        <v>5086</v>
      </c>
      <c r="F2082" s="104" t="s">
        <v>944</v>
      </c>
      <c r="G2082" s="104">
        <v>90</v>
      </c>
      <c r="H2082" s="104" t="s">
        <v>4824</v>
      </c>
    </row>
    <row r="2083" spans="1:8" x14ac:dyDescent="0.25">
      <c r="A2083" s="104">
        <v>2082</v>
      </c>
      <c r="B2083" s="104">
        <v>11</v>
      </c>
      <c r="C2083" s="104">
        <v>72</v>
      </c>
      <c r="D2083" s="104" t="s">
        <v>4984</v>
      </c>
      <c r="F2083" s="104" t="s">
        <v>944</v>
      </c>
      <c r="G2083" s="104">
        <v>421</v>
      </c>
    </row>
    <row r="2084" spans="1:8" x14ac:dyDescent="0.25">
      <c r="A2084" s="104">
        <v>2083</v>
      </c>
      <c r="B2084" s="104">
        <v>11</v>
      </c>
      <c r="G2084" s="104">
        <v>150</v>
      </c>
      <c r="H2084" s="104" t="s">
        <v>4824</v>
      </c>
    </row>
    <row r="2085" spans="1:8" x14ac:dyDescent="0.25">
      <c r="A2085" s="104">
        <v>2084</v>
      </c>
      <c r="B2085" s="104">
        <v>11</v>
      </c>
      <c r="G2085" s="104">
        <v>271</v>
      </c>
      <c r="H2085" s="104" t="s">
        <v>4825</v>
      </c>
    </row>
    <row r="2086" spans="1:8" x14ac:dyDescent="0.25">
      <c r="A2086" s="104">
        <v>2085</v>
      </c>
      <c r="B2086" s="104">
        <v>11</v>
      </c>
      <c r="C2086" s="104">
        <v>73</v>
      </c>
      <c r="D2086" s="104" t="s">
        <v>4884</v>
      </c>
      <c r="F2086" s="104" t="s">
        <v>944</v>
      </c>
      <c r="G2086" s="104">
        <v>4353</v>
      </c>
      <c r="H2086" s="104" t="s">
        <v>4824</v>
      </c>
    </row>
    <row r="2087" spans="1:8" x14ac:dyDescent="0.25">
      <c r="A2087" s="104">
        <v>2086</v>
      </c>
      <c r="B2087" s="104">
        <v>11</v>
      </c>
      <c r="C2087" s="104">
        <v>74</v>
      </c>
      <c r="D2087" s="104" t="s">
        <v>5214</v>
      </c>
      <c r="F2087" s="104" t="s">
        <v>944</v>
      </c>
      <c r="G2087" s="104">
        <v>2890</v>
      </c>
      <c r="H2087" s="104" t="s">
        <v>5223</v>
      </c>
    </row>
    <row r="2088" spans="1:8" x14ac:dyDescent="0.25">
      <c r="A2088" s="104">
        <v>2087</v>
      </c>
      <c r="B2088" s="104">
        <v>11</v>
      </c>
      <c r="C2088" s="104">
        <v>75</v>
      </c>
      <c r="D2088" s="104" t="s">
        <v>4918</v>
      </c>
      <c r="F2088" s="104" t="s">
        <v>946</v>
      </c>
      <c r="G2088" s="104">
        <v>1675</v>
      </c>
      <c r="H2088" s="104" t="s">
        <v>754</v>
      </c>
    </row>
    <row r="2089" spans="1:8" x14ac:dyDescent="0.25">
      <c r="A2089" s="104">
        <v>2088</v>
      </c>
      <c r="B2089" s="104">
        <v>11</v>
      </c>
      <c r="C2089" s="104">
        <v>76</v>
      </c>
      <c r="D2089" s="104" t="s">
        <v>5224</v>
      </c>
      <c r="F2089" s="104" t="s">
        <v>944</v>
      </c>
      <c r="G2089" s="104">
        <v>338</v>
      </c>
      <c r="H2089" s="104" t="s">
        <v>4824</v>
      </c>
    </row>
    <row r="2090" spans="1:8" x14ac:dyDescent="0.25">
      <c r="A2090" s="104">
        <v>2089</v>
      </c>
      <c r="B2090" s="104">
        <v>11</v>
      </c>
      <c r="G2090" s="104">
        <v>100</v>
      </c>
      <c r="H2090" s="104" t="s">
        <v>4824</v>
      </c>
    </row>
    <row r="2091" spans="1:8" x14ac:dyDescent="0.25">
      <c r="A2091" s="104">
        <v>2090</v>
      </c>
      <c r="B2091" s="104">
        <v>11</v>
      </c>
      <c r="G2091" s="104">
        <v>238</v>
      </c>
      <c r="H2091" s="104" t="s">
        <v>4825</v>
      </c>
    </row>
    <row r="2092" spans="1:8" x14ac:dyDescent="0.25">
      <c r="A2092" s="104">
        <v>2091</v>
      </c>
      <c r="B2092" s="104">
        <v>11</v>
      </c>
      <c r="C2092" s="104">
        <v>77</v>
      </c>
      <c r="D2092" s="104" t="s">
        <v>5225</v>
      </c>
      <c r="F2092" s="104" t="s">
        <v>944</v>
      </c>
      <c r="G2092" s="104">
        <v>211</v>
      </c>
    </row>
    <row r="2093" spans="1:8" x14ac:dyDescent="0.25">
      <c r="A2093" s="104">
        <v>2092</v>
      </c>
      <c r="B2093" s="104">
        <v>11</v>
      </c>
      <c r="G2093" s="104">
        <v>100</v>
      </c>
      <c r="H2093" s="104" t="s">
        <v>4824</v>
      </c>
    </row>
    <row r="2094" spans="1:8" x14ac:dyDescent="0.25">
      <c r="A2094" s="104">
        <v>2093</v>
      </c>
      <c r="B2094" s="104">
        <v>11</v>
      </c>
      <c r="G2094" s="104">
        <v>111</v>
      </c>
      <c r="H2094" s="104" t="s">
        <v>4825</v>
      </c>
    </row>
    <row r="2095" spans="1:8" x14ac:dyDescent="0.25">
      <c r="A2095" s="104">
        <v>2094</v>
      </c>
      <c r="B2095" s="104">
        <v>11</v>
      </c>
      <c r="C2095" s="104">
        <v>78</v>
      </c>
      <c r="D2095" s="104" t="s">
        <v>5226</v>
      </c>
      <c r="F2095" s="104" t="s">
        <v>944</v>
      </c>
      <c r="G2095" s="104">
        <v>294</v>
      </c>
    </row>
    <row r="2096" spans="1:8" x14ac:dyDescent="0.25">
      <c r="A2096" s="104">
        <v>2095</v>
      </c>
      <c r="B2096" s="104">
        <v>11</v>
      </c>
      <c r="G2096" s="104">
        <v>100</v>
      </c>
      <c r="H2096" s="104" t="s">
        <v>4824</v>
      </c>
    </row>
    <row r="2097" spans="1:8" x14ac:dyDescent="0.25">
      <c r="A2097" s="104">
        <v>2096</v>
      </c>
      <c r="B2097" s="104">
        <v>11</v>
      </c>
      <c r="G2097" s="104">
        <v>194</v>
      </c>
      <c r="H2097" s="104" t="s">
        <v>4825</v>
      </c>
    </row>
    <row r="2098" spans="1:8" x14ac:dyDescent="0.25">
      <c r="A2098" s="104">
        <v>2097</v>
      </c>
      <c r="B2098" s="104">
        <v>11</v>
      </c>
      <c r="C2098" s="104">
        <v>79</v>
      </c>
      <c r="D2098" s="104" t="s">
        <v>5149</v>
      </c>
      <c r="F2098" s="104" t="s">
        <v>944</v>
      </c>
      <c r="G2098" s="104">
        <v>219</v>
      </c>
      <c r="H2098" s="104" t="s">
        <v>754</v>
      </c>
    </row>
    <row r="2099" spans="1:8" x14ac:dyDescent="0.25">
      <c r="A2099" s="104">
        <v>2098</v>
      </c>
      <c r="B2099" s="104">
        <v>11</v>
      </c>
      <c r="C2099" s="104">
        <v>80</v>
      </c>
      <c r="D2099" s="104" t="s">
        <v>5227</v>
      </c>
      <c r="F2099" s="104" t="s">
        <v>944</v>
      </c>
      <c r="G2099" s="104">
        <v>619</v>
      </c>
    </row>
    <row r="2100" spans="1:8" x14ac:dyDescent="0.25">
      <c r="A2100" s="104">
        <v>2099</v>
      </c>
      <c r="B2100" s="104">
        <v>11</v>
      </c>
      <c r="G2100" s="104">
        <v>100</v>
      </c>
      <c r="H2100" s="104" t="s">
        <v>4824</v>
      </c>
    </row>
    <row r="2101" spans="1:8" x14ac:dyDescent="0.25">
      <c r="A2101" s="104">
        <v>2100</v>
      </c>
      <c r="B2101" s="104">
        <v>11</v>
      </c>
      <c r="G2101" s="104">
        <v>519</v>
      </c>
      <c r="H2101" s="104" t="s">
        <v>4825</v>
      </c>
    </row>
    <row r="2102" spans="1:8" x14ac:dyDescent="0.25">
      <c r="A2102" s="104">
        <v>2101</v>
      </c>
      <c r="B2102" s="104">
        <v>11</v>
      </c>
      <c r="C2102" s="104">
        <v>81</v>
      </c>
      <c r="D2102" s="104" t="s">
        <v>4902</v>
      </c>
      <c r="F2102" s="104" t="s">
        <v>944</v>
      </c>
      <c r="G2102" s="104">
        <v>3550</v>
      </c>
      <c r="H2102" s="104" t="s">
        <v>4773</v>
      </c>
    </row>
    <row r="2103" spans="1:8" x14ac:dyDescent="0.25">
      <c r="A2103" s="104">
        <v>2102</v>
      </c>
      <c r="B2103" s="104">
        <v>11</v>
      </c>
      <c r="C2103" s="104">
        <v>82</v>
      </c>
      <c r="D2103" s="104" t="s">
        <v>5221</v>
      </c>
      <c r="F2103" s="104" t="s">
        <v>944</v>
      </c>
      <c r="G2103" s="104">
        <v>3597</v>
      </c>
      <c r="H2103" s="104" t="s">
        <v>754</v>
      </c>
    </row>
    <row r="2104" spans="1:8" x14ac:dyDescent="0.25">
      <c r="A2104" s="104">
        <v>2103</v>
      </c>
      <c r="B2104" s="104">
        <v>11</v>
      </c>
      <c r="C2104" s="104">
        <v>83</v>
      </c>
      <c r="D2104" s="104" t="s">
        <v>5228</v>
      </c>
      <c r="F2104" s="104" t="s">
        <v>944</v>
      </c>
      <c r="G2104" s="104">
        <v>12683</v>
      </c>
      <c r="H2104" s="104" t="s">
        <v>754</v>
      </c>
    </row>
    <row r="2105" spans="1:8" x14ac:dyDescent="0.25">
      <c r="A2105" s="104">
        <v>2104</v>
      </c>
      <c r="B2105" s="104">
        <v>11</v>
      </c>
      <c r="C2105" s="104">
        <v>84</v>
      </c>
      <c r="D2105" s="104" t="s">
        <v>5086</v>
      </c>
      <c r="F2105" s="104" t="s">
        <v>944</v>
      </c>
      <c r="G2105" s="104">
        <v>3250</v>
      </c>
      <c r="H2105" s="104" t="s">
        <v>4824</v>
      </c>
    </row>
    <row r="2106" spans="1:8" x14ac:dyDescent="0.25">
      <c r="A2106" s="104">
        <v>2105</v>
      </c>
      <c r="B2106" s="104">
        <v>11</v>
      </c>
      <c r="C2106" s="104">
        <v>85</v>
      </c>
      <c r="D2106" s="104" t="s">
        <v>4902</v>
      </c>
      <c r="F2106" s="104" t="s">
        <v>944</v>
      </c>
      <c r="G2106" s="104">
        <v>1924</v>
      </c>
      <c r="H2106" s="104" t="s">
        <v>4824</v>
      </c>
    </row>
    <row r="2107" spans="1:8" x14ac:dyDescent="0.25">
      <c r="A2107" s="104">
        <v>2106</v>
      </c>
      <c r="B2107" s="104">
        <v>11</v>
      </c>
      <c r="C2107" s="104">
        <v>86</v>
      </c>
      <c r="D2107" s="104" t="s">
        <v>5085</v>
      </c>
      <c r="F2107" s="104" t="s">
        <v>944</v>
      </c>
      <c r="G2107" s="104">
        <v>1381</v>
      </c>
      <c r="H2107" s="104" t="s">
        <v>4824</v>
      </c>
    </row>
    <row r="2108" spans="1:8" x14ac:dyDescent="0.25">
      <c r="A2108" s="104">
        <v>2107</v>
      </c>
      <c r="B2108" s="104">
        <v>11</v>
      </c>
      <c r="C2108" s="104">
        <v>87</v>
      </c>
      <c r="D2108" s="104" t="s">
        <v>5229</v>
      </c>
      <c r="F2108" s="104" t="s">
        <v>944</v>
      </c>
      <c r="G2108" s="104">
        <v>422</v>
      </c>
    </row>
    <row r="2109" spans="1:8" x14ac:dyDescent="0.25">
      <c r="A2109" s="104">
        <v>2108</v>
      </c>
      <c r="B2109" s="104">
        <v>11</v>
      </c>
      <c r="G2109" s="104">
        <v>340</v>
      </c>
      <c r="H2109" s="104" t="s">
        <v>4824</v>
      </c>
    </row>
    <row r="2110" spans="1:8" x14ac:dyDescent="0.25">
      <c r="A2110" s="104">
        <v>2109</v>
      </c>
      <c r="B2110" s="104">
        <v>11</v>
      </c>
      <c r="G2110" s="104">
        <v>82</v>
      </c>
      <c r="H2110" s="104" t="s">
        <v>4825</v>
      </c>
    </row>
    <row r="2111" spans="1:8" x14ac:dyDescent="0.25">
      <c r="A2111" s="104">
        <v>2110</v>
      </c>
      <c r="B2111" s="104">
        <v>11</v>
      </c>
      <c r="C2111" s="104">
        <v>88</v>
      </c>
      <c r="D2111" s="104" t="s">
        <v>5230</v>
      </c>
      <c r="F2111" s="104" t="s">
        <v>944</v>
      </c>
      <c r="G2111" s="104">
        <v>422</v>
      </c>
      <c r="H2111" s="104" t="s">
        <v>4824</v>
      </c>
    </row>
    <row r="2112" spans="1:8" x14ac:dyDescent="0.25">
      <c r="A2112" s="104">
        <v>2111</v>
      </c>
      <c r="B2112" s="104">
        <v>11</v>
      </c>
      <c r="C2112" s="104">
        <v>89</v>
      </c>
      <c r="D2112" s="104" t="s">
        <v>4881</v>
      </c>
      <c r="F2112" s="104" t="s">
        <v>944</v>
      </c>
      <c r="G2112" s="104">
        <v>1241</v>
      </c>
    </row>
    <row r="2113" spans="1:8" x14ac:dyDescent="0.25">
      <c r="A2113" s="104">
        <v>2112</v>
      </c>
      <c r="B2113" s="104">
        <v>11</v>
      </c>
      <c r="G2113" s="104">
        <v>400</v>
      </c>
      <c r="H2113" s="104" t="s">
        <v>4824</v>
      </c>
    </row>
    <row r="2114" spans="1:8" x14ac:dyDescent="0.25">
      <c r="A2114" s="104">
        <v>2113</v>
      </c>
      <c r="B2114" s="104">
        <v>11</v>
      </c>
      <c r="G2114" s="104">
        <v>841</v>
      </c>
      <c r="H2114" s="104" t="s">
        <v>4825</v>
      </c>
    </row>
    <row r="2115" spans="1:8" x14ac:dyDescent="0.25">
      <c r="A2115" s="104">
        <v>2114</v>
      </c>
      <c r="B2115" s="104">
        <v>11</v>
      </c>
      <c r="C2115" s="104">
        <v>90</v>
      </c>
      <c r="D2115" s="104" t="s">
        <v>5228</v>
      </c>
      <c r="F2115" s="104" t="s">
        <v>944</v>
      </c>
      <c r="G2115" s="104">
        <v>1769</v>
      </c>
    </row>
    <row r="2116" spans="1:8" x14ac:dyDescent="0.25">
      <c r="A2116" s="104">
        <v>2115</v>
      </c>
      <c r="B2116" s="104">
        <v>11</v>
      </c>
      <c r="G2116" s="104">
        <v>400</v>
      </c>
      <c r="H2116" s="104" t="s">
        <v>4824</v>
      </c>
    </row>
    <row r="2117" spans="1:8" x14ac:dyDescent="0.25">
      <c r="A2117" s="104">
        <v>2116</v>
      </c>
      <c r="B2117" s="104">
        <v>11</v>
      </c>
      <c r="G2117" s="104">
        <v>1369</v>
      </c>
      <c r="H2117" s="104" t="s">
        <v>4825</v>
      </c>
    </row>
    <row r="2118" spans="1:8" x14ac:dyDescent="0.25">
      <c r="A2118" s="104">
        <v>2117</v>
      </c>
      <c r="B2118" s="104">
        <v>11</v>
      </c>
      <c r="C2118" s="104">
        <v>91</v>
      </c>
      <c r="D2118" s="104" t="s">
        <v>5098</v>
      </c>
      <c r="F2118" s="104" t="s">
        <v>944</v>
      </c>
      <c r="G2118" s="104">
        <v>157</v>
      </c>
      <c r="H2118" s="104" t="s">
        <v>4824</v>
      </c>
    </row>
    <row r="2119" spans="1:8" x14ac:dyDescent="0.25">
      <c r="A2119" s="104">
        <v>2118</v>
      </c>
      <c r="B2119" s="104">
        <v>11</v>
      </c>
      <c r="C2119" s="104">
        <v>92</v>
      </c>
      <c r="D2119" s="104" t="s">
        <v>5231</v>
      </c>
      <c r="F2119" s="104" t="s">
        <v>944</v>
      </c>
      <c r="G2119" s="104">
        <v>157</v>
      </c>
    </row>
    <row r="2120" spans="1:8" x14ac:dyDescent="0.25">
      <c r="A2120" s="104">
        <v>2119</v>
      </c>
      <c r="B2120" s="104">
        <v>11</v>
      </c>
      <c r="G2120" s="104">
        <v>100</v>
      </c>
      <c r="H2120" s="104" t="s">
        <v>4824</v>
      </c>
    </row>
    <row r="2121" spans="1:8" x14ac:dyDescent="0.25">
      <c r="A2121" s="104">
        <v>2120</v>
      </c>
      <c r="B2121" s="104">
        <v>11</v>
      </c>
      <c r="G2121" s="104">
        <v>57</v>
      </c>
      <c r="H2121" s="104" t="s">
        <v>4825</v>
      </c>
    </row>
    <row r="2122" spans="1:8" x14ac:dyDescent="0.25">
      <c r="A2122" s="104">
        <v>2121</v>
      </c>
      <c r="B2122" s="104">
        <v>11</v>
      </c>
      <c r="C2122" s="104">
        <v>93</v>
      </c>
      <c r="D2122" s="104" t="s">
        <v>4886</v>
      </c>
      <c r="F2122" s="104" t="s">
        <v>944</v>
      </c>
      <c r="G2122" s="104">
        <v>852</v>
      </c>
      <c r="H2122" s="104" t="s">
        <v>4824</v>
      </c>
    </row>
    <row r="2123" spans="1:8" x14ac:dyDescent="0.25">
      <c r="A2123" s="104">
        <v>2122</v>
      </c>
      <c r="B2123" s="104">
        <v>11</v>
      </c>
      <c r="C2123" s="104">
        <v>94</v>
      </c>
      <c r="D2123" s="104" t="s">
        <v>5232</v>
      </c>
      <c r="F2123" s="104" t="s">
        <v>944</v>
      </c>
      <c r="G2123" s="104">
        <v>472</v>
      </c>
      <c r="H2123" s="104" t="s">
        <v>4824</v>
      </c>
    </row>
    <row r="2124" spans="1:8" x14ac:dyDescent="0.25">
      <c r="A2124" s="104">
        <v>2123</v>
      </c>
      <c r="B2124" s="104">
        <v>11</v>
      </c>
      <c r="C2124" s="104">
        <v>95</v>
      </c>
      <c r="D2124" s="104" t="s">
        <v>5233</v>
      </c>
      <c r="F2124" s="104" t="s">
        <v>968</v>
      </c>
      <c r="G2124" s="104">
        <v>559</v>
      </c>
      <c r="H2124" s="104" t="s">
        <v>5234</v>
      </c>
    </row>
    <row r="2125" spans="1:8" x14ac:dyDescent="0.25">
      <c r="A2125" s="104">
        <v>2124</v>
      </c>
      <c r="B2125" s="104">
        <v>11</v>
      </c>
      <c r="C2125" s="104">
        <v>96</v>
      </c>
      <c r="D2125" s="104" t="s">
        <v>5121</v>
      </c>
      <c r="F2125" s="104" t="s">
        <v>944</v>
      </c>
      <c r="G2125" s="104">
        <v>363</v>
      </c>
    </row>
    <row r="2126" spans="1:8" x14ac:dyDescent="0.25">
      <c r="A2126" s="104">
        <v>2125</v>
      </c>
      <c r="B2126" s="104">
        <v>11</v>
      </c>
      <c r="G2126" s="104">
        <v>360</v>
      </c>
      <c r="H2126" s="104" t="s">
        <v>4824</v>
      </c>
    </row>
    <row r="2127" spans="1:8" x14ac:dyDescent="0.25">
      <c r="A2127" s="104">
        <v>2126</v>
      </c>
      <c r="B2127" s="104">
        <v>11</v>
      </c>
      <c r="G2127" s="104">
        <v>3</v>
      </c>
      <c r="H2127" s="104" t="s">
        <v>4825</v>
      </c>
    </row>
    <row r="2128" spans="1:8" x14ac:dyDescent="0.25">
      <c r="A2128" s="104">
        <v>2127</v>
      </c>
      <c r="B2128" s="104">
        <v>11</v>
      </c>
      <c r="C2128" s="104">
        <v>97</v>
      </c>
      <c r="D2128" s="104" t="s">
        <v>5069</v>
      </c>
      <c r="F2128" s="104" t="s">
        <v>944</v>
      </c>
      <c r="G2128" s="104">
        <v>262</v>
      </c>
      <c r="H2128" s="104" t="s">
        <v>4824</v>
      </c>
    </row>
    <row r="2129" spans="1:8" x14ac:dyDescent="0.25">
      <c r="A2129" s="104">
        <v>2128</v>
      </c>
      <c r="B2129" s="104">
        <v>11</v>
      </c>
      <c r="C2129" s="104">
        <v>98</v>
      </c>
      <c r="D2129" s="104" t="s">
        <v>5235</v>
      </c>
      <c r="F2129" s="104" t="s">
        <v>944</v>
      </c>
      <c r="G2129" s="104">
        <v>309</v>
      </c>
      <c r="H2129" s="104" t="s">
        <v>4824</v>
      </c>
    </row>
    <row r="2130" spans="1:8" x14ac:dyDescent="0.25">
      <c r="A2130" s="104">
        <v>2129</v>
      </c>
      <c r="B2130" s="104">
        <v>11</v>
      </c>
      <c r="C2130" s="104">
        <v>99</v>
      </c>
      <c r="D2130" s="104" t="s">
        <v>5236</v>
      </c>
      <c r="F2130" s="104" t="s">
        <v>944</v>
      </c>
      <c r="G2130" s="104">
        <v>183</v>
      </c>
      <c r="H2130" s="104" t="s">
        <v>4824</v>
      </c>
    </row>
    <row r="2131" spans="1:8" x14ac:dyDescent="0.25">
      <c r="A2131" s="104">
        <v>2130</v>
      </c>
      <c r="B2131" s="104">
        <v>11</v>
      </c>
      <c r="C2131" s="104">
        <v>100</v>
      </c>
      <c r="D2131" s="104" t="s">
        <v>5023</v>
      </c>
      <c r="F2131" s="104" t="s">
        <v>944</v>
      </c>
      <c r="G2131" s="104">
        <v>338</v>
      </c>
      <c r="H2131" s="104" t="s">
        <v>4</v>
      </c>
    </row>
    <row r="2132" spans="1:8" x14ac:dyDescent="0.25">
      <c r="A2132" s="104">
        <v>2131</v>
      </c>
      <c r="B2132" s="104">
        <v>11</v>
      </c>
      <c r="C2132" s="104">
        <v>101</v>
      </c>
      <c r="D2132" s="104" t="s">
        <v>5237</v>
      </c>
      <c r="F2132" s="104" t="s">
        <v>944</v>
      </c>
      <c r="G2132" s="104">
        <v>807</v>
      </c>
      <c r="H2132" s="104" t="s">
        <v>4824</v>
      </c>
    </row>
    <row r="2133" spans="1:8" x14ac:dyDescent="0.25">
      <c r="A2133" s="104">
        <v>2132</v>
      </c>
      <c r="B2133" s="104">
        <v>11</v>
      </c>
      <c r="C2133" s="104">
        <v>103</v>
      </c>
      <c r="D2133" s="104" t="s">
        <v>945</v>
      </c>
      <c r="F2133" s="104" t="s">
        <v>946</v>
      </c>
      <c r="G2133" s="104">
        <v>4049</v>
      </c>
      <c r="H2133" s="104" t="s">
        <v>754</v>
      </c>
    </row>
    <row r="2134" spans="1:8" x14ac:dyDescent="0.25">
      <c r="A2134" s="104">
        <v>2133</v>
      </c>
      <c r="B2134" s="104">
        <v>11</v>
      </c>
      <c r="C2134" s="104">
        <v>104</v>
      </c>
      <c r="D2134" s="104" t="s">
        <v>5238</v>
      </c>
      <c r="F2134" s="104" t="s">
        <v>944</v>
      </c>
      <c r="G2134" s="104">
        <v>4967</v>
      </c>
      <c r="H2134" s="104" t="s">
        <v>4779</v>
      </c>
    </row>
    <row r="2135" spans="1:8" x14ac:dyDescent="0.25">
      <c r="A2135" s="104">
        <v>2134</v>
      </c>
      <c r="B2135" s="104">
        <v>11</v>
      </c>
      <c r="C2135" s="104">
        <v>105</v>
      </c>
      <c r="D2135" s="104" t="s">
        <v>4974</v>
      </c>
      <c r="F2135" s="104" t="s">
        <v>944</v>
      </c>
      <c r="G2135" s="104">
        <v>2571</v>
      </c>
      <c r="H2135" s="104" t="s">
        <v>754</v>
      </c>
    </row>
    <row r="2136" spans="1:8" x14ac:dyDescent="0.25">
      <c r="A2136" s="104">
        <v>2135</v>
      </c>
      <c r="B2136" s="104">
        <v>11</v>
      </c>
      <c r="C2136" s="104">
        <v>106</v>
      </c>
      <c r="D2136" s="104" t="s">
        <v>5239</v>
      </c>
      <c r="F2136" s="104" t="s">
        <v>944</v>
      </c>
      <c r="G2136" s="104">
        <v>3232</v>
      </c>
      <c r="H2136" s="104" t="s">
        <v>754</v>
      </c>
    </row>
    <row r="2137" spans="1:8" x14ac:dyDescent="0.25">
      <c r="A2137" s="104">
        <v>2136</v>
      </c>
      <c r="B2137" s="104">
        <v>11</v>
      </c>
      <c r="C2137" s="104">
        <v>107</v>
      </c>
      <c r="D2137" s="104" t="s">
        <v>4874</v>
      </c>
      <c r="F2137" s="104" t="s">
        <v>944</v>
      </c>
      <c r="G2137" s="104">
        <v>888</v>
      </c>
      <c r="H2137" s="104" t="s">
        <v>4824</v>
      </c>
    </row>
    <row r="2138" spans="1:8" x14ac:dyDescent="0.25">
      <c r="A2138" s="104">
        <v>2137</v>
      </c>
      <c r="B2138" s="104">
        <v>11</v>
      </c>
      <c r="C2138" s="104">
        <v>108</v>
      </c>
      <c r="D2138" s="104" t="s">
        <v>5240</v>
      </c>
      <c r="F2138" s="104" t="s">
        <v>944</v>
      </c>
      <c r="G2138" s="104">
        <v>430</v>
      </c>
      <c r="H2138" s="104" t="s">
        <v>4824</v>
      </c>
    </row>
    <row r="2139" spans="1:8" x14ac:dyDescent="0.25">
      <c r="A2139" s="104">
        <v>2138</v>
      </c>
      <c r="B2139" s="104">
        <v>11</v>
      </c>
      <c r="C2139" s="104">
        <v>109</v>
      </c>
      <c r="D2139" s="104" t="s">
        <v>5214</v>
      </c>
      <c r="F2139" s="104" t="s">
        <v>944</v>
      </c>
      <c r="G2139" s="104">
        <v>440</v>
      </c>
    </row>
    <row r="2140" spans="1:8" x14ac:dyDescent="0.25">
      <c r="A2140" s="104">
        <v>2139</v>
      </c>
      <c r="B2140" s="104">
        <v>11</v>
      </c>
      <c r="G2140" s="104">
        <v>100</v>
      </c>
      <c r="H2140" s="104" t="s">
        <v>4824</v>
      </c>
    </row>
    <row r="2141" spans="1:8" x14ac:dyDescent="0.25">
      <c r="A2141" s="104">
        <v>2140</v>
      </c>
      <c r="B2141" s="104">
        <v>11</v>
      </c>
      <c r="G2141" s="104">
        <v>340</v>
      </c>
      <c r="H2141" s="104" t="s">
        <v>4825</v>
      </c>
    </row>
    <row r="2142" spans="1:8" x14ac:dyDescent="0.25">
      <c r="A2142" s="104">
        <v>2141</v>
      </c>
      <c r="B2142" s="104">
        <v>11</v>
      </c>
      <c r="C2142" s="104">
        <v>110</v>
      </c>
      <c r="D2142" s="104" t="s">
        <v>5241</v>
      </c>
      <c r="F2142" s="104" t="s">
        <v>944</v>
      </c>
      <c r="G2142" s="104">
        <v>358</v>
      </c>
      <c r="H2142" s="104" t="s">
        <v>4824</v>
      </c>
    </row>
    <row r="2143" spans="1:8" x14ac:dyDescent="0.25">
      <c r="A2143" s="104">
        <v>2142</v>
      </c>
      <c r="B2143" s="104">
        <v>11</v>
      </c>
      <c r="C2143" s="104">
        <v>111</v>
      </c>
      <c r="D2143" s="104" t="s">
        <v>4885</v>
      </c>
      <c r="F2143" s="104" t="s">
        <v>944</v>
      </c>
      <c r="G2143" s="104">
        <v>541</v>
      </c>
    </row>
    <row r="2144" spans="1:8" x14ac:dyDescent="0.25">
      <c r="A2144" s="104">
        <v>2143</v>
      </c>
      <c r="B2144" s="104">
        <v>11</v>
      </c>
      <c r="G2144" s="104">
        <v>400</v>
      </c>
      <c r="H2144" s="104" t="s">
        <v>4824</v>
      </c>
    </row>
    <row r="2145" spans="1:8" x14ac:dyDescent="0.25">
      <c r="A2145" s="104">
        <v>2144</v>
      </c>
      <c r="B2145" s="104">
        <v>11</v>
      </c>
      <c r="G2145" s="104">
        <v>141</v>
      </c>
      <c r="H2145" s="104" t="s">
        <v>4825</v>
      </c>
    </row>
    <row r="2146" spans="1:8" x14ac:dyDescent="0.25">
      <c r="A2146" s="104">
        <v>2145</v>
      </c>
      <c r="B2146" s="104">
        <v>11</v>
      </c>
      <c r="C2146" s="104">
        <v>112</v>
      </c>
      <c r="D2146" s="104" t="s">
        <v>5242</v>
      </c>
      <c r="F2146" s="104" t="s">
        <v>944</v>
      </c>
      <c r="G2146" s="104">
        <v>184</v>
      </c>
      <c r="H2146" s="104" t="s">
        <v>4824</v>
      </c>
    </row>
    <row r="2147" spans="1:8" x14ac:dyDescent="0.25">
      <c r="A2147" s="104">
        <v>2146</v>
      </c>
      <c r="B2147" s="104">
        <v>11</v>
      </c>
      <c r="C2147" s="104">
        <v>113</v>
      </c>
      <c r="D2147" s="104" t="s">
        <v>4882</v>
      </c>
      <c r="F2147" s="104" t="s">
        <v>944</v>
      </c>
      <c r="G2147" s="104">
        <v>690</v>
      </c>
      <c r="H2147" s="104" t="s">
        <v>4824</v>
      </c>
    </row>
    <row r="2148" spans="1:8" x14ac:dyDescent="0.25">
      <c r="A2148" s="104">
        <v>2147</v>
      </c>
      <c r="B2148" s="104">
        <v>11</v>
      </c>
      <c r="C2148" s="104">
        <v>114</v>
      </c>
      <c r="D2148" s="104" t="s">
        <v>4981</v>
      </c>
      <c r="F2148" s="104" t="s">
        <v>944</v>
      </c>
      <c r="G2148" s="104">
        <v>358</v>
      </c>
      <c r="H2148" s="104" t="s">
        <v>4824</v>
      </c>
    </row>
    <row r="2149" spans="1:8" x14ac:dyDescent="0.25">
      <c r="A2149" s="104">
        <v>2148</v>
      </c>
      <c r="B2149" s="104">
        <v>11</v>
      </c>
      <c r="C2149" s="104">
        <v>115</v>
      </c>
      <c r="D2149" s="104" t="s">
        <v>5243</v>
      </c>
      <c r="F2149" s="104" t="s">
        <v>944</v>
      </c>
      <c r="G2149" s="104">
        <v>264</v>
      </c>
    </row>
    <row r="2150" spans="1:8" x14ac:dyDescent="0.25">
      <c r="A2150" s="104">
        <v>2149</v>
      </c>
      <c r="B2150" s="104">
        <v>11</v>
      </c>
      <c r="G2150" s="104">
        <v>100</v>
      </c>
      <c r="H2150" s="104" t="s">
        <v>4824</v>
      </c>
    </row>
    <row r="2151" spans="1:8" x14ac:dyDescent="0.25">
      <c r="A2151" s="104">
        <v>2150</v>
      </c>
      <c r="B2151" s="104">
        <v>11</v>
      </c>
      <c r="G2151" s="104">
        <v>164</v>
      </c>
      <c r="H2151" s="104" t="s">
        <v>4825</v>
      </c>
    </row>
    <row r="2152" spans="1:8" x14ac:dyDescent="0.25">
      <c r="A2152" s="104">
        <v>2151</v>
      </c>
      <c r="B2152" s="104">
        <v>11</v>
      </c>
      <c r="C2152" s="104">
        <v>116</v>
      </c>
      <c r="D2152" s="104" t="s">
        <v>4967</v>
      </c>
      <c r="F2152" s="104" t="s">
        <v>944</v>
      </c>
      <c r="G2152" s="104">
        <v>287</v>
      </c>
    </row>
    <row r="2153" spans="1:8" x14ac:dyDescent="0.25">
      <c r="A2153" s="104">
        <v>2152</v>
      </c>
      <c r="B2153" s="104">
        <v>11</v>
      </c>
      <c r="G2153" s="104">
        <v>100</v>
      </c>
      <c r="H2153" s="104" t="s">
        <v>4824</v>
      </c>
    </row>
    <row r="2154" spans="1:8" x14ac:dyDescent="0.25">
      <c r="A2154" s="104">
        <v>2153</v>
      </c>
      <c r="B2154" s="104">
        <v>11</v>
      </c>
      <c r="G2154" s="104">
        <v>187</v>
      </c>
      <c r="H2154" s="104" t="s">
        <v>4825</v>
      </c>
    </row>
    <row r="2155" spans="1:8" x14ac:dyDescent="0.25">
      <c r="A2155" s="104">
        <v>2154</v>
      </c>
      <c r="B2155" s="104">
        <v>11</v>
      </c>
      <c r="C2155" s="104">
        <v>117</v>
      </c>
      <c r="D2155" s="104" t="s">
        <v>5244</v>
      </c>
      <c r="F2155" s="104" t="s">
        <v>944</v>
      </c>
      <c r="G2155" s="104">
        <v>385</v>
      </c>
    </row>
    <row r="2156" spans="1:8" x14ac:dyDescent="0.25">
      <c r="A2156" s="104">
        <v>2155</v>
      </c>
      <c r="B2156" s="104">
        <v>11</v>
      </c>
      <c r="G2156" s="104">
        <v>100</v>
      </c>
      <c r="H2156" s="104" t="s">
        <v>4824</v>
      </c>
    </row>
    <row r="2157" spans="1:8" x14ac:dyDescent="0.25">
      <c r="A2157" s="104">
        <v>2156</v>
      </c>
      <c r="B2157" s="104">
        <v>11</v>
      </c>
      <c r="G2157" s="104">
        <v>285</v>
      </c>
      <c r="H2157" s="104" t="s">
        <v>4825</v>
      </c>
    </row>
    <row r="2158" spans="1:8" x14ac:dyDescent="0.25">
      <c r="A2158" s="104">
        <v>2157</v>
      </c>
      <c r="B2158" s="104">
        <v>11</v>
      </c>
      <c r="C2158" s="104">
        <v>118</v>
      </c>
      <c r="D2158" s="104" t="s">
        <v>4870</v>
      </c>
      <c r="F2158" s="104" t="s">
        <v>944</v>
      </c>
      <c r="G2158" s="104">
        <v>1036</v>
      </c>
    </row>
    <row r="2159" spans="1:8" x14ac:dyDescent="0.25">
      <c r="A2159" s="104">
        <v>2158</v>
      </c>
      <c r="B2159" s="104">
        <v>11</v>
      </c>
      <c r="G2159" s="104">
        <v>400</v>
      </c>
      <c r="H2159" s="104" t="s">
        <v>4824</v>
      </c>
    </row>
    <row r="2160" spans="1:8" x14ac:dyDescent="0.25">
      <c r="A2160" s="104">
        <v>2159</v>
      </c>
      <c r="B2160" s="104">
        <v>11</v>
      </c>
      <c r="G2160" s="104">
        <v>636</v>
      </c>
      <c r="H2160" s="104" t="s">
        <v>4825</v>
      </c>
    </row>
    <row r="2161" spans="1:8" x14ac:dyDescent="0.25">
      <c r="A2161" s="104">
        <v>2160</v>
      </c>
      <c r="B2161" s="104">
        <v>11</v>
      </c>
      <c r="C2161" s="104">
        <v>119</v>
      </c>
      <c r="D2161" s="104" t="s">
        <v>4871</v>
      </c>
      <c r="F2161" s="104" t="s">
        <v>944</v>
      </c>
      <c r="G2161" s="104">
        <v>2654</v>
      </c>
      <c r="H2161" s="104" t="s">
        <v>4824</v>
      </c>
    </row>
    <row r="2162" spans="1:8" x14ac:dyDescent="0.25">
      <c r="A2162" s="104">
        <v>2161</v>
      </c>
      <c r="B2162" s="104">
        <v>11</v>
      </c>
      <c r="C2162" s="104">
        <v>120</v>
      </c>
      <c r="D2162" s="104" t="s">
        <v>5245</v>
      </c>
      <c r="F2162" s="104" t="s">
        <v>944</v>
      </c>
      <c r="G2162" s="104">
        <v>3390</v>
      </c>
      <c r="H2162" s="104" t="s">
        <v>4779</v>
      </c>
    </row>
    <row r="2163" spans="1:8" x14ac:dyDescent="0.25">
      <c r="A2163" s="104">
        <v>2162</v>
      </c>
      <c r="B2163" s="104">
        <v>11</v>
      </c>
      <c r="C2163" s="104">
        <v>121</v>
      </c>
      <c r="D2163" s="104" t="s">
        <v>5246</v>
      </c>
      <c r="F2163" s="104" t="s">
        <v>944</v>
      </c>
      <c r="G2163" s="104">
        <v>3895</v>
      </c>
      <c r="H2163" s="104" t="s">
        <v>754</v>
      </c>
    </row>
    <row r="2164" spans="1:8" x14ac:dyDescent="0.25">
      <c r="A2164" s="104">
        <v>2163</v>
      </c>
      <c r="B2164" s="104">
        <v>11</v>
      </c>
      <c r="C2164" s="104">
        <v>122</v>
      </c>
      <c r="D2164" s="104" t="s">
        <v>5247</v>
      </c>
      <c r="F2164" s="104" t="s">
        <v>944</v>
      </c>
      <c r="G2164" s="104">
        <v>9146</v>
      </c>
      <c r="H2164" s="104" t="s">
        <v>754</v>
      </c>
    </row>
    <row r="2165" spans="1:8" x14ac:dyDescent="0.25">
      <c r="A2165" s="104">
        <v>2164</v>
      </c>
      <c r="B2165" s="104">
        <v>11</v>
      </c>
      <c r="C2165" s="104">
        <v>123</v>
      </c>
      <c r="D2165" s="104" t="s">
        <v>4869</v>
      </c>
      <c r="F2165" s="104" t="s">
        <v>944</v>
      </c>
      <c r="G2165" s="104">
        <v>1878</v>
      </c>
      <c r="H2165" s="104" t="s">
        <v>754</v>
      </c>
    </row>
    <row r="2166" spans="1:8" x14ac:dyDescent="0.25">
      <c r="A2166" s="104">
        <v>2165</v>
      </c>
      <c r="B2166" s="104">
        <v>11</v>
      </c>
      <c r="C2166" s="104">
        <v>124</v>
      </c>
      <c r="D2166" s="104" t="s">
        <v>5113</v>
      </c>
      <c r="F2166" s="104" t="s">
        <v>944</v>
      </c>
      <c r="G2166" s="104">
        <v>8960</v>
      </c>
      <c r="H2166" s="104" t="s">
        <v>754</v>
      </c>
    </row>
    <row r="2167" spans="1:8" x14ac:dyDescent="0.25">
      <c r="A2167" s="104">
        <v>2166</v>
      </c>
      <c r="B2167" s="104">
        <v>11</v>
      </c>
      <c r="C2167" s="104">
        <v>125</v>
      </c>
      <c r="D2167" s="104" t="s">
        <v>5228</v>
      </c>
      <c r="F2167" s="104" t="s">
        <v>944</v>
      </c>
      <c r="G2167" s="104">
        <v>5839</v>
      </c>
      <c r="H2167" s="104" t="s">
        <v>4779</v>
      </c>
    </row>
    <row r="2168" spans="1:8" x14ac:dyDescent="0.25">
      <c r="A2168" s="104">
        <v>2167</v>
      </c>
      <c r="B2168" s="104">
        <v>11</v>
      </c>
      <c r="C2168" s="104">
        <v>126</v>
      </c>
      <c r="D2168" s="104" t="s">
        <v>5239</v>
      </c>
      <c r="F2168" s="104" t="s">
        <v>944</v>
      </c>
      <c r="G2168" s="104">
        <v>5028</v>
      </c>
      <c r="H2168" s="104" t="s">
        <v>754</v>
      </c>
    </row>
    <row r="2169" spans="1:8" x14ac:dyDescent="0.25">
      <c r="A2169" s="104">
        <v>2168</v>
      </c>
      <c r="B2169" s="104">
        <v>11</v>
      </c>
      <c r="C2169" s="104">
        <v>127</v>
      </c>
      <c r="D2169" s="104" t="s">
        <v>5245</v>
      </c>
      <c r="F2169" s="104" t="s">
        <v>944</v>
      </c>
      <c r="G2169" s="104">
        <v>1706</v>
      </c>
      <c r="H2169" s="104" t="s">
        <v>754</v>
      </c>
    </row>
    <row r="2170" spans="1:8" x14ac:dyDescent="0.25">
      <c r="A2170" s="104">
        <v>2169</v>
      </c>
      <c r="B2170" s="104">
        <v>11</v>
      </c>
      <c r="C2170" s="104">
        <v>128</v>
      </c>
      <c r="D2170" s="104" t="s">
        <v>4876</v>
      </c>
      <c r="F2170" s="104" t="s">
        <v>944</v>
      </c>
      <c r="G2170" s="104">
        <v>1498</v>
      </c>
      <c r="H2170" s="104" t="s">
        <v>4824</v>
      </c>
    </row>
    <row r="2171" spans="1:8" x14ac:dyDescent="0.25">
      <c r="A2171" s="104">
        <v>2170</v>
      </c>
      <c r="B2171" s="104">
        <v>11</v>
      </c>
      <c r="C2171" s="104">
        <v>129</v>
      </c>
      <c r="D2171" s="104" t="s">
        <v>994</v>
      </c>
      <c r="F2171" s="104" t="s">
        <v>944</v>
      </c>
      <c r="G2171" s="104">
        <v>383</v>
      </c>
      <c r="H2171" s="104" t="s">
        <v>4824</v>
      </c>
    </row>
    <row r="2172" spans="1:8" x14ac:dyDescent="0.25">
      <c r="A2172" s="104">
        <v>2171</v>
      </c>
      <c r="B2172" s="104">
        <v>11</v>
      </c>
      <c r="C2172" s="104">
        <v>130</v>
      </c>
      <c r="D2172" s="104" t="s">
        <v>5200</v>
      </c>
      <c r="F2172" s="104" t="s">
        <v>944</v>
      </c>
      <c r="G2172" s="104">
        <v>335</v>
      </c>
    </row>
    <row r="2173" spans="1:8" x14ac:dyDescent="0.25">
      <c r="A2173" s="104">
        <v>2172</v>
      </c>
      <c r="B2173" s="104">
        <v>11</v>
      </c>
      <c r="G2173" s="104">
        <v>150</v>
      </c>
      <c r="H2173" s="104" t="s">
        <v>4824</v>
      </c>
    </row>
    <row r="2174" spans="1:8" x14ac:dyDescent="0.25">
      <c r="A2174" s="104">
        <v>2173</v>
      </c>
      <c r="B2174" s="104">
        <v>11</v>
      </c>
      <c r="G2174" s="104">
        <v>185</v>
      </c>
      <c r="H2174" s="104" t="s">
        <v>4825</v>
      </c>
    </row>
    <row r="2175" spans="1:8" x14ac:dyDescent="0.25">
      <c r="A2175" s="104">
        <v>2174</v>
      </c>
      <c r="B2175" s="104">
        <v>11</v>
      </c>
      <c r="C2175" s="104">
        <v>131</v>
      </c>
      <c r="D2175" s="104" t="s">
        <v>5248</v>
      </c>
      <c r="F2175" s="104" t="s">
        <v>944</v>
      </c>
      <c r="G2175" s="104">
        <v>374</v>
      </c>
      <c r="H2175" s="104" t="s">
        <v>4824</v>
      </c>
    </row>
    <row r="2176" spans="1:8" x14ac:dyDescent="0.25">
      <c r="A2176" s="104">
        <v>2175</v>
      </c>
      <c r="B2176" s="104">
        <v>11</v>
      </c>
      <c r="C2176" s="104">
        <v>132</v>
      </c>
      <c r="D2176" s="104" t="s">
        <v>4840</v>
      </c>
      <c r="F2176" s="104" t="s">
        <v>944</v>
      </c>
      <c r="G2176" s="104">
        <v>830</v>
      </c>
    </row>
    <row r="2177" spans="1:8" x14ac:dyDescent="0.25">
      <c r="A2177" s="104">
        <v>2176</v>
      </c>
      <c r="B2177" s="104">
        <v>11</v>
      </c>
      <c r="G2177" s="104">
        <v>250</v>
      </c>
      <c r="H2177" s="104" t="s">
        <v>4824</v>
      </c>
    </row>
    <row r="2178" spans="1:8" x14ac:dyDescent="0.25">
      <c r="A2178" s="104">
        <v>2177</v>
      </c>
      <c r="B2178" s="104">
        <v>11</v>
      </c>
      <c r="G2178" s="104">
        <v>580</v>
      </c>
      <c r="H2178" s="104" t="s">
        <v>4825</v>
      </c>
    </row>
    <row r="2179" spans="1:8" x14ac:dyDescent="0.25">
      <c r="A2179" s="104">
        <v>2178</v>
      </c>
      <c r="B2179" s="104">
        <v>11</v>
      </c>
      <c r="C2179" s="104">
        <v>133</v>
      </c>
      <c r="D2179" s="104" t="s">
        <v>5249</v>
      </c>
      <c r="F2179" s="104" t="s">
        <v>944</v>
      </c>
      <c r="G2179" s="104">
        <v>884</v>
      </c>
    </row>
    <row r="2180" spans="1:8" x14ac:dyDescent="0.25">
      <c r="A2180" s="104">
        <v>2179</v>
      </c>
      <c r="B2180" s="104">
        <v>11</v>
      </c>
      <c r="G2180" s="104">
        <v>400</v>
      </c>
      <c r="H2180" s="104" t="s">
        <v>4824</v>
      </c>
    </row>
    <row r="2181" spans="1:8" x14ac:dyDescent="0.25">
      <c r="A2181" s="104">
        <v>2180</v>
      </c>
      <c r="B2181" s="104">
        <v>11</v>
      </c>
      <c r="G2181" s="104">
        <v>484</v>
      </c>
      <c r="H2181" s="104" t="s">
        <v>4825</v>
      </c>
    </row>
    <row r="2182" spans="1:8" x14ac:dyDescent="0.25">
      <c r="A2182" s="104">
        <v>2181</v>
      </c>
      <c r="B2182" s="104">
        <v>11</v>
      </c>
      <c r="C2182" s="104">
        <v>134</v>
      </c>
      <c r="D2182" s="104" t="s">
        <v>5250</v>
      </c>
      <c r="F2182" s="104" t="s">
        <v>944</v>
      </c>
      <c r="G2182" s="104">
        <v>576</v>
      </c>
    </row>
    <row r="2183" spans="1:8" x14ac:dyDescent="0.25">
      <c r="A2183" s="104">
        <v>2182</v>
      </c>
      <c r="B2183" s="104">
        <v>11</v>
      </c>
      <c r="G2183" s="104">
        <v>400</v>
      </c>
      <c r="H2183" s="104" t="s">
        <v>4824</v>
      </c>
    </row>
    <row r="2184" spans="1:8" x14ac:dyDescent="0.25">
      <c r="A2184" s="104">
        <v>2183</v>
      </c>
      <c r="B2184" s="104">
        <v>11</v>
      </c>
      <c r="G2184" s="104">
        <v>176</v>
      </c>
      <c r="H2184" s="104" t="s">
        <v>4825</v>
      </c>
    </row>
    <row r="2185" spans="1:8" x14ac:dyDescent="0.25">
      <c r="A2185" s="104">
        <v>2184</v>
      </c>
      <c r="B2185" s="104">
        <v>11</v>
      </c>
      <c r="C2185" s="104">
        <v>135</v>
      </c>
      <c r="D2185" s="104" t="s">
        <v>5251</v>
      </c>
      <c r="F2185" s="104" t="s">
        <v>944</v>
      </c>
      <c r="G2185" s="104">
        <v>186</v>
      </c>
      <c r="H2185" s="104" t="s">
        <v>4824</v>
      </c>
    </row>
    <row r="2186" spans="1:8" x14ac:dyDescent="0.25">
      <c r="A2186" s="104">
        <v>2185</v>
      </c>
      <c r="B2186" s="104">
        <v>11</v>
      </c>
      <c r="C2186" s="104">
        <v>136</v>
      </c>
      <c r="D2186" s="104" t="s">
        <v>5252</v>
      </c>
      <c r="F2186" s="104" t="s">
        <v>944</v>
      </c>
      <c r="G2186" s="104">
        <v>410</v>
      </c>
      <c r="H2186" s="104" t="s">
        <v>4824</v>
      </c>
    </row>
    <row r="2187" spans="1:8" x14ac:dyDescent="0.25">
      <c r="A2187" s="104">
        <v>2186</v>
      </c>
      <c r="B2187" s="104">
        <v>11</v>
      </c>
      <c r="C2187" s="104">
        <v>137</v>
      </c>
      <c r="D2187" s="104" t="s">
        <v>5253</v>
      </c>
      <c r="F2187" s="104" t="s">
        <v>944</v>
      </c>
      <c r="G2187" s="104">
        <v>2853</v>
      </c>
      <c r="H2187" s="104" t="s">
        <v>4824</v>
      </c>
    </row>
    <row r="2188" spans="1:8" x14ac:dyDescent="0.25">
      <c r="A2188" s="104">
        <v>2187</v>
      </c>
      <c r="B2188" s="104">
        <v>11</v>
      </c>
      <c r="C2188" s="104">
        <v>138</v>
      </c>
      <c r="D2188" s="104" t="s">
        <v>5046</v>
      </c>
      <c r="F2188" s="104" t="s">
        <v>944</v>
      </c>
      <c r="G2188" s="104">
        <v>1195</v>
      </c>
      <c r="H2188" s="104" t="s">
        <v>4</v>
      </c>
    </row>
    <row r="2189" spans="1:8" x14ac:dyDescent="0.25">
      <c r="A2189" s="104">
        <v>2188</v>
      </c>
      <c r="B2189" s="104">
        <v>11</v>
      </c>
      <c r="C2189" s="104">
        <v>139</v>
      </c>
      <c r="D2189" s="104" t="s">
        <v>4902</v>
      </c>
      <c r="F2189" s="104" t="s">
        <v>944</v>
      </c>
      <c r="G2189" s="104">
        <v>12095</v>
      </c>
      <c r="H2189" s="104" t="s">
        <v>4773</v>
      </c>
    </row>
    <row r="2190" spans="1:8" x14ac:dyDescent="0.25">
      <c r="A2190" s="104">
        <v>2189</v>
      </c>
      <c r="B2190" s="104">
        <v>11</v>
      </c>
      <c r="C2190" s="104">
        <v>140</v>
      </c>
      <c r="D2190" s="104" t="s">
        <v>5192</v>
      </c>
      <c r="F2190" s="104" t="s">
        <v>944</v>
      </c>
      <c r="G2190" s="104">
        <v>1894</v>
      </c>
      <c r="H2190" s="104" t="s">
        <v>4779</v>
      </c>
    </row>
    <row r="2191" spans="1:8" x14ac:dyDescent="0.25">
      <c r="A2191" s="104">
        <v>2190</v>
      </c>
      <c r="B2191" s="104">
        <v>11</v>
      </c>
      <c r="C2191" s="104">
        <v>141</v>
      </c>
      <c r="D2191" s="104" t="s">
        <v>4869</v>
      </c>
      <c r="F2191" s="104" t="s">
        <v>944</v>
      </c>
      <c r="G2191" s="104">
        <v>1104</v>
      </c>
      <c r="H2191" s="104" t="s">
        <v>754</v>
      </c>
    </row>
    <row r="2192" spans="1:8" x14ac:dyDescent="0.25">
      <c r="A2192" s="104">
        <v>2191</v>
      </c>
      <c r="B2192" s="104">
        <v>11</v>
      </c>
      <c r="C2192" s="104">
        <v>142</v>
      </c>
      <c r="D2192" s="104" t="s">
        <v>5182</v>
      </c>
      <c r="F2192" s="104" t="s">
        <v>944</v>
      </c>
      <c r="G2192" s="104">
        <v>3922</v>
      </c>
      <c r="H2192" s="104" t="s">
        <v>754</v>
      </c>
    </row>
    <row r="2193" spans="1:8" x14ac:dyDescent="0.25">
      <c r="A2193" s="104">
        <v>2192</v>
      </c>
      <c r="B2193" s="104">
        <v>11</v>
      </c>
      <c r="C2193" s="104">
        <v>143</v>
      </c>
      <c r="D2193" s="104" t="s">
        <v>4905</v>
      </c>
      <c r="F2193" s="104" t="s">
        <v>944</v>
      </c>
      <c r="G2193" s="104">
        <v>3482</v>
      </c>
      <c r="H2193" s="104" t="s">
        <v>754</v>
      </c>
    </row>
    <row r="2194" spans="1:8" x14ac:dyDescent="0.25">
      <c r="A2194" s="104">
        <v>2193</v>
      </c>
      <c r="B2194" s="104">
        <v>11</v>
      </c>
      <c r="C2194" s="104">
        <v>144</v>
      </c>
      <c r="D2194" s="104" t="s">
        <v>945</v>
      </c>
      <c r="F2194" s="104" t="s">
        <v>946</v>
      </c>
      <c r="G2194" s="104">
        <v>1155</v>
      </c>
      <c r="H2194" s="104" t="s">
        <v>4774</v>
      </c>
    </row>
    <row r="2195" spans="1:8" x14ac:dyDescent="0.25">
      <c r="A2195" s="104">
        <v>2194</v>
      </c>
      <c r="B2195" s="104">
        <v>11</v>
      </c>
      <c r="C2195" s="104">
        <v>145</v>
      </c>
      <c r="D2195" s="104" t="s">
        <v>945</v>
      </c>
      <c r="F2195" s="104" t="s">
        <v>946</v>
      </c>
      <c r="G2195" s="104">
        <v>540</v>
      </c>
      <c r="H2195" s="104" t="s">
        <v>4774</v>
      </c>
    </row>
    <row r="2196" spans="1:8" x14ac:dyDescent="0.25">
      <c r="A2196" s="104">
        <v>2195</v>
      </c>
      <c r="B2196" s="104">
        <v>11</v>
      </c>
      <c r="C2196" s="104">
        <v>146</v>
      </c>
      <c r="D2196" s="104" t="s">
        <v>994</v>
      </c>
      <c r="F2196" s="104" t="s">
        <v>944</v>
      </c>
      <c r="G2196" s="104">
        <v>2161</v>
      </c>
      <c r="H2196" s="104" t="s">
        <v>4824</v>
      </c>
    </row>
    <row r="2197" spans="1:8" x14ac:dyDescent="0.25">
      <c r="A2197" s="104">
        <v>2196</v>
      </c>
      <c r="B2197" s="104">
        <v>11</v>
      </c>
      <c r="C2197" s="104">
        <v>147</v>
      </c>
      <c r="D2197" s="104" t="s">
        <v>4918</v>
      </c>
      <c r="F2197" s="104" t="s">
        <v>949</v>
      </c>
      <c r="G2197" s="104">
        <v>3679</v>
      </c>
      <c r="H2197" s="104" t="s">
        <v>5254</v>
      </c>
    </row>
    <row r="2198" spans="1:8" x14ac:dyDescent="0.25">
      <c r="A2198" s="104">
        <v>2197</v>
      </c>
      <c r="B2198" s="104">
        <v>11</v>
      </c>
      <c r="C2198" s="104">
        <v>148</v>
      </c>
      <c r="D2198" s="104" t="s">
        <v>4981</v>
      </c>
      <c r="F2198" s="104" t="s">
        <v>944</v>
      </c>
      <c r="G2198" s="104">
        <v>259</v>
      </c>
      <c r="H2198" s="104" t="s">
        <v>4824</v>
      </c>
    </row>
    <row r="2199" spans="1:8" x14ac:dyDescent="0.25">
      <c r="A2199" s="104">
        <v>2198</v>
      </c>
      <c r="B2199" s="104">
        <v>11</v>
      </c>
      <c r="C2199" s="104">
        <v>149</v>
      </c>
      <c r="D2199" s="104" t="s">
        <v>4903</v>
      </c>
      <c r="F2199" s="104" t="s">
        <v>944</v>
      </c>
      <c r="G2199" s="104">
        <v>1327</v>
      </c>
      <c r="H2199" s="104" t="s">
        <v>4824</v>
      </c>
    </row>
    <row r="2200" spans="1:8" x14ac:dyDescent="0.25">
      <c r="A2200" s="104">
        <v>2199</v>
      </c>
      <c r="B2200" s="104">
        <v>11</v>
      </c>
      <c r="C2200" s="104">
        <v>150</v>
      </c>
      <c r="D2200" s="104" t="s">
        <v>4906</v>
      </c>
      <c r="F2200" s="104" t="s">
        <v>944</v>
      </c>
      <c r="G2200" s="104">
        <v>1277</v>
      </c>
      <c r="H2200" s="104" t="s">
        <v>4779</v>
      </c>
    </row>
    <row r="2201" spans="1:8" x14ac:dyDescent="0.25">
      <c r="A2201" s="104">
        <v>2200</v>
      </c>
      <c r="B2201" s="104">
        <v>11</v>
      </c>
      <c r="C2201" s="104">
        <v>151</v>
      </c>
      <c r="D2201" s="104" t="s">
        <v>5255</v>
      </c>
      <c r="F2201" s="104" t="s">
        <v>944</v>
      </c>
      <c r="G2201" s="104">
        <v>4961</v>
      </c>
      <c r="H2201" s="104" t="s">
        <v>4779</v>
      </c>
    </row>
    <row r="2202" spans="1:8" x14ac:dyDescent="0.25">
      <c r="A2202" s="104">
        <v>2201</v>
      </c>
      <c r="B2202" s="104">
        <v>11</v>
      </c>
      <c r="C2202" s="104">
        <v>152</v>
      </c>
      <c r="D2202" s="104" t="s">
        <v>5239</v>
      </c>
      <c r="F2202" s="104" t="s">
        <v>944</v>
      </c>
      <c r="G2202" s="104">
        <v>2452</v>
      </c>
      <c r="H2202" s="104" t="s">
        <v>754</v>
      </c>
    </row>
    <row r="2203" spans="1:8" x14ac:dyDescent="0.25">
      <c r="A2203" s="104">
        <v>2202</v>
      </c>
      <c r="B2203" s="104">
        <v>11</v>
      </c>
      <c r="C2203" s="104">
        <v>153</v>
      </c>
      <c r="D2203" s="104" t="s">
        <v>5182</v>
      </c>
      <c r="F2203" s="104" t="s">
        <v>944</v>
      </c>
      <c r="G2203" s="104">
        <v>4263</v>
      </c>
      <c r="H2203" s="104" t="s">
        <v>754</v>
      </c>
    </row>
    <row r="2204" spans="1:8" x14ac:dyDescent="0.25">
      <c r="A2204" s="104">
        <v>2203</v>
      </c>
      <c r="B2204" s="104">
        <v>11</v>
      </c>
      <c r="C2204" s="104">
        <v>154</v>
      </c>
      <c r="D2204" s="104" t="s">
        <v>5113</v>
      </c>
      <c r="F2204" s="104" t="s">
        <v>944</v>
      </c>
      <c r="G2204" s="104">
        <v>2113</v>
      </c>
      <c r="H2204" s="104" t="s">
        <v>754</v>
      </c>
    </row>
    <row r="2205" spans="1:8" x14ac:dyDescent="0.25">
      <c r="A2205" s="104">
        <v>2204</v>
      </c>
      <c r="B2205" s="104">
        <v>11</v>
      </c>
      <c r="C2205" s="104">
        <v>155</v>
      </c>
      <c r="D2205" s="104" t="s">
        <v>5256</v>
      </c>
      <c r="F2205" s="104" t="s">
        <v>944</v>
      </c>
      <c r="G2205" s="104">
        <v>3350</v>
      </c>
      <c r="H2205" s="104" t="s">
        <v>754</v>
      </c>
    </row>
    <row r="2206" spans="1:8" x14ac:dyDescent="0.25">
      <c r="A2206" s="104">
        <v>2205</v>
      </c>
      <c r="B2206" s="104">
        <v>11</v>
      </c>
      <c r="C2206" s="104">
        <v>156</v>
      </c>
      <c r="D2206" s="104" t="s">
        <v>5219</v>
      </c>
      <c r="F2206" s="104" t="s">
        <v>944</v>
      </c>
      <c r="G2206" s="104">
        <v>4738</v>
      </c>
      <c r="H2206" s="104" t="s">
        <v>754</v>
      </c>
    </row>
    <row r="2207" spans="1:8" x14ac:dyDescent="0.25">
      <c r="A2207" s="104">
        <v>2206</v>
      </c>
      <c r="B2207" s="104">
        <v>11</v>
      </c>
      <c r="C2207" s="104">
        <v>157</v>
      </c>
      <c r="D2207" s="104" t="s">
        <v>4903</v>
      </c>
      <c r="F2207" s="104" t="s">
        <v>944</v>
      </c>
      <c r="G2207" s="104">
        <v>2168</v>
      </c>
      <c r="H2207" s="104" t="s">
        <v>754</v>
      </c>
    </row>
    <row r="2208" spans="1:8" x14ac:dyDescent="0.25">
      <c r="A2208" s="104">
        <v>2207</v>
      </c>
      <c r="B2208" s="104">
        <v>11</v>
      </c>
      <c r="C2208" s="104">
        <v>158</v>
      </c>
      <c r="D2208" s="104" t="s">
        <v>4906</v>
      </c>
      <c r="F2208" s="104" t="s">
        <v>944</v>
      </c>
      <c r="G2208" s="104">
        <v>856</v>
      </c>
    </row>
    <row r="2209" spans="1:8" x14ac:dyDescent="0.25">
      <c r="A2209" s="104">
        <v>2208</v>
      </c>
      <c r="B2209" s="104">
        <v>11</v>
      </c>
      <c r="G2209" s="104">
        <v>400</v>
      </c>
      <c r="H2209" s="104" t="s">
        <v>4824</v>
      </c>
    </row>
    <row r="2210" spans="1:8" x14ac:dyDescent="0.25">
      <c r="A2210" s="104">
        <v>2209</v>
      </c>
      <c r="B2210" s="104">
        <v>11</v>
      </c>
      <c r="G2210" s="104">
        <v>456</v>
      </c>
      <c r="H2210" s="104" t="s">
        <v>4825</v>
      </c>
    </row>
    <row r="2211" spans="1:8" x14ac:dyDescent="0.25">
      <c r="A2211" s="104">
        <v>2210</v>
      </c>
      <c r="B2211" s="104">
        <v>11</v>
      </c>
      <c r="C2211" s="104">
        <v>159</v>
      </c>
      <c r="D2211" s="104" t="s">
        <v>4904</v>
      </c>
      <c r="F2211" s="104" t="s">
        <v>944</v>
      </c>
      <c r="G2211" s="104">
        <v>235</v>
      </c>
      <c r="H2211" s="104" t="s">
        <v>4824</v>
      </c>
    </row>
    <row r="2212" spans="1:8" x14ac:dyDescent="0.25">
      <c r="A2212" s="104">
        <v>2211</v>
      </c>
      <c r="B2212" s="104">
        <v>11</v>
      </c>
      <c r="C2212" s="104">
        <v>160</v>
      </c>
      <c r="D2212" s="104" t="s">
        <v>5257</v>
      </c>
      <c r="F2212" s="104" t="s">
        <v>944</v>
      </c>
      <c r="G2212" s="104">
        <v>127</v>
      </c>
      <c r="H2212" s="104" t="s">
        <v>4824</v>
      </c>
    </row>
    <row r="2213" spans="1:8" x14ac:dyDescent="0.25">
      <c r="A2213" s="104">
        <v>2212</v>
      </c>
      <c r="B2213" s="104">
        <v>11</v>
      </c>
      <c r="C2213" s="104">
        <v>161</v>
      </c>
      <c r="D2213" s="104" t="s">
        <v>5258</v>
      </c>
      <c r="F2213" s="104" t="s">
        <v>944</v>
      </c>
      <c r="G2213" s="104">
        <v>117</v>
      </c>
      <c r="H2213" s="104" t="s">
        <v>4824</v>
      </c>
    </row>
    <row r="2214" spans="1:8" x14ac:dyDescent="0.25">
      <c r="A2214" s="104">
        <v>2213</v>
      </c>
      <c r="B2214" s="104">
        <v>11</v>
      </c>
      <c r="C2214" s="104">
        <v>162</v>
      </c>
      <c r="D2214" s="104" t="s">
        <v>4918</v>
      </c>
      <c r="F2214" s="104" t="s">
        <v>946</v>
      </c>
      <c r="G2214" s="104">
        <v>152</v>
      </c>
      <c r="H2214" s="104" t="s">
        <v>5259</v>
      </c>
    </row>
    <row r="2215" spans="1:8" x14ac:dyDescent="0.25">
      <c r="A2215" s="104">
        <v>2214</v>
      </c>
      <c r="B2215" s="104">
        <v>11</v>
      </c>
      <c r="C2215" s="104">
        <v>163</v>
      </c>
      <c r="D2215" s="104" t="s">
        <v>5260</v>
      </c>
      <c r="F2215" s="104" t="s">
        <v>947</v>
      </c>
      <c r="G2215" s="104">
        <v>181</v>
      </c>
      <c r="H2215" s="104" t="s">
        <v>57</v>
      </c>
    </row>
    <row r="2216" spans="1:8" x14ac:dyDescent="0.25">
      <c r="A2216" s="104">
        <v>2215</v>
      </c>
      <c r="B2216" s="104">
        <v>11</v>
      </c>
      <c r="C2216" s="104">
        <v>164</v>
      </c>
      <c r="D2216" s="104" t="s">
        <v>4889</v>
      </c>
      <c r="F2216" s="104" t="s">
        <v>944</v>
      </c>
      <c r="G2216" s="104">
        <v>675</v>
      </c>
      <c r="H2216" s="104" t="s">
        <v>4824</v>
      </c>
    </row>
    <row r="2217" spans="1:8" x14ac:dyDescent="0.25">
      <c r="A2217" s="104">
        <v>2216</v>
      </c>
      <c r="B2217" s="104">
        <v>11</v>
      </c>
      <c r="C2217" s="104">
        <v>165</v>
      </c>
      <c r="D2217" s="104" t="s">
        <v>5200</v>
      </c>
      <c r="F2217" s="104" t="s">
        <v>944</v>
      </c>
      <c r="G2217" s="104">
        <v>195</v>
      </c>
      <c r="H2217" s="104" t="s">
        <v>4824</v>
      </c>
    </row>
    <row r="2218" spans="1:8" x14ac:dyDescent="0.25">
      <c r="A2218" s="104">
        <v>2217</v>
      </c>
      <c r="B2218" s="104">
        <v>11</v>
      </c>
      <c r="C2218" s="104">
        <v>166</v>
      </c>
      <c r="D2218" s="104" t="s">
        <v>5090</v>
      </c>
      <c r="F2218" s="104" t="s">
        <v>944</v>
      </c>
      <c r="G2218" s="104">
        <v>211</v>
      </c>
      <c r="H2218" s="104" t="s">
        <v>4824</v>
      </c>
    </row>
    <row r="2219" spans="1:8" x14ac:dyDescent="0.25">
      <c r="A2219" s="104">
        <v>2218</v>
      </c>
      <c r="B2219" s="104">
        <v>11</v>
      </c>
      <c r="C2219" s="104">
        <v>167</v>
      </c>
      <c r="D2219" s="104" t="s">
        <v>5261</v>
      </c>
      <c r="F2219" s="104" t="s">
        <v>944</v>
      </c>
      <c r="G2219" s="104">
        <v>387</v>
      </c>
    </row>
    <row r="2220" spans="1:8" x14ac:dyDescent="0.25">
      <c r="A2220" s="104">
        <v>2219</v>
      </c>
      <c r="B2220" s="104">
        <v>11</v>
      </c>
      <c r="G2220" s="104">
        <v>336</v>
      </c>
      <c r="H2220" s="104" t="s">
        <v>4824</v>
      </c>
    </row>
    <row r="2221" spans="1:8" x14ac:dyDescent="0.25">
      <c r="A2221" s="104">
        <v>2220</v>
      </c>
      <c r="B2221" s="104">
        <v>11</v>
      </c>
      <c r="G2221" s="104">
        <v>51</v>
      </c>
      <c r="H2221" s="104" t="s">
        <v>4825</v>
      </c>
    </row>
    <row r="2222" spans="1:8" x14ac:dyDescent="0.25">
      <c r="A2222" s="104">
        <v>2221</v>
      </c>
      <c r="B2222" s="104">
        <v>11</v>
      </c>
      <c r="C2222" s="104">
        <v>168</v>
      </c>
      <c r="D2222" s="104" t="s">
        <v>4953</v>
      </c>
      <c r="F2222" s="104" t="s">
        <v>944</v>
      </c>
      <c r="G2222" s="104">
        <v>235</v>
      </c>
      <c r="H2222" s="104" t="s">
        <v>4824</v>
      </c>
    </row>
    <row r="2223" spans="1:8" x14ac:dyDescent="0.25">
      <c r="A2223" s="104">
        <v>2222</v>
      </c>
      <c r="B2223" s="104">
        <v>11</v>
      </c>
      <c r="C2223" s="104">
        <v>169</v>
      </c>
      <c r="D2223" s="104" t="s">
        <v>4958</v>
      </c>
      <c r="F2223" s="104" t="s">
        <v>944</v>
      </c>
      <c r="G2223" s="104">
        <v>392</v>
      </c>
      <c r="H2223" s="104" t="s">
        <v>4824</v>
      </c>
    </row>
    <row r="2224" spans="1:8" x14ac:dyDescent="0.25">
      <c r="A2224" s="104">
        <v>2223</v>
      </c>
      <c r="B2224" s="104">
        <v>11</v>
      </c>
      <c r="C2224" s="104">
        <v>170</v>
      </c>
      <c r="D2224" s="104" t="s">
        <v>5255</v>
      </c>
      <c r="F2224" s="104" t="s">
        <v>944</v>
      </c>
      <c r="G2224" s="104">
        <v>1264</v>
      </c>
      <c r="H2224" s="104" t="s">
        <v>4824</v>
      </c>
    </row>
    <row r="2225" spans="1:8" x14ac:dyDescent="0.25">
      <c r="A2225" s="104">
        <v>2224</v>
      </c>
      <c r="B2225" s="104">
        <v>11</v>
      </c>
      <c r="C2225" s="104">
        <v>171</v>
      </c>
      <c r="D2225" s="104" t="s">
        <v>5218</v>
      </c>
      <c r="F2225" s="104" t="s">
        <v>944</v>
      </c>
      <c r="G2225" s="104">
        <v>10719</v>
      </c>
      <c r="H2225" s="104" t="s">
        <v>4779</v>
      </c>
    </row>
    <row r="2226" spans="1:8" x14ac:dyDescent="0.25">
      <c r="A2226" s="104">
        <v>2225</v>
      </c>
      <c r="B2226" s="104">
        <v>11</v>
      </c>
      <c r="C2226" s="104">
        <v>172</v>
      </c>
      <c r="D2226" s="104" t="s">
        <v>5255</v>
      </c>
      <c r="F2226" s="104" t="s">
        <v>944</v>
      </c>
      <c r="G2226" s="104">
        <v>1166</v>
      </c>
      <c r="H2226" s="104" t="s">
        <v>754</v>
      </c>
    </row>
    <row r="2227" spans="1:8" x14ac:dyDescent="0.25">
      <c r="A2227" s="104">
        <v>2226</v>
      </c>
      <c r="B2227" s="104">
        <v>11</v>
      </c>
      <c r="C2227" s="104">
        <v>173</v>
      </c>
      <c r="D2227" s="104" t="s">
        <v>5218</v>
      </c>
      <c r="F2227" s="104" t="s">
        <v>944</v>
      </c>
      <c r="G2227" s="104">
        <v>1542</v>
      </c>
      <c r="H2227" s="104" t="s">
        <v>754</v>
      </c>
    </row>
    <row r="2228" spans="1:8" x14ac:dyDescent="0.25">
      <c r="A2228" s="104">
        <v>2227</v>
      </c>
      <c r="B2228" s="104">
        <v>11</v>
      </c>
      <c r="C2228" s="104">
        <v>174</v>
      </c>
      <c r="D2228" s="104" t="s">
        <v>5184</v>
      </c>
      <c r="F2228" s="104" t="s">
        <v>944</v>
      </c>
      <c r="G2228" s="104">
        <v>4700</v>
      </c>
      <c r="H2228" s="104" t="s">
        <v>4779</v>
      </c>
    </row>
    <row r="2229" spans="1:8" x14ac:dyDescent="0.25">
      <c r="A2229" s="104">
        <v>2228</v>
      </c>
      <c r="B2229" s="104">
        <v>11</v>
      </c>
      <c r="C2229" s="104">
        <v>175</v>
      </c>
      <c r="D2229" s="104" t="s">
        <v>5219</v>
      </c>
      <c r="F2229" s="104" t="s">
        <v>944</v>
      </c>
      <c r="G2229" s="104">
        <v>2087</v>
      </c>
      <c r="H2229" s="104" t="s">
        <v>754</v>
      </c>
    </row>
    <row r="2230" spans="1:8" x14ac:dyDescent="0.25">
      <c r="A2230" s="104">
        <v>2229</v>
      </c>
      <c r="B2230" s="104">
        <v>11</v>
      </c>
      <c r="C2230" s="104">
        <v>176</v>
      </c>
      <c r="D2230" s="104" t="s">
        <v>5157</v>
      </c>
      <c r="F2230" s="104" t="s">
        <v>944</v>
      </c>
      <c r="G2230" s="104">
        <v>1768</v>
      </c>
      <c r="H2230" s="104" t="s">
        <v>754</v>
      </c>
    </row>
    <row r="2231" spans="1:8" x14ac:dyDescent="0.25">
      <c r="A2231" s="104">
        <v>2230</v>
      </c>
      <c r="B2231" s="104">
        <v>11</v>
      </c>
      <c r="C2231" s="104">
        <v>177</v>
      </c>
      <c r="D2231" s="104" t="s">
        <v>5195</v>
      </c>
      <c r="F2231" s="104" t="s">
        <v>944</v>
      </c>
      <c r="G2231" s="104">
        <v>849</v>
      </c>
      <c r="H2231" s="104" t="s">
        <v>754</v>
      </c>
    </row>
    <row r="2232" spans="1:8" x14ac:dyDescent="0.25">
      <c r="A2232" s="104">
        <v>2231</v>
      </c>
      <c r="B2232" s="104">
        <v>11</v>
      </c>
      <c r="C2232" s="104">
        <v>178</v>
      </c>
      <c r="D2232" s="104" t="s">
        <v>5090</v>
      </c>
      <c r="F2232" s="104" t="s">
        <v>944</v>
      </c>
      <c r="G2232" s="104">
        <v>1782</v>
      </c>
      <c r="H2232" s="104" t="s">
        <v>4779</v>
      </c>
    </row>
    <row r="2233" spans="1:8" x14ac:dyDescent="0.25">
      <c r="A2233" s="104">
        <v>2232</v>
      </c>
      <c r="B2233" s="104">
        <v>11</v>
      </c>
      <c r="C2233" s="104">
        <v>179</v>
      </c>
      <c r="D2233" s="104" t="s">
        <v>5262</v>
      </c>
      <c r="F2233" s="104" t="s">
        <v>944</v>
      </c>
      <c r="G2233" s="104">
        <v>7929</v>
      </c>
      <c r="H2233" s="104" t="s">
        <v>754</v>
      </c>
    </row>
    <row r="2234" spans="1:8" x14ac:dyDescent="0.25">
      <c r="A2234" s="104">
        <v>2233</v>
      </c>
      <c r="B2234" s="104">
        <v>11</v>
      </c>
      <c r="C2234" s="104">
        <v>180</v>
      </c>
      <c r="D2234" s="104" t="s">
        <v>5162</v>
      </c>
      <c r="F2234" s="104" t="s">
        <v>944</v>
      </c>
      <c r="G2234" s="104">
        <v>8760</v>
      </c>
      <c r="H2234" s="104" t="s">
        <v>754</v>
      </c>
    </row>
    <row r="2235" spans="1:8" x14ac:dyDescent="0.25">
      <c r="A2235" s="104">
        <v>2234</v>
      </c>
      <c r="B2235" s="104">
        <v>11</v>
      </c>
      <c r="C2235" s="104">
        <v>181</v>
      </c>
      <c r="D2235" s="104" t="s">
        <v>5219</v>
      </c>
      <c r="F2235" s="104" t="s">
        <v>944</v>
      </c>
      <c r="G2235" s="104">
        <v>4757</v>
      </c>
      <c r="H2235" s="104" t="s">
        <v>754</v>
      </c>
    </row>
    <row r="2236" spans="1:8" x14ac:dyDescent="0.25">
      <c r="A2236" s="104">
        <v>2235</v>
      </c>
      <c r="B2236" s="104">
        <v>11</v>
      </c>
      <c r="C2236" s="104">
        <v>182</v>
      </c>
      <c r="D2236" s="104" t="s">
        <v>5245</v>
      </c>
      <c r="F2236" s="104" t="s">
        <v>944</v>
      </c>
      <c r="G2236" s="104">
        <v>3366</v>
      </c>
      <c r="H2236" s="104" t="s">
        <v>754</v>
      </c>
    </row>
    <row r="2237" spans="1:8" x14ac:dyDescent="0.25">
      <c r="A2237" s="104">
        <v>2236</v>
      </c>
      <c r="B2237" s="104">
        <v>11</v>
      </c>
      <c r="C2237" s="104">
        <v>183</v>
      </c>
      <c r="D2237" s="104" t="s">
        <v>4903</v>
      </c>
      <c r="F2237" s="104" t="s">
        <v>944</v>
      </c>
      <c r="G2237" s="104">
        <v>1076</v>
      </c>
      <c r="H2237" s="104" t="s">
        <v>754</v>
      </c>
    </row>
    <row r="2238" spans="1:8" x14ac:dyDescent="0.25">
      <c r="A2238" s="104">
        <v>2237</v>
      </c>
      <c r="B2238" s="104">
        <v>11</v>
      </c>
      <c r="C2238" s="104">
        <v>184</v>
      </c>
      <c r="D2238" s="104" t="s">
        <v>4905</v>
      </c>
      <c r="F2238" s="104" t="s">
        <v>944</v>
      </c>
      <c r="G2238" s="104">
        <v>559</v>
      </c>
      <c r="H2238" s="104" t="s">
        <v>754</v>
      </c>
    </row>
    <row r="2239" spans="1:8" x14ac:dyDescent="0.25">
      <c r="A2239" s="104">
        <v>2238</v>
      </c>
      <c r="B2239" s="104">
        <v>11</v>
      </c>
      <c r="C2239" s="104">
        <v>185</v>
      </c>
      <c r="D2239" s="104" t="s">
        <v>5263</v>
      </c>
      <c r="F2239" s="104" t="s">
        <v>944</v>
      </c>
      <c r="G2239" s="104">
        <v>692</v>
      </c>
      <c r="H2239" s="104" t="s">
        <v>754</v>
      </c>
    </row>
    <row r="2240" spans="1:8" x14ac:dyDescent="0.25">
      <c r="A2240" s="104">
        <v>2239</v>
      </c>
      <c r="B2240" s="104">
        <v>11</v>
      </c>
      <c r="C2240" s="104">
        <v>186</v>
      </c>
      <c r="D2240" s="104" t="s">
        <v>5264</v>
      </c>
      <c r="F2240" s="104" t="s">
        <v>944</v>
      </c>
      <c r="G2240" s="104">
        <v>545</v>
      </c>
      <c r="H2240" s="104" t="s">
        <v>4824</v>
      </c>
    </row>
    <row r="2241" spans="1:9" x14ac:dyDescent="0.25">
      <c r="A2241" s="104">
        <v>2240</v>
      </c>
      <c r="B2241" s="104">
        <v>11</v>
      </c>
      <c r="C2241" s="104">
        <v>187</v>
      </c>
      <c r="D2241" s="104" t="s">
        <v>5265</v>
      </c>
      <c r="F2241" s="104" t="s">
        <v>944</v>
      </c>
      <c r="G2241" s="104">
        <v>203</v>
      </c>
    </row>
    <row r="2242" spans="1:9" x14ac:dyDescent="0.25">
      <c r="A2242" s="104">
        <v>2241</v>
      </c>
      <c r="B2242" s="104">
        <v>11</v>
      </c>
      <c r="G2242" s="104">
        <v>148</v>
      </c>
      <c r="H2242" s="104" t="s">
        <v>4824</v>
      </c>
    </row>
    <row r="2243" spans="1:9" x14ac:dyDescent="0.25">
      <c r="A2243" s="104">
        <v>2242</v>
      </c>
      <c r="B2243" s="104">
        <v>11</v>
      </c>
      <c r="G2243" s="104">
        <v>55</v>
      </c>
      <c r="H2243" s="104" t="s">
        <v>4825</v>
      </c>
    </row>
    <row r="2244" spans="1:9" x14ac:dyDescent="0.25">
      <c r="A2244" s="104">
        <v>2243</v>
      </c>
      <c r="B2244" s="104">
        <v>11</v>
      </c>
      <c r="C2244" s="104">
        <v>188</v>
      </c>
      <c r="D2244" s="104" t="s">
        <v>5146</v>
      </c>
      <c r="F2244" s="104" t="s">
        <v>944</v>
      </c>
      <c r="G2244" s="104">
        <v>447</v>
      </c>
    </row>
    <row r="2245" spans="1:9" x14ac:dyDescent="0.25">
      <c r="A2245" s="104">
        <v>2244</v>
      </c>
      <c r="B2245" s="104">
        <v>11</v>
      </c>
      <c r="G2245" s="104">
        <v>400</v>
      </c>
      <c r="H2245" s="104" t="s">
        <v>4824</v>
      </c>
    </row>
    <row r="2246" spans="1:9" x14ac:dyDescent="0.25">
      <c r="A2246" s="104">
        <v>2245</v>
      </c>
      <c r="B2246" s="104">
        <v>11</v>
      </c>
      <c r="G2246" s="104">
        <v>47</v>
      </c>
      <c r="H2246" s="104" t="s">
        <v>4825</v>
      </c>
    </row>
    <row r="2247" spans="1:9" x14ac:dyDescent="0.25">
      <c r="A2247" s="104">
        <v>2246</v>
      </c>
      <c r="B2247" s="104">
        <v>11</v>
      </c>
      <c r="C2247" s="104">
        <v>189</v>
      </c>
      <c r="D2247" s="104" t="s">
        <v>5266</v>
      </c>
      <c r="F2247" s="104" t="s">
        <v>944</v>
      </c>
      <c r="G2247" s="104">
        <v>271</v>
      </c>
      <c r="H2247" s="104" t="s">
        <v>4</v>
      </c>
    </row>
    <row r="2248" spans="1:9" x14ac:dyDescent="0.25">
      <c r="A2248" s="104">
        <v>2247</v>
      </c>
      <c r="B2248" s="104">
        <v>11</v>
      </c>
      <c r="C2248" s="104">
        <v>190</v>
      </c>
      <c r="D2248" s="104" t="s">
        <v>5267</v>
      </c>
      <c r="F2248" s="104" t="s">
        <v>944</v>
      </c>
      <c r="G2248" s="104">
        <v>258</v>
      </c>
    </row>
    <row r="2249" spans="1:9" x14ac:dyDescent="0.25">
      <c r="A2249" s="104">
        <v>2248</v>
      </c>
      <c r="B2249" s="104">
        <v>11</v>
      </c>
      <c r="G2249" s="104">
        <v>130</v>
      </c>
      <c r="H2249" s="104" t="s">
        <v>4824</v>
      </c>
    </row>
    <row r="2250" spans="1:9" x14ac:dyDescent="0.25">
      <c r="A2250" s="104">
        <v>2249</v>
      </c>
      <c r="B2250" s="104">
        <v>11</v>
      </c>
      <c r="G2250" s="104">
        <v>128</v>
      </c>
      <c r="H2250" s="104" t="s">
        <v>4825</v>
      </c>
      <c r="I2250" s="116"/>
    </row>
    <row r="2251" spans="1:9" x14ac:dyDescent="0.25">
      <c r="A2251" s="104">
        <v>2250</v>
      </c>
      <c r="B2251" s="104">
        <v>11</v>
      </c>
      <c r="C2251" s="104">
        <v>191</v>
      </c>
      <c r="D2251" s="104" t="s">
        <v>5218</v>
      </c>
      <c r="F2251" s="104" t="s">
        <v>944</v>
      </c>
      <c r="G2251" s="104">
        <v>2445</v>
      </c>
      <c r="H2251" s="104" t="s">
        <v>4824</v>
      </c>
    </row>
    <row r="2252" spans="1:9" x14ac:dyDescent="0.25">
      <c r="A2252" s="104">
        <v>2251</v>
      </c>
      <c r="B2252" s="104">
        <v>11</v>
      </c>
      <c r="C2252" s="104">
        <v>192</v>
      </c>
      <c r="D2252" s="104" t="s">
        <v>945</v>
      </c>
      <c r="F2252" s="104" t="s">
        <v>949</v>
      </c>
      <c r="G2252" s="104">
        <v>1261</v>
      </c>
      <c r="H2252" s="104" t="s">
        <v>4779</v>
      </c>
    </row>
    <row r="2253" spans="1:9" x14ac:dyDescent="0.25">
      <c r="A2253" s="104">
        <v>2252</v>
      </c>
      <c r="B2253" s="104">
        <v>11</v>
      </c>
      <c r="C2253" s="104">
        <v>193</v>
      </c>
      <c r="D2253" s="104" t="s">
        <v>5218</v>
      </c>
      <c r="F2253" s="104" t="s">
        <v>944</v>
      </c>
      <c r="G2253" s="104">
        <v>445</v>
      </c>
      <c r="H2253" s="104" t="s">
        <v>4</v>
      </c>
    </row>
    <row r="2254" spans="1:9" x14ac:dyDescent="0.25">
      <c r="A2254" s="104">
        <v>2253</v>
      </c>
      <c r="B2254" s="104">
        <v>11</v>
      </c>
      <c r="C2254" s="104">
        <v>194</v>
      </c>
      <c r="D2254" s="104" t="s">
        <v>5137</v>
      </c>
      <c r="F2254" s="104" t="s">
        <v>944</v>
      </c>
      <c r="G2254" s="104">
        <v>10288</v>
      </c>
      <c r="H2254" s="104" t="s">
        <v>754</v>
      </c>
    </row>
    <row r="2255" spans="1:9" x14ac:dyDescent="0.25">
      <c r="A2255" s="104">
        <v>2254</v>
      </c>
      <c r="B2255" s="104">
        <v>11</v>
      </c>
      <c r="C2255" s="104">
        <v>195</v>
      </c>
      <c r="D2255" s="104" t="s">
        <v>5113</v>
      </c>
      <c r="F2255" s="104" t="s">
        <v>944</v>
      </c>
      <c r="G2255" s="104">
        <v>4157</v>
      </c>
      <c r="H2255" s="104" t="s">
        <v>4773</v>
      </c>
    </row>
    <row r="2256" spans="1:9" x14ac:dyDescent="0.25">
      <c r="A2256" s="104">
        <v>2255</v>
      </c>
      <c r="B2256" s="104">
        <v>11</v>
      </c>
      <c r="C2256" s="104">
        <v>196</v>
      </c>
      <c r="D2256" s="104" t="s">
        <v>5182</v>
      </c>
      <c r="F2256" s="104" t="s">
        <v>944</v>
      </c>
      <c r="G2256" s="104">
        <v>4072</v>
      </c>
      <c r="H2256" s="104" t="s">
        <v>754</v>
      </c>
    </row>
    <row r="2257" spans="1:8" x14ac:dyDescent="0.25">
      <c r="A2257" s="104">
        <v>2256</v>
      </c>
      <c r="B2257" s="104">
        <v>11</v>
      </c>
      <c r="C2257" s="104">
        <v>197</v>
      </c>
      <c r="D2257" s="104" t="s">
        <v>5245</v>
      </c>
      <c r="F2257" s="104" t="s">
        <v>944</v>
      </c>
      <c r="G2257" s="104">
        <v>934</v>
      </c>
      <c r="H2257" s="104" t="s">
        <v>4773</v>
      </c>
    </row>
    <row r="2258" spans="1:8" x14ac:dyDescent="0.25">
      <c r="A2258" s="104">
        <v>2257</v>
      </c>
      <c r="B2258" s="104">
        <v>11</v>
      </c>
      <c r="C2258" s="104">
        <v>198</v>
      </c>
      <c r="D2258" s="104" t="s">
        <v>5267</v>
      </c>
      <c r="F2258" s="104" t="s">
        <v>944</v>
      </c>
      <c r="G2258" s="104">
        <v>947</v>
      </c>
      <c r="H2258" s="104" t="s">
        <v>4779</v>
      </c>
    </row>
    <row r="2259" spans="1:8" x14ac:dyDescent="0.25">
      <c r="A2259" s="104">
        <v>2258</v>
      </c>
      <c r="B2259" s="104">
        <v>11</v>
      </c>
      <c r="C2259" s="104">
        <v>199</v>
      </c>
      <c r="D2259" s="104" t="s">
        <v>945</v>
      </c>
      <c r="F2259" s="104" t="s">
        <v>946</v>
      </c>
      <c r="G2259" s="104">
        <v>493</v>
      </c>
      <c r="H2259" s="104" t="s">
        <v>4774</v>
      </c>
    </row>
    <row r="2260" spans="1:8" x14ac:dyDescent="0.25">
      <c r="A2260" s="104">
        <v>2259</v>
      </c>
      <c r="B2260" s="104">
        <v>11</v>
      </c>
      <c r="C2260" s="104">
        <v>200</v>
      </c>
      <c r="D2260" s="104" t="s">
        <v>4904</v>
      </c>
      <c r="F2260" s="104" t="s">
        <v>944</v>
      </c>
      <c r="G2260" s="104">
        <v>1711</v>
      </c>
      <c r="H2260" s="104" t="s">
        <v>4824</v>
      </c>
    </row>
    <row r="2261" spans="1:8" x14ac:dyDescent="0.25">
      <c r="A2261" s="104">
        <v>2260</v>
      </c>
      <c r="B2261" s="104">
        <v>11</v>
      </c>
      <c r="C2261" s="104">
        <v>201</v>
      </c>
      <c r="D2261" s="104" t="s">
        <v>5268</v>
      </c>
      <c r="F2261" s="104" t="s">
        <v>944</v>
      </c>
      <c r="G2261" s="104">
        <v>547</v>
      </c>
      <c r="H2261" s="104" t="s">
        <v>4824</v>
      </c>
    </row>
    <row r="2262" spans="1:8" x14ac:dyDescent="0.25">
      <c r="A2262" s="104">
        <v>2261</v>
      </c>
      <c r="B2262" s="104">
        <v>11</v>
      </c>
      <c r="C2262" s="104">
        <v>202</v>
      </c>
      <c r="D2262" s="104" t="s">
        <v>5263</v>
      </c>
      <c r="F2262" s="104" t="s">
        <v>944</v>
      </c>
      <c r="G2262" s="104">
        <v>339</v>
      </c>
    </row>
    <row r="2263" spans="1:8" x14ac:dyDescent="0.25">
      <c r="A2263" s="104">
        <v>2262</v>
      </c>
      <c r="B2263" s="104">
        <v>11</v>
      </c>
      <c r="G2263" s="104">
        <v>192</v>
      </c>
      <c r="H2263" s="104" t="s">
        <v>4824</v>
      </c>
    </row>
    <row r="2264" spans="1:8" x14ac:dyDescent="0.25">
      <c r="A2264" s="104">
        <v>2263</v>
      </c>
      <c r="B2264" s="104">
        <v>11</v>
      </c>
      <c r="G2264" s="104">
        <v>147</v>
      </c>
      <c r="H2264" s="104" t="s">
        <v>4825</v>
      </c>
    </row>
    <row r="2265" spans="1:8" x14ac:dyDescent="0.25">
      <c r="A2265" s="104">
        <v>2264</v>
      </c>
      <c r="B2265" s="104">
        <v>11</v>
      </c>
      <c r="C2265" s="104">
        <v>203</v>
      </c>
      <c r="D2265" s="104" t="s">
        <v>4850</v>
      </c>
      <c r="F2265" s="104" t="s">
        <v>944</v>
      </c>
      <c r="G2265" s="104">
        <v>232</v>
      </c>
    </row>
    <row r="2266" spans="1:8" x14ac:dyDescent="0.25">
      <c r="A2266" s="104">
        <v>2265</v>
      </c>
      <c r="B2266" s="104">
        <v>11</v>
      </c>
      <c r="G2266" s="104">
        <v>100</v>
      </c>
      <c r="H2266" s="104" t="s">
        <v>4824</v>
      </c>
    </row>
    <row r="2267" spans="1:8" x14ac:dyDescent="0.25">
      <c r="A2267" s="104">
        <v>2266</v>
      </c>
      <c r="B2267" s="104">
        <v>11</v>
      </c>
      <c r="G2267" s="104">
        <v>132</v>
      </c>
      <c r="H2267" s="104" t="s">
        <v>4825</v>
      </c>
    </row>
    <row r="2268" spans="1:8" x14ac:dyDescent="0.25">
      <c r="A2268" s="104">
        <v>2267</v>
      </c>
      <c r="B2268" s="104">
        <v>11</v>
      </c>
      <c r="C2268" s="104">
        <v>204</v>
      </c>
      <c r="D2268" s="104" t="s">
        <v>5269</v>
      </c>
      <c r="F2268" s="104" t="s">
        <v>944</v>
      </c>
      <c r="G2268" s="104">
        <v>317</v>
      </c>
      <c r="H2268" s="104" t="s">
        <v>4824</v>
      </c>
    </row>
    <row r="2269" spans="1:8" x14ac:dyDescent="0.25">
      <c r="A2269" s="104">
        <v>2268</v>
      </c>
      <c r="B2269" s="104">
        <v>11</v>
      </c>
      <c r="C2269" s="104">
        <v>205</v>
      </c>
      <c r="D2269" s="104" t="s">
        <v>5270</v>
      </c>
      <c r="F2269" s="104" t="s">
        <v>944</v>
      </c>
      <c r="G2269" s="104">
        <v>1276</v>
      </c>
    </row>
    <row r="2270" spans="1:8" x14ac:dyDescent="0.25">
      <c r="A2270" s="104">
        <v>2269</v>
      </c>
      <c r="B2270" s="104">
        <v>11</v>
      </c>
      <c r="G2270" s="104">
        <v>400</v>
      </c>
      <c r="H2270" s="104" t="s">
        <v>4824</v>
      </c>
    </row>
    <row r="2271" spans="1:8" x14ac:dyDescent="0.25">
      <c r="A2271" s="104">
        <v>2270</v>
      </c>
      <c r="B2271" s="104">
        <v>11</v>
      </c>
      <c r="G2271" s="104">
        <v>876</v>
      </c>
      <c r="H2271" s="104" t="s">
        <v>4825</v>
      </c>
    </row>
    <row r="2272" spans="1:8" x14ac:dyDescent="0.25">
      <c r="A2272" s="104">
        <v>2271</v>
      </c>
      <c r="B2272" s="104">
        <v>11</v>
      </c>
      <c r="C2272" s="104">
        <v>206</v>
      </c>
      <c r="D2272" s="104" t="s">
        <v>5271</v>
      </c>
      <c r="F2272" s="104" t="s">
        <v>944</v>
      </c>
      <c r="G2272" s="104">
        <v>3660</v>
      </c>
      <c r="H2272" s="104" t="s">
        <v>4824</v>
      </c>
    </row>
    <row r="2273" spans="1:8" x14ac:dyDescent="0.25">
      <c r="A2273" s="104">
        <v>2272</v>
      </c>
      <c r="B2273" s="104">
        <v>11</v>
      </c>
      <c r="C2273" s="104">
        <v>207</v>
      </c>
      <c r="D2273" s="104" t="s">
        <v>5272</v>
      </c>
      <c r="F2273" s="104" t="s">
        <v>944</v>
      </c>
      <c r="G2273" s="104">
        <v>414</v>
      </c>
      <c r="H2273" s="104" t="s">
        <v>4824</v>
      </c>
    </row>
    <row r="2274" spans="1:8" x14ac:dyDescent="0.25">
      <c r="A2274" s="104">
        <v>2273</v>
      </c>
      <c r="B2274" s="104">
        <v>11</v>
      </c>
      <c r="C2274" s="104">
        <v>208</v>
      </c>
      <c r="D2274" s="104" t="s">
        <v>5273</v>
      </c>
      <c r="F2274" s="104" t="s">
        <v>944</v>
      </c>
      <c r="G2274" s="104">
        <v>384</v>
      </c>
      <c r="H2274" s="104" t="s">
        <v>4824</v>
      </c>
    </row>
    <row r="2275" spans="1:8" x14ac:dyDescent="0.25">
      <c r="A2275" s="104">
        <v>2274</v>
      </c>
      <c r="B2275" s="104">
        <v>11</v>
      </c>
      <c r="C2275" s="104">
        <v>209</v>
      </c>
      <c r="D2275" s="104" t="s">
        <v>5245</v>
      </c>
      <c r="F2275" s="104" t="s">
        <v>944</v>
      </c>
      <c r="G2275" s="104">
        <v>444</v>
      </c>
    </row>
    <row r="2276" spans="1:8" x14ac:dyDescent="0.25">
      <c r="A2276" s="104">
        <v>2275</v>
      </c>
      <c r="B2276" s="104">
        <v>11</v>
      </c>
      <c r="G2276" s="104">
        <v>300</v>
      </c>
      <c r="H2276" s="104" t="s">
        <v>4824</v>
      </c>
    </row>
    <row r="2277" spans="1:8" x14ac:dyDescent="0.25">
      <c r="A2277" s="104">
        <v>2276</v>
      </c>
      <c r="B2277" s="104">
        <v>11</v>
      </c>
      <c r="G2277" s="104">
        <v>144</v>
      </c>
      <c r="H2277" s="104" t="s">
        <v>4825</v>
      </c>
    </row>
    <row r="2278" spans="1:8" x14ac:dyDescent="0.25">
      <c r="A2278" s="104">
        <v>2277</v>
      </c>
      <c r="B2278" s="104">
        <v>11</v>
      </c>
      <c r="C2278" s="104">
        <v>210</v>
      </c>
      <c r="D2278" s="104" t="s">
        <v>5274</v>
      </c>
      <c r="F2278" s="104" t="s">
        <v>944</v>
      </c>
      <c r="G2278" s="104">
        <v>219</v>
      </c>
    </row>
    <row r="2279" spans="1:8" x14ac:dyDescent="0.25">
      <c r="A2279" s="104">
        <v>2278</v>
      </c>
      <c r="B2279" s="104">
        <v>11</v>
      </c>
      <c r="G2279" s="104">
        <v>100</v>
      </c>
      <c r="H2279" s="104" t="s">
        <v>4824</v>
      </c>
    </row>
    <row r="2280" spans="1:8" x14ac:dyDescent="0.25">
      <c r="A2280" s="104">
        <v>2279</v>
      </c>
      <c r="B2280" s="104">
        <v>11</v>
      </c>
      <c r="G2280" s="104">
        <v>119</v>
      </c>
      <c r="H2280" s="104" t="s">
        <v>4825</v>
      </c>
    </row>
    <row r="2281" spans="1:8" x14ac:dyDescent="0.25">
      <c r="A2281" s="104">
        <v>2280</v>
      </c>
      <c r="B2281" s="104">
        <v>11</v>
      </c>
      <c r="C2281" s="104">
        <v>211</v>
      </c>
      <c r="D2281" s="104" t="s">
        <v>5275</v>
      </c>
      <c r="F2281" s="104" t="s">
        <v>944</v>
      </c>
      <c r="G2281" s="104">
        <v>1109</v>
      </c>
      <c r="H2281" s="104" t="s">
        <v>4824</v>
      </c>
    </row>
    <row r="2282" spans="1:8" x14ac:dyDescent="0.25">
      <c r="A2282" s="104">
        <v>2281</v>
      </c>
      <c r="B2282" s="104">
        <v>11</v>
      </c>
      <c r="C2282" s="104">
        <v>212</v>
      </c>
      <c r="D2282" s="104" t="s">
        <v>5090</v>
      </c>
      <c r="F2282" s="104" t="s">
        <v>944</v>
      </c>
      <c r="G2282" s="104">
        <v>605</v>
      </c>
    </row>
    <row r="2283" spans="1:8" x14ac:dyDescent="0.25">
      <c r="A2283" s="104">
        <v>2282</v>
      </c>
      <c r="B2283" s="104">
        <v>11</v>
      </c>
      <c r="G2283" s="104">
        <v>400</v>
      </c>
      <c r="H2283" s="104" t="s">
        <v>4824</v>
      </c>
    </row>
    <row r="2284" spans="1:8" x14ac:dyDescent="0.25">
      <c r="A2284" s="104">
        <v>2283</v>
      </c>
      <c r="B2284" s="104">
        <v>11</v>
      </c>
      <c r="G2284" s="104">
        <v>205</v>
      </c>
      <c r="H2284" s="104" t="s">
        <v>4825</v>
      </c>
    </row>
    <row r="2285" spans="1:8" x14ac:dyDescent="0.25">
      <c r="A2285" s="104">
        <v>2284</v>
      </c>
      <c r="B2285" s="104">
        <v>11</v>
      </c>
      <c r="C2285" s="104">
        <v>213</v>
      </c>
      <c r="D2285" s="104" t="s">
        <v>5276</v>
      </c>
      <c r="F2285" s="104" t="s">
        <v>944</v>
      </c>
      <c r="G2285" s="104">
        <v>280</v>
      </c>
      <c r="H2285" s="104" t="s">
        <v>4824</v>
      </c>
    </row>
    <row r="2286" spans="1:8" x14ac:dyDescent="0.25">
      <c r="A2286" s="104">
        <v>2285</v>
      </c>
      <c r="B2286" s="104">
        <v>11</v>
      </c>
      <c r="C2286" s="104">
        <v>214</v>
      </c>
      <c r="D2286" s="104" t="s">
        <v>5277</v>
      </c>
      <c r="F2286" s="104" t="s">
        <v>944</v>
      </c>
      <c r="G2286" s="104">
        <v>337</v>
      </c>
      <c r="H2286" s="104" t="s">
        <v>4824</v>
      </c>
    </row>
    <row r="2287" spans="1:8" x14ac:dyDescent="0.25">
      <c r="A2287" s="104">
        <v>2286</v>
      </c>
      <c r="B2287" s="104">
        <v>11</v>
      </c>
      <c r="C2287" s="104">
        <v>215</v>
      </c>
      <c r="D2287" s="104" t="s">
        <v>5278</v>
      </c>
      <c r="F2287" s="104" t="s">
        <v>944</v>
      </c>
      <c r="G2287" s="104">
        <v>366</v>
      </c>
      <c r="H2287" s="104" t="s">
        <v>4824</v>
      </c>
    </row>
    <row r="2288" spans="1:8" x14ac:dyDescent="0.25">
      <c r="A2288" s="104">
        <v>2287</v>
      </c>
      <c r="B2288" s="104">
        <v>11</v>
      </c>
      <c r="C2288" s="104">
        <v>216</v>
      </c>
      <c r="D2288" s="104" t="s">
        <v>5279</v>
      </c>
      <c r="F2288" s="104" t="s">
        <v>944</v>
      </c>
      <c r="G2288" s="104">
        <v>264</v>
      </c>
      <c r="H2288" s="104" t="s">
        <v>4824</v>
      </c>
    </row>
    <row r="2289" spans="1:8" x14ac:dyDescent="0.25">
      <c r="A2289" s="104">
        <v>2288</v>
      </c>
      <c r="B2289" s="104">
        <v>11</v>
      </c>
      <c r="C2289" s="104">
        <v>217</v>
      </c>
      <c r="D2289" s="104" t="s">
        <v>5245</v>
      </c>
      <c r="F2289" s="104" t="s">
        <v>944</v>
      </c>
      <c r="G2289" s="104">
        <v>3474</v>
      </c>
      <c r="H2289" s="104" t="s">
        <v>4779</v>
      </c>
    </row>
    <row r="2290" spans="1:8" x14ac:dyDescent="0.25">
      <c r="A2290" s="104">
        <v>2289</v>
      </c>
      <c r="B2290" s="104">
        <v>11</v>
      </c>
      <c r="C2290" s="104">
        <v>218</v>
      </c>
      <c r="D2290" s="104" t="s">
        <v>5280</v>
      </c>
      <c r="F2290" s="104" t="s">
        <v>944</v>
      </c>
      <c r="G2290" s="104">
        <v>6574</v>
      </c>
      <c r="H2290" s="104" t="s">
        <v>4779</v>
      </c>
    </row>
    <row r="2291" spans="1:8" x14ac:dyDescent="0.25">
      <c r="A2291" s="104">
        <v>2290</v>
      </c>
      <c r="B2291" s="104">
        <v>11</v>
      </c>
      <c r="C2291" s="104">
        <v>219</v>
      </c>
      <c r="D2291" s="104" t="s">
        <v>5182</v>
      </c>
      <c r="F2291" s="104" t="s">
        <v>944</v>
      </c>
      <c r="G2291" s="104">
        <v>6093</v>
      </c>
      <c r="H2291" s="104" t="s">
        <v>754</v>
      </c>
    </row>
    <row r="2292" spans="1:8" x14ac:dyDescent="0.25">
      <c r="A2292" s="104">
        <v>2291</v>
      </c>
      <c r="B2292" s="104">
        <v>11</v>
      </c>
      <c r="C2292" s="104">
        <v>220</v>
      </c>
      <c r="D2292" s="104" t="s">
        <v>5137</v>
      </c>
      <c r="F2292" s="104" t="s">
        <v>944</v>
      </c>
      <c r="G2292" s="104">
        <v>2964</v>
      </c>
      <c r="H2292" s="104" t="s">
        <v>4773</v>
      </c>
    </row>
    <row r="2293" spans="1:8" x14ac:dyDescent="0.25">
      <c r="A2293" s="104">
        <v>2292</v>
      </c>
      <c r="B2293" s="104">
        <v>11</v>
      </c>
      <c r="C2293" s="104">
        <v>221</v>
      </c>
      <c r="D2293" s="104" t="s">
        <v>5263</v>
      </c>
      <c r="F2293" s="104" t="s">
        <v>944</v>
      </c>
      <c r="G2293" s="104">
        <v>1045</v>
      </c>
      <c r="H2293" s="104" t="s">
        <v>754</v>
      </c>
    </row>
    <row r="2294" spans="1:8" x14ac:dyDescent="0.25">
      <c r="A2294" s="104">
        <v>2293</v>
      </c>
      <c r="B2294" s="104">
        <v>11</v>
      </c>
      <c r="C2294" s="104">
        <v>222</v>
      </c>
      <c r="D2294" s="104" t="s">
        <v>5245</v>
      </c>
      <c r="F2294" s="104" t="s">
        <v>944</v>
      </c>
      <c r="G2294" s="104">
        <v>497</v>
      </c>
      <c r="H2294" s="104" t="s">
        <v>4</v>
      </c>
    </row>
    <row r="2295" spans="1:8" x14ac:dyDescent="0.25">
      <c r="A2295" s="104">
        <v>2294</v>
      </c>
      <c r="B2295" s="104">
        <v>11</v>
      </c>
      <c r="C2295" s="104">
        <v>223</v>
      </c>
      <c r="D2295" s="104" t="s">
        <v>4905</v>
      </c>
      <c r="F2295" s="104" t="s">
        <v>944</v>
      </c>
      <c r="G2295" s="104">
        <v>1253</v>
      </c>
      <c r="H2295" s="104" t="s">
        <v>754</v>
      </c>
    </row>
    <row r="2296" spans="1:8" x14ac:dyDescent="0.25">
      <c r="A2296" s="104">
        <v>2295</v>
      </c>
      <c r="B2296" s="104">
        <v>11</v>
      </c>
      <c r="C2296" s="104">
        <v>224</v>
      </c>
      <c r="D2296" s="104" t="s">
        <v>5146</v>
      </c>
      <c r="F2296" s="104" t="s">
        <v>944</v>
      </c>
      <c r="G2296" s="104">
        <v>767</v>
      </c>
      <c r="H2296" s="104" t="s">
        <v>4824</v>
      </c>
    </row>
    <row r="2297" spans="1:8" x14ac:dyDescent="0.25">
      <c r="A2297" s="104">
        <v>2296</v>
      </c>
      <c r="B2297" s="104">
        <v>11</v>
      </c>
      <c r="C2297" s="104">
        <v>225</v>
      </c>
      <c r="D2297" s="104" t="s">
        <v>5281</v>
      </c>
      <c r="F2297" s="104" t="s">
        <v>944</v>
      </c>
      <c r="G2297" s="104">
        <v>399</v>
      </c>
      <c r="H2297" s="104" t="s">
        <v>4824</v>
      </c>
    </row>
    <row r="2298" spans="1:8" x14ac:dyDescent="0.25">
      <c r="A2298" s="104">
        <v>2297</v>
      </c>
      <c r="B2298" s="104">
        <v>11</v>
      </c>
      <c r="C2298" s="104">
        <v>226</v>
      </c>
      <c r="D2298" s="104" t="s">
        <v>5282</v>
      </c>
      <c r="F2298" s="104" t="s">
        <v>944</v>
      </c>
      <c r="G2298" s="104">
        <v>1531</v>
      </c>
    </row>
    <row r="2299" spans="1:8" x14ac:dyDescent="0.25">
      <c r="A2299" s="104">
        <v>2298</v>
      </c>
      <c r="B2299" s="104">
        <v>11</v>
      </c>
      <c r="G2299" s="104">
        <v>400</v>
      </c>
      <c r="H2299" s="104" t="s">
        <v>4824</v>
      </c>
    </row>
    <row r="2300" spans="1:8" x14ac:dyDescent="0.25">
      <c r="A2300" s="104">
        <v>2299</v>
      </c>
      <c r="B2300" s="104">
        <v>11</v>
      </c>
      <c r="G2300" s="104">
        <v>1131</v>
      </c>
      <c r="H2300" s="104" t="s">
        <v>4825</v>
      </c>
    </row>
    <row r="2301" spans="1:8" x14ac:dyDescent="0.25">
      <c r="A2301" s="104">
        <v>2300</v>
      </c>
      <c r="B2301" s="104">
        <v>11</v>
      </c>
      <c r="C2301" s="104">
        <v>227</v>
      </c>
      <c r="D2301" s="104" t="s">
        <v>5283</v>
      </c>
      <c r="F2301" s="104" t="s">
        <v>944</v>
      </c>
      <c r="G2301" s="104">
        <v>610</v>
      </c>
    </row>
    <row r="2302" spans="1:8" x14ac:dyDescent="0.25">
      <c r="A2302" s="104">
        <v>2301</v>
      </c>
      <c r="B2302" s="104">
        <v>11</v>
      </c>
      <c r="G2302" s="104">
        <v>400</v>
      </c>
      <c r="H2302" s="104" t="s">
        <v>4824</v>
      </c>
    </row>
    <row r="2303" spans="1:8" x14ac:dyDescent="0.25">
      <c r="A2303" s="104">
        <v>2302</v>
      </c>
      <c r="B2303" s="104">
        <v>11</v>
      </c>
      <c r="G2303" s="104">
        <v>210</v>
      </c>
      <c r="H2303" s="104" t="s">
        <v>4825</v>
      </c>
    </row>
    <row r="2304" spans="1:8" x14ac:dyDescent="0.25">
      <c r="A2304" s="104">
        <v>2303</v>
      </c>
      <c r="B2304" s="104">
        <v>11</v>
      </c>
      <c r="C2304" s="104">
        <v>228</v>
      </c>
      <c r="D2304" s="104" t="s">
        <v>5284</v>
      </c>
      <c r="F2304" s="104" t="s">
        <v>944</v>
      </c>
      <c r="G2304" s="104">
        <v>1283</v>
      </c>
      <c r="H2304" s="104" t="s">
        <v>4824</v>
      </c>
    </row>
    <row r="2305" spans="1:8" x14ac:dyDescent="0.25">
      <c r="A2305" s="104">
        <v>2304</v>
      </c>
      <c r="B2305" s="104">
        <v>11</v>
      </c>
      <c r="C2305" s="104">
        <v>229</v>
      </c>
      <c r="D2305" s="104" t="s">
        <v>4908</v>
      </c>
      <c r="F2305" s="104" t="s">
        <v>944</v>
      </c>
      <c r="G2305" s="104">
        <v>3051</v>
      </c>
      <c r="H2305" s="104" t="s">
        <v>4824</v>
      </c>
    </row>
    <row r="2306" spans="1:8" x14ac:dyDescent="0.25">
      <c r="A2306" s="104">
        <v>2305</v>
      </c>
      <c r="B2306" s="104">
        <v>11</v>
      </c>
      <c r="C2306" s="104">
        <v>230</v>
      </c>
      <c r="D2306" s="104" t="s">
        <v>4900</v>
      </c>
      <c r="F2306" s="104" t="s">
        <v>944</v>
      </c>
      <c r="G2306" s="104">
        <v>2739</v>
      </c>
      <c r="H2306" s="104" t="s">
        <v>4824</v>
      </c>
    </row>
    <row r="2307" spans="1:8" x14ac:dyDescent="0.25">
      <c r="A2307" s="104">
        <v>2306</v>
      </c>
      <c r="B2307" s="104">
        <v>11</v>
      </c>
      <c r="C2307" s="104">
        <v>231</v>
      </c>
      <c r="D2307" s="104" t="s">
        <v>5248</v>
      </c>
      <c r="F2307" s="104" t="s">
        <v>944</v>
      </c>
      <c r="G2307" s="104">
        <v>921</v>
      </c>
      <c r="H2307" s="104" t="s">
        <v>4824</v>
      </c>
    </row>
    <row r="2308" spans="1:8" x14ac:dyDescent="0.25">
      <c r="A2308" s="104">
        <v>2307</v>
      </c>
      <c r="B2308" s="104">
        <v>11</v>
      </c>
      <c r="C2308" s="104">
        <v>232</v>
      </c>
      <c r="D2308" s="104" t="s">
        <v>5277</v>
      </c>
      <c r="F2308" s="104" t="s">
        <v>944</v>
      </c>
      <c r="G2308" s="104">
        <v>379</v>
      </c>
      <c r="H2308" s="104" t="s">
        <v>4824</v>
      </c>
    </row>
    <row r="2309" spans="1:8" x14ac:dyDescent="0.25">
      <c r="A2309" s="104">
        <v>2308</v>
      </c>
      <c r="B2309" s="104">
        <v>11</v>
      </c>
      <c r="C2309" s="104">
        <v>233</v>
      </c>
      <c r="D2309" s="104" t="s">
        <v>5285</v>
      </c>
      <c r="F2309" s="104" t="s">
        <v>944</v>
      </c>
      <c r="G2309" s="104">
        <v>224</v>
      </c>
      <c r="H2309" s="104" t="s">
        <v>4824</v>
      </c>
    </row>
    <row r="2310" spans="1:8" x14ac:dyDescent="0.25">
      <c r="A2310" s="104">
        <v>2309</v>
      </c>
      <c r="B2310" s="104">
        <v>11</v>
      </c>
      <c r="C2310" s="104">
        <v>234</v>
      </c>
      <c r="D2310" s="104" t="s">
        <v>5286</v>
      </c>
      <c r="F2310" s="104" t="s">
        <v>944</v>
      </c>
      <c r="G2310" s="104">
        <v>203</v>
      </c>
      <c r="H2310" s="104" t="s">
        <v>4824</v>
      </c>
    </row>
    <row r="2311" spans="1:8" x14ac:dyDescent="0.25">
      <c r="A2311" s="104">
        <v>2310</v>
      </c>
      <c r="B2311" s="104">
        <v>11</v>
      </c>
      <c r="C2311" s="104">
        <v>235</v>
      </c>
      <c r="D2311" s="104" t="s">
        <v>4826</v>
      </c>
      <c r="F2311" s="104" t="s">
        <v>944</v>
      </c>
      <c r="G2311" s="104">
        <v>338</v>
      </c>
      <c r="H2311" s="104" t="s">
        <v>4</v>
      </c>
    </row>
    <row r="2312" spans="1:8" x14ac:dyDescent="0.25">
      <c r="A2312" s="104">
        <v>2311</v>
      </c>
      <c r="B2312" s="104">
        <v>11</v>
      </c>
      <c r="C2312" s="104">
        <v>236</v>
      </c>
      <c r="D2312" s="104" t="s">
        <v>5245</v>
      </c>
      <c r="F2312" s="104" t="s">
        <v>944</v>
      </c>
      <c r="G2312" s="104">
        <v>308</v>
      </c>
      <c r="H2312" s="104" t="s">
        <v>4</v>
      </c>
    </row>
    <row r="2313" spans="1:8" x14ac:dyDescent="0.25">
      <c r="A2313" s="104">
        <v>2312</v>
      </c>
      <c r="B2313" s="104">
        <v>11</v>
      </c>
      <c r="C2313" s="104">
        <v>237</v>
      </c>
      <c r="D2313" s="104" t="s">
        <v>5287</v>
      </c>
      <c r="F2313" s="104" t="s">
        <v>944</v>
      </c>
      <c r="G2313" s="104">
        <v>3406</v>
      </c>
      <c r="H2313" s="104" t="s">
        <v>754</v>
      </c>
    </row>
    <row r="2314" spans="1:8" x14ac:dyDescent="0.25">
      <c r="A2314" s="104">
        <v>2313</v>
      </c>
      <c r="B2314" s="104">
        <v>11</v>
      </c>
      <c r="C2314" s="104">
        <v>238</v>
      </c>
      <c r="D2314" s="104" t="s">
        <v>5165</v>
      </c>
      <c r="F2314" s="104" t="s">
        <v>944</v>
      </c>
      <c r="G2314" s="104">
        <v>935</v>
      </c>
      <c r="H2314" s="104" t="s">
        <v>754</v>
      </c>
    </row>
    <row r="2315" spans="1:8" x14ac:dyDescent="0.25">
      <c r="A2315" s="104">
        <v>2314</v>
      </c>
      <c r="B2315" s="104">
        <v>11</v>
      </c>
      <c r="C2315" s="104">
        <v>239</v>
      </c>
      <c r="D2315" s="104" t="s">
        <v>5288</v>
      </c>
      <c r="F2315" s="104" t="s">
        <v>944</v>
      </c>
      <c r="G2315" s="104">
        <v>1906</v>
      </c>
      <c r="H2315" s="104" t="s">
        <v>754</v>
      </c>
    </row>
    <row r="2316" spans="1:8" x14ac:dyDescent="0.25">
      <c r="A2316" s="104">
        <v>2315</v>
      </c>
      <c r="B2316" s="104">
        <v>11</v>
      </c>
      <c r="C2316" s="104">
        <v>240</v>
      </c>
      <c r="D2316" s="104" t="s">
        <v>4970</v>
      </c>
      <c r="F2316" s="104" t="s">
        <v>944</v>
      </c>
      <c r="G2316" s="104">
        <v>640</v>
      </c>
      <c r="H2316" s="104" t="s">
        <v>754</v>
      </c>
    </row>
    <row r="2317" spans="1:8" x14ac:dyDescent="0.25">
      <c r="A2317" s="104">
        <v>2316</v>
      </c>
      <c r="B2317" s="104">
        <v>11</v>
      </c>
      <c r="C2317" s="104">
        <v>241</v>
      </c>
      <c r="D2317" s="104" t="s">
        <v>5289</v>
      </c>
      <c r="F2317" s="104" t="s">
        <v>944</v>
      </c>
      <c r="G2317" s="104">
        <v>6077</v>
      </c>
      <c r="H2317" s="104" t="s">
        <v>754</v>
      </c>
    </row>
    <row r="2318" spans="1:8" x14ac:dyDescent="0.25">
      <c r="A2318" s="104">
        <v>2317</v>
      </c>
      <c r="B2318" s="104">
        <v>11</v>
      </c>
      <c r="C2318" s="104">
        <v>242</v>
      </c>
      <c r="D2318" s="104" t="s">
        <v>5171</v>
      </c>
      <c r="F2318" s="104" t="s">
        <v>944</v>
      </c>
      <c r="G2318" s="104">
        <v>1233</v>
      </c>
      <c r="H2318" s="104" t="s">
        <v>4773</v>
      </c>
    </row>
    <row r="2319" spans="1:8" x14ac:dyDescent="0.25">
      <c r="A2319" s="104">
        <v>2318</v>
      </c>
      <c r="B2319" s="104">
        <v>11</v>
      </c>
      <c r="C2319" s="104">
        <v>243</v>
      </c>
      <c r="D2319" s="104" t="s">
        <v>5171</v>
      </c>
      <c r="F2319" s="104" t="s">
        <v>944</v>
      </c>
      <c r="G2319" s="104">
        <v>2016</v>
      </c>
      <c r="H2319" s="104" t="s">
        <v>754</v>
      </c>
    </row>
    <row r="2320" spans="1:8" x14ac:dyDescent="0.25">
      <c r="A2320" s="104">
        <v>2319</v>
      </c>
      <c r="B2320" s="104">
        <v>11</v>
      </c>
      <c r="C2320" s="104">
        <v>244</v>
      </c>
      <c r="D2320" s="104" t="s">
        <v>945</v>
      </c>
      <c r="F2320" s="104" t="s">
        <v>946</v>
      </c>
      <c r="G2320" s="104">
        <v>2145</v>
      </c>
      <c r="H2320" s="104" t="s">
        <v>4972</v>
      </c>
    </row>
    <row r="2321" spans="1:8" x14ac:dyDescent="0.25">
      <c r="A2321" s="104">
        <v>2320</v>
      </c>
      <c r="B2321" s="104">
        <v>11</v>
      </c>
      <c r="C2321" s="104">
        <v>245</v>
      </c>
      <c r="D2321" s="104" t="s">
        <v>5282</v>
      </c>
      <c r="F2321" s="104" t="s">
        <v>944</v>
      </c>
      <c r="G2321" s="104">
        <v>1262</v>
      </c>
      <c r="H2321" s="104" t="s">
        <v>4779</v>
      </c>
    </row>
    <row r="2322" spans="1:8" x14ac:dyDescent="0.25">
      <c r="A2322" s="104">
        <v>2321</v>
      </c>
      <c r="B2322" s="104">
        <v>11</v>
      </c>
      <c r="C2322" s="104">
        <v>246</v>
      </c>
      <c r="D2322" s="104" t="s">
        <v>5290</v>
      </c>
      <c r="F2322" s="104" t="s">
        <v>944</v>
      </c>
      <c r="G2322" s="104">
        <v>447</v>
      </c>
      <c r="H2322" s="104" t="s">
        <v>4824</v>
      </c>
    </row>
    <row r="2323" spans="1:8" x14ac:dyDescent="0.25">
      <c r="A2323" s="104">
        <v>2322</v>
      </c>
      <c r="B2323" s="104">
        <v>11</v>
      </c>
      <c r="C2323" s="104">
        <v>247</v>
      </c>
      <c r="D2323" s="104" t="s">
        <v>4865</v>
      </c>
      <c r="F2323" s="104" t="s">
        <v>944</v>
      </c>
      <c r="G2323" s="104">
        <v>353</v>
      </c>
      <c r="H2323" s="104" t="s">
        <v>4824</v>
      </c>
    </row>
    <row r="2324" spans="1:8" x14ac:dyDescent="0.25">
      <c r="A2324" s="104">
        <v>2323</v>
      </c>
      <c r="B2324" s="104">
        <v>11</v>
      </c>
      <c r="C2324" s="104">
        <v>248</v>
      </c>
      <c r="D2324" s="104" t="s">
        <v>4907</v>
      </c>
      <c r="F2324" s="104" t="s">
        <v>944</v>
      </c>
      <c r="G2324" s="104">
        <v>2201</v>
      </c>
      <c r="H2324" s="104" t="s">
        <v>4824</v>
      </c>
    </row>
    <row r="2325" spans="1:8" x14ac:dyDescent="0.25">
      <c r="A2325" s="104">
        <v>2324</v>
      </c>
      <c r="B2325" s="104">
        <v>11</v>
      </c>
      <c r="C2325" s="104">
        <v>249</v>
      </c>
      <c r="D2325" s="104" t="s">
        <v>5291</v>
      </c>
      <c r="F2325" s="104" t="s">
        <v>944</v>
      </c>
      <c r="G2325" s="104">
        <v>219</v>
      </c>
      <c r="H2325" s="104" t="s">
        <v>4824</v>
      </c>
    </row>
    <row r="2326" spans="1:8" x14ac:dyDescent="0.25">
      <c r="A2326" s="104">
        <v>2325</v>
      </c>
      <c r="B2326" s="104">
        <v>11</v>
      </c>
      <c r="C2326" s="104">
        <v>250</v>
      </c>
      <c r="D2326" s="104" t="s">
        <v>4905</v>
      </c>
      <c r="F2326" s="104" t="s">
        <v>944</v>
      </c>
      <c r="G2326" s="104">
        <v>3732</v>
      </c>
      <c r="H2326" s="104" t="s">
        <v>4824</v>
      </c>
    </row>
    <row r="2327" spans="1:8" x14ac:dyDescent="0.25">
      <c r="A2327" s="104">
        <v>2326</v>
      </c>
      <c r="B2327" s="104">
        <v>11</v>
      </c>
      <c r="C2327" s="104">
        <v>251</v>
      </c>
      <c r="D2327" s="104" t="s">
        <v>4806</v>
      </c>
      <c r="F2327" s="104" t="s">
        <v>944</v>
      </c>
      <c r="G2327" s="104">
        <v>283</v>
      </c>
      <c r="H2327" s="104" t="s">
        <v>4</v>
      </c>
    </row>
    <row r="2328" spans="1:8" x14ac:dyDescent="0.25">
      <c r="A2328" s="104">
        <v>2327</v>
      </c>
      <c r="B2328" s="104">
        <v>11</v>
      </c>
      <c r="C2328" s="104">
        <v>252</v>
      </c>
      <c r="D2328" s="104" t="s">
        <v>5209</v>
      </c>
      <c r="F2328" s="104" t="s">
        <v>944</v>
      </c>
      <c r="G2328" s="104">
        <v>572</v>
      </c>
      <c r="H2328" s="104" t="s">
        <v>4824</v>
      </c>
    </row>
    <row r="2329" spans="1:8" x14ac:dyDescent="0.25">
      <c r="A2329" s="104">
        <v>2328</v>
      </c>
      <c r="B2329" s="104">
        <v>11</v>
      </c>
      <c r="C2329" s="104">
        <v>253</v>
      </c>
      <c r="D2329" s="104" t="s">
        <v>5292</v>
      </c>
      <c r="F2329" s="104" t="s">
        <v>944</v>
      </c>
      <c r="G2329" s="104">
        <v>242</v>
      </c>
      <c r="H2329" s="104" t="s">
        <v>4824</v>
      </c>
    </row>
    <row r="2330" spans="1:8" x14ac:dyDescent="0.25">
      <c r="A2330" s="104">
        <v>2329</v>
      </c>
      <c r="B2330" s="104">
        <v>11</v>
      </c>
      <c r="C2330" s="104">
        <v>254</v>
      </c>
      <c r="D2330" s="104" t="s">
        <v>5293</v>
      </c>
      <c r="F2330" s="104" t="s">
        <v>944</v>
      </c>
      <c r="G2330" s="104">
        <v>290</v>
      </c>
      <c r="H2330" s="104" t="s">
        <v>4824</v>
      </c>
    </row>
    <row r="2331" spans="1:8" x14ac:dyDescent="0.25">
      <c r="A2331" s="104">
        <v>2330</v>
      </c>
      <c r="B2331" s="104">
        <v>11</v>
      </c>
      <c r="C2331" s="104">
        <v>255</v>
      </c>
      <c r="D2331" s="104" t="s">
        <v>5294</v>
      </c>
      <c r="F2331" s="104" t="s">
        <v>944</v>
      </c>
      <c r="G2331" s="104">
        <v>952</v>
      </c>
    </row>
    <row r="2332" spans="1:8" x14ac:dyDescent="0.25">
      <c r="A2332" s="104">
        <v>2331</v>
      </c>
      <c r="B2332" s="104">
        <v>11</v>
      </c>
      <c r="G2332" s="104">
        <v>400</v>
      </c>
      <c r="H2332" s="104" t="s">
        <v>4824</v>
      </c>
    </row>
    <row r="2333" spans="1:8" x14ac:dyDescent="0.25">
      <c r="A2333" s="104">
        <v>2332</v>
      </c>
      <c r="B2333" s="104">
        <v>11</v>
      </c>
      <c r="G2333" s="104">
        <v>552</v>
      </c>
      <c r="H2333" s="104" t="s">
        <v>4825</v>
      </c>
    </row>
    <row r="2334" spans="1:8" x14ac:dyDescent="0.25">
      <c r="A2334" s="104">
        <v>2333</v>
      </c>
      <c r="B2334" s="104">
        <v>11</v>
      </c>
      <c r="C2334" s="104">
        <v>256</v>
      </c>
      <c r="D2334" s="104" t="s">
        <v>5282</v>
      </c>
      <c r="F2334" s="104" t="s">
        <v>944</v>
      </c>
      <c r="G2334" s="104">
        <v>481</v>
      </c>
      <c r="H2334" s="104" t="s">
        <v>4</v>
      </c>
    </row>
    <row r="2335" spans="1:8" x14ac:dyDescent="0.25">
      <c r="A2335" s="104">
        <v>2334</v>
      </c>
      <c r="B2335" s="104">
        <v>11</v>
      </c>
      <c r="C2335" s="104">
        <v>257</v>
      </c>
      <c r="D2335" s="104" t="s">
        <v>945</v>
      </c>
      <c r="F2335" s="104" t="s">
        <v>946</v>
      </c>
      <c r="G2335" s="104">
        <v>4429</v>
      </c>
      <c r="H2335" s="104" t="s">
        <v>754</v>
      </c>
    </row>
    <row r="2336" spans="1:8" x14ac:dyDescent="0.25">
      <c r="A2336" s="104">
        <v>2335</v>
      </c>
      <c r="B2336" s="104">
        <v>11</v>
      </c>
      <c r="C2336" s="104">
        <v>258</v>
      </c>
      <c r="D2336" s="104" t="s">
        <v>4905</v>
      </c>
      <c r="F2336" s="104" t="s">
        <v>944</v>
      </c>
      <c r="G2336" s="104">
        <v>5594</v>
      </c>
      <c r="H2336" s="104" t="s">
        <v>754</v>
      </c>
    </row>
    <row r="2337" spans="1:8" x14ac:dyDescent="0.25">
      <c r="A2337" s="104">
        <v>2336</v>
      </c>
      <c r="B2337" s="104">
        <v>11</v>
      </c>
      <c r="C2337" s="104">
        <v>259</v>
      </c>
      <c r="D2337" s="104" t="s">
        <v>5182</v>
      </c>
      <c r="F2337" s="104" t="s">
        <v>944</v>
      </c>
      <c r="G2337" s="104">
        <v>126</v>
      </c>
      <c r="H2337" s="104" t="s">
        <v>4</v>
      </c>
    </row>
    <row r="2338" spans="1:8" x14ac:dyDescent="0.25">
      <c r="A2338" s="104">
        <v>2337</v>
      </c>
      <c r="B2338" s="104">
        <v>11</v>
      </c>
      <c r="C2338" s="104">
        <v>260</v>
      </c>
      <c r="D2338" s="104" t="s">
        <v>5195</v>
      </c>
      <c r="F2338" s="104" t="s">
        <v>944</v>
      </c>
      <c r="G2338" s="104">
        <v>7081</v>
      </c>
      <c r="H2338" s="104" t="s">
        <v>754</v>
      </c>
    </row>
    <row r="2339" spans="1:8" x14ac:dyDescent="0.25">
      <c r="A2339" s="104">
        <v>2338</v>
      </c>
      <c r="B2339" s="104">
        <v>11</v>
      </c>
      <c r="C2339" s="104">
        <v>261</v>
      </c>
      <c r="D2339" s="104" t="s">
        <v>4887</v>
      </c>
      <c r="F2339" s="104" t="s">
        <v>944</v>
      </c>
      <c r="G2339" s="104">
        <v>2555</v>
      </c>
      <c r="H2339" s="104" t="s">
        <v>754</v>
      </c>
    </row>
    <row r="2340" spans="1:8" x14ac:dyDescent="0.25">
      <c r="A2340" s="104">
        <v>2339</v>
      </c>
      <c r="B2340" s="104">
        <v>11</v>
      </c>
      <c r="C2340" s="104">
        <v>262</v>
      </c>
      <c r="D2340" s="104" t="s">
        <v>5295</v>
      </c>
      <c r="F2340" s="104" t="s">
        <v>944</v>
      </c>
      <c r="G2340" s="104">
        <v>2833</v>
      </c>
      <c r="H2340" s="104" t="s">
        <v>4773</v>
      </c>
    </row>
    <row r="2341" spans="1:8" x14ac:dyDescent="0.25">
      <c r="A2341" s="104">
        <v>2340</v>
      </c>
      <c r="B2341" s="104">
        <v>11</v>
      </c>
      <c r="C2341" s="104">
        <v>263</v>
      </c>
      <c r="D2341" s="104" t="s">
        <v>5296</v>
      </c>
      <c r="F2341" s="104" t="s">
        <v>944</v>
      </c>
      <c r="G2341" s="104">
        <v>636</v>
      </c>
      <c r="H2341" s="104" t="s">
        <v>4824</v>
      </c>
    </row>
    <row r="2342" spans="1:8" x14ac:dyDescent="0.25">
      <c r="A2342" s="104">
        <v>2341</v>
      </c>
      <c r="B2342" s="104">
        <v>11</v>
      </c>
      <c r="C2342" s="104">
        <v>264</v>
      </c>
      <c r="D2342" s="104" t="s">
        <v>4952</v>
      </c>
      <c r="F2342" s="104" t="s">
        <v>944</v>
      </c>
      <c r="G2342" s="104">
        <v>1011</v>
      </c>
      <c r="H2342" s="104" t="s">
        <v>4824</v>
      </c>
    </row>
    <row r="2343" spans="1:8" x14ac:dyDescent="0.25">
      <c r="A2343" s="104">
        <v>2342</v>
      </c>
      <c r="B2343" s="104">
        <v>11</v>
      </c>
      <c r="C2343" s="104">
        <v>265</v>
      </c>
      <c r="D2343" s="104" t="s">
        <v>5297</v>
      </c>
      <c r="F2343" s="104" t="s">
        <v>944</v>
      </c>
      <c r="G2343" s="104">
        <v>202</v>
      </c>
      <c r="H2343" s="104" t="s">
        <v>4824</v>
      </c>
    </row>
    <row r="2344" spans="1:8" x14ac:dyDescent="0.25">
      <c r="A2344" s="104">
        <v>2343</v>
      </c>
      <c r="B2344" s="104">
        <v>11</v>
      </c>
      <c r="C2344" s="104">
        <v>266</v>
      </c>
      <c r="D2344" s="104" t="s">
        <v>4966</v>
      </c>
      <c r="F2344" s="104" t="s">
        <v>944</v>
      </c>
      <c r="G2344" s="104">
        <v>182</v>
      </c>
    </row>
    <row r="2345" spans="1:8" x14ac:dyDescent="0.25">
      <c r="A2345" s="104">
        <v>2344</v>
      </c>
      <c r="B2345" s="104">
        <v>11</v>
      </c>
      <c r="G2345" s="104">
        <v>50</v>
      </c>
      <c r="H2345" s="104" t="s">
        <v>4824</v>
      </c>
    </row>
    <row r="2346" spans="1:8" x14ac:dyDescent="0.25">
      <c r="A2346" s="104">
        <v>2345</v>
      </c>
      <c r="B2346" s="104">
        <v>11</v>
      </c>
      <c r="G2346" s="104">
        <v>132</v>
      </c>
      <c r="H2346" s="104" t="s">
        <v>4825</v>
      </c>
    </row>
    <row r="2347" spans="1:8" x14ac:dyDescent="0.25">
      <c r="A2347" s="104">
        <v>2346</v>
      </c>
      <c r="B2347" s="104">
        <v>11</v>
      </c>
      <c r="C2347" s="104">
        <v>267</v>
      </c>
      <c r="D2347" s="104" t="s">
        <v>5298</v>
      </c>
      <c r="F2347" s="104" t="s">
        <v>944</v>
      </c>
      <c r="G2347" s="104">
        <v>1369</v>
      </c>
    </row>
    <row r="2348" spans="1:8" x14ac:dyDescent="0.25">
      <c r="A2348" s="104">
        <v>2347</v>
      </c>
      <c r="B2348" s="104">
        <v>11</v>
      </c>
      <c r="G2348" s="104">
        <v>338</v>
      </c>
      <c r="H2348" s="104" t="s">
        <v>4824</v>
      </c>
    </row>
    <row r="2349" spans="1:8" x14ac:dyDescent="0.25">
      <c r="A2349" s="104">
        <v>2348</v>
      </c>
      <c r="B2349" s="104">
        <v>11</v>
      </c>
      <c r="G2349" s="104">
        <v>1031</v>
      </c>
      <c r="H2349" s="104" t="s">
        <v>4825</v>
      </c>
    </row>
    <row r="2350" spans="1:8" x14ac:dyDescent="0.25">
      <c r="A2350" s="104">
        <v>2349</v>
      </c>
      <c r="B2350" s="104">
        <v>11</v>
      </c>
      <c r="C2350" s="104">
        <v>268</v>
      </c>
      <c r="D2350" s="104" t="s">
        <v>5014</v>
      </c>
      <c r="F2350" s="104" t="s">
        <v>944</v>
      </c>
      <c r="G2350" s="104">
        <v>1699</v>
      </c>
      <c r="H2350" s="104" t="s">
        <v>4824</v>
      </c>
    </row>
    <row r="2351" spans="1:8" x14ac:dyDescent="0.25">
      <c r="A2351" s="104">
        <v>2350</v>
      </c>
      <c r="B2351" s="104">
        <v>11</v>
      </c>
      <c r="C2351" s="104">
        <v>269</v>
      </c>
      <c r="D2351" s="104" t="s">
        <v>5170</v>
      </c>
      <c r="F2351" s="104" t="s">
        <v>944</v>
      </c>
      <c r="G2351" s="104">
        <v>668</v>
      </c>
      <c r="H2351" s="104" t="s">
        <v>4824</v>
      </c>
    </row>
    <row r="2352" spans="1:8" x14ac:dyDescent="0.25">
      <c r="A2352" s="104">
        <v>2351</v>
      </c>
      <c r="B2352" s="104">
        <v>11</v>
      </c>
      <c r="C2352" s="104">
        <v>271</v>
      </c>
      <c r="D2352" s="104" t="s">
        <v>5189</v>
      </c>
      <c r="F2352" s="104" t="s">
        <v>944</v>
      </c>
      <c r="G2352" s="104">
        <v>1428</v>
      </c>
      <c r="H2352" s="104" t="s">
        <v>4824</v>
      </c>
    </row>
    <row r="2353" spans="1:8" x14ac:dyDescent="0.25">
      <c r="A2353" s="104">
        <v>2352</v>
      </c>
      <c r="B2353" s="104">
        <v>11</v>
      </c>
      <c r="C2353" s="104">
        <v>272</v>
      </c>
      <c r="D2353" s="104" t="s">
        <v>5299</v>
      </c>
      <c r="F2353" s="104" t="s">
        <v>944</v>
      </c>
      <c r="G2353" s="104">
        <v>435</v>
      </c>
      <c r="H2353" s="104" t="s">
        <v>4824</v>
      </c>
    </row>
    <row r="2354" spans="1:8" x14ac:dyDescent="0.25">
      <c r="A2354" s="104">
        <v>2353</v>
      </c>
      <c r="B2354" s="104">
        <v>11</v>
      </c>
      <c r="C2354" s="104">
        <v>273</v>
      </c>
      <c r="D2354" s="104" t="s">
        <v>5192</v>
      </c>
      <c r="F2354" s="104" t="s">
        <v>944</v>
      </c>
      <c r="G2354" s="104">
        <v>1703</v>
      </c>
      <c r="H2354" s="104" t="s">
        <v>4824</v>
      </c>
    </row>
    <row r="2355" spans="1:8" x14ac:dyDescent="0.25">
      <c r="A2355" s="104">
        <v>2354</v>
      </c>
      <c r="B2355" s="104">
        <v>11</v>
      </c>
      <c r="C2355" s="104">
        <v>274</v>
      </c>
      <c r="D2355" s="104" t="s">
        <v>5300</v>
      </c>
      <c r="F2355" s="104" t="s">
        <v>965</v>
      </c>
      <c r="G2355" s="104">
        <v>91</v>
      </c>
      <c r="H2355" s="104" t="s">
        <v>4809</v>
      </c>
    </row>
    <row r="2356" spans="1:8" x14ac:dyDescent="0.25">
      <c r="A2356" s="104">
        <v>2355</v>
      </c>
      <c r="B2356" s="104">
        <v>11</v>
      </c>
      <c r="C2356" s="104">
        <v>275</v>
      </c>
      <c r="D2356" s="104" t="s">
        <v>5298</v>
      </c>
      <c r="F2356" s="104" t="s">
        <v>944</v>
      </c>
      <c r="G2356" s="104">
        <v>62</v>
      </c>
      <c r="H2356" s="104" t="s">
        <v>4824</v>
      </c>
    </row>
    <row r="2357" spans="1:8" x14ac:dyDescent="0.25">
      <c r="A2357" s="104">
        <v>2356</v>
      </c>
      <c r="B2357" s="104">
        <v>11</v>
      </c>
      <c r="C2357" s="104">
        <v>276</v>
      </c>
      <c r="D2357" s="104" t="s">
        <v>5301</v>
      </c>
      <c r="F2357" s="104" t="s">
        <v>944</v>
      </c>
      <c r="G2357" s="104">
        <v>470</v>
      </c>
    </row>
    <row r="2358" spans="1:8" x14ac:dyDescent="0.25">
      <c r="A2358" s="104">
        <v>2357</v>
      </c>
      <c r="B2358" s="104">
        <v>11</v>
      </c>
      <c r="G2358" s="104">
        <v>100</v>
      </c>
      <c r="H2358" s="104" t="s">
        <v>4824</v>
      </c>
    </row>
    <row r="2359" spans="1:8" x14ac:dyDescent="0.25">
      <c r="A2359" s="104">
        <v>2358</v>
      </c>
      <c r="B2359" s="104">
        <v>11</v>
      </c>
      <c r="G2359" s="104">
        <v>370</v>
      </c>
      <c r="H2359" s="104" t="s">
        <v>4825</v>
      </c>
    </row>
    <row r="2360" spans="1:8" x14ac:dyDescent="0.25">
      <c r="A2360" s="104">
        <v>2359</v>
      </c>
      <c r="B2360" s="104">
        <v>11</v>
      </c>
      <c r="C2360" s="104">
        <v>277</v>
      </c>
      <c r="D2360" s="104" t="s">
        <v>5302</v>
      </c>
      <c r="F2360" s="104" t="s">
        <v>944</v>
      </c>
      <c r="G2360" s="104">
        <v>1847</v>
      </c>
      <c r="H2360" s="104" t="s">
        <v>4824</v>
      </c>
    </row>
    <row r="2361" spans="1:8" x14ac:dyDescent="0.25">
      <c r="A2361" s="104">
        <v>2360</v>
      </c>
      <c r="B2361" s="104">
        <v>11</v>
      </c>
      <c r="C2361" s="104">
        <v>278</v>
      </c>
      <c r="D2361" s="104" t="s">
        <v>4905</v>
      </c>
      <c r="F2361" s="104" t="s">
        <v>944</v>
      </c>
      <c r="G2361" s="104">
        <v>1612</v>
      </c>
      <c r="H2361" s="104" t="s">
        <v>4</v>
      </c>
    </row>
    <row r="2362" spans="1:8" x14ac:dyDescent="0.25">
      <c r="A2362" s="104">
        <v>2361</v>
      </c>
      <c r="B2362" s="104">
        <v>11</v>
      </c>
      <c r="C2362" s="104">
        <v>279</v>
      </c>
      <c r="D2362" s="104" t="s">
        <v>4812</v>
      </c>
      <c r="F2362" s="104" t="s">
        <v>944</v>
      </c>
      <c r="G2362" s="104">
        <v>3235</v>
      </c>
      <c r="H2362" s="104" t="s">
        <v>754</v>
      </c>
    </row>
    <row r="2363" spans="1:8" x14ac:dyDescent="0.25">
      <c r="A2363" s="104">
        <v>2362</v>
      </c>
      <c r="B2363" s="104">
        <v>11</v>
      </c>
      <c r="C2363" s="104">
        <v>280</v>
      </c>
      <c r="D2363" s="104" t="s">
        <v>5295</v>
      </c>
      <c r="F2363" s="104" t="s">
        <v>944</v>
      </c>
      <c r="G2363" s="104">
        <v>8691</v>
      </c>
      <c r="H2363" s="104" t="s">
        <v>754</v>
      </c>
    </row>
    <row r="2364" spans="1:8" x14ac:dyDescent="0.25">
      <c r="A2364" s="104">
        <v>2363</v>
      </c>
      <c r="B2364" s="104">
        <v>11</v>
      </c>
      <c r="C2364" s="104">
        <v>281</v>
      </c>
      <c r="D2364" s="104" t="s">
        <v>5142</v>
      </c>
      <c r="F2364" s="104" t="s">
        <v>944</v>
      </c>
      <c r="G2364" s="104">
        <v>12264</v>
      </c>
      <c r="H2364" s="104" t="s">
        <v>754</v>
      </c>
    </row>
    <row r="2365" spans="1:8" x14ac:dyDescent="0.25">
      <c r="A2365" s="104">
        <v>2364</v>
      </c>
      <c r="B2365" s="104">
        <v>11</v>
      </c>
      <c r="C2365" s="104">
        <v>282</v>
      </c>
      <c r="D2365" s="104" t="s">
        <v>5181</v>
      </c>
      <c r="F2365" s="104" t="s">
        <v>944</v>
      </c>
      <c r="G2365" s="104">
        <v>5525</v>
      </c>
      <c r="H2365" s="104" t="s">
        <v>754</v>
      </c>
    </row>
    <row r="2366" spans="1:8" x14ac:dyDescent="0.25">
      <c r="A2366" s="104">
        <v>2365</v>
      </c>
      <c r="B2366" s="104">
        <v>11</v>
      </c>
      <c r="C2366" s="104">
        <v>283</v>
      </c>
      <c r="D2366" s="104" t="s">
        <v>5295</v>
      </c>
      <c r="F2366" s="104" t="s">
        <v>944</v>
      </c>
      <c r="G2366" s="104">
        <v>3187</v>
      </c>
      <c r="H2366" s="104" t="s">
        <v>4</v>
      </c>
    </row>
    <row r="2367" spans="1:8" x14ac:dyDescent="0.25">
      <c r="A2367" s="104">
        <v>2366</v>
      </c>
      <c r="B2367" s="104">
        <v>11</v>
      </c>
      <c r="C2367" s="104">
        <v>284</v>
      </c>
      <c r="D2367" s="104" t="s">
        <v>5113</v>
      </c>
      <c r="F2367" s="104" t="s">
        <v>944</v>
      </c>
      <c r="G2367" s="104">
        <v>2692</v>
      </c>
      <c r="H2367" s="104" t="s">
        <v>754</v>
      </c>
    </row>
    <row r="2368" spans="1:8" x14ac:dyDescent="0.25">
      <c r="A2368" s="104">
        <v>2367</v>
      </c>
      <c r="B2368" s="104">
        <v>11</v>
      </c>
      <c r="C2368" s="104">
        <v>285</v>
      </c>
      <c r="D2368" s="104" t="s">
        <v>5303</v>
      </c>
      <c r="F2368" s="104" t="s">
        <v>944</v>
      </c>
      <c r="G2368" s="104">
        <v>4663</v>
      </c>
      <c r="H2368" s="104" t="s">
        <v>4824</v>
      </c>
    </row>
    <row r="2369" spans="1:8" x14ac:dyDescent="0.25">
      <c r="A2369" s="104">
        <v>2368</v>
      </c>
      <c r="B2369" s="104">
        <v>11</v>
      </c>
      <c r="C2369" s="104">
        <v>286</v>
      </c>
      <c r="D2369" s="104" t="s">
        <v>5304</v>
      </c>
      <c r="F2369" s="104" t="s">
        <v>944</v>
      </c>
      <c r="G2369" s="104">
        <v>299</v>
      </c>
      <c r="H2369" s="104" t="s">
        <v>4824</v>
      </c>
    </row>
    <row r="2370" spans="1:8" x14ac:dyDescent="0.25">
      <c r="A2370" s="104">
        <v>2369</v>
      </c>
      <c r="B2370" s="104">
        <v>11</v>
      </c>
      <c r="C2370" s="104">
        <v>287</v>
      </c>
      <c r="D2370" s="104" t="s">
        <v>5069</v>
      </c>
      <c r="F2370" s="104" t="s">
        <v>944</v>
      </c>
      <c r="G2370" s="104">
        <v>400</v>
      </c>
      <c r="H2370" s="104" t="s">
        <v>4824</v>
      </c>
    </row>
    <row r="2371" spans="1:8" x14ac:dyDescent="0.25">
      <c r="A2371" s="104">
        <v>2370</v>
      </c>
      <c r="B2371" s="104">
        <v>11</v>
      </c>
      <c r="C2371" s="104">
        <v>288</v>
      </c>
      <c r="D2371" s="104" t="s">
        <v>5305</v>
      </c>
      <c r="F2371" s="104" t="s">
        <v>949</v>
      </c>
      <c r="G2371" s="104">
        <v>396</v>
      </c>
      <c r="H2371" s="104" t="s">
        <v>4831</v>
      </c>
    </row>
    <row r="2372" spans="1:8" x14ac:dyDescent="0.25">
      <c r="A2372" s="104">
        <v>2371</v>
      </c>
      <c r="B2372" s="104">
        <v>11</v>
      </c>
      <c r="C2372" s="104">
        <v>289</v>
      </c>
      <c r="D2372" s="104" t="s">
        <v>5035</v>
      </c>
      <c r="F2372" s="104" t="s">
        <v>944</v>
      </c>
      <c r="G2372" s="104">
        <v>529</v>
      </c>
      <c r="H2372" s="104" t="s">
        <v>4824</v>
      </c>
    </row>
    <row r="2373" spans="1:8" x14ac:dyDescent="0.25">
      <c r="A2373" s="104">
        <v>2372</v>
      </c>
      <c r="B2373" s="104">
        <v>11</v>
      </c>
      <c r="C2373" s="104">
        <v>290</v>
      </c>
      <c r="D2373" s="104" t="s">
        <v>5170</v>
      </c>
      <c r="F2373" s="104" t="s">
        <v>944</v>
      </c>
      <c r="G2373" s="104">
        <v>618</v>
      </c>
      <c r="H2373" s="104" t="s">
        <v>754</v>
      </c>
    </row>
    <row r="2374" spans="1:8" x14ac:dyDescent="0.25">
      <c r="A2374" s="104">
        <v>2373</v>
      </c>
      <c r="B2374" s="104">
        <v>11</v>
      </c>
      <c r="C2374" s="104">
        <v>291</v>
      </c>
      <c r="D2374" s="104" t="s">
        <v>5306</v>
      </c>
      <c r="F2374" s="104" t="s">
        <v>4977</v>
      </c>
      <c r="G2374" s="104">
        <v>1371</v>
      </c>
      <c r="H2374" s="104" t="s">
        <v>4773</v>
      </c>
    </row>
    <row r="2375" spans="1:8" x14ac:dyDescent="0.25">
      <c r="A2375" s="104">
        <v>2374</v>
      </c>
      <c r="B2375" s="104">
        <v>11</v>
      </c>
      <c r="C2375" s="104">
        <v>292</v>
      </c>
      <c r="D2375" s="104" t="s">
        <v>5307</v>
      </c>
      <c r="F2375" s="104" t="s">
        <v>944</v>
      </c>
      <c r="G2375" s="104">
        <v>1750</v>
      </c>
      <c r="H2375" s="104" t="s">
        <v>4824</v>
      </c>
    </row>
    <row r="2376" spans="1:8" x14ac:dyDescent="0.25">
      <c r="A2376" s="104">
        <v>2375</v>
      </c>
      <c r="B2376" s="104">
        <v>11</v>
      </c>
      <c r="C2376" s="104">
        <v>293</v>
      </c>
      <c r="D2376" s="104" t="s">
        <v>5308</v>
      </c>
      <c r="F2376" s="104" t="s">
        <v>944</v>
      </c>
      <c r="G2376" s="104">
        <v>948</v>
      </c>
      <c r="H2376" s="104" t="s">
        <v>4824</v>
      </c>
    </row>
    <row r="2377" spans="1:8" x14ac:dyDescent="0.25">
      <c r="A2377" s="104">
        <v>2376</v>
      </c>
      <c r="B2377" s="104">
        <v>11</v>
      </c>
      <c r="C2377" s="104">
        <v>294</v>
      </c>
      <c r="D2377" s="104" t="s">
        <v>5309</v>
      </c>
      <c r="F2377" s="104" t="s">
        <v>944</v>
      </c>
      <c r="G2377" s="104">
        <v>325</v>
      </c>
      <c r="H2377" s="104" t="s">
        <v>4824</v>
      </c>
    </row>
    <row r="2378" spans="1:8" x14ac:dyDescent="0.25">
      <c r="A2378" s="104">
        <v>2377</v>
      </c>
      <c r="B2378" s="104">
        <v>11</v>
      </c>
      <c r="C2378" s="104">
        <v>295</v>
      </c>
      <c r="D2378" s="104" t="s">
        <v>5310</v>
      </c>
      <c r="F2378" s="104" t="s">
        <v>944</v>
      </c>
      <c r="G2378" s="104">
        <v>391</v>
      </c>
    </row>
    <row r="2379" spans="1:8" x14ac:dyDescent="0.25">
      <c r="A2379" s="104">
        <v>2378</v>
      </c>
      <c r="B2379" s="104">
        <v>11</v>
      </c>
      <c r="G2379" s="104">
        <v>239</v>
      </c>
      <c r="H2379" s="104" t="s">
        <v>4824</v>
      </c>
    </row>
    <row r="2380" spans="1:8" x14ac:dyDescent="0.25">
      <c r="A2380" s="104">
        <v>2379</v>
      </c>
      <c r="B2380" s="104">
        <v>11</v>
      </c>
      <c r="G2380" s="104">
        <v>152</v>
      </c>
      <c r="H2380" s="104" t="s">
        <v>4825</v>
      </c>
    </row>
    <row r="2381" spans="1:8" x14ac:dyDescent="0.25">
      <c r="A2381" s="104">
        <v>2380</v>
      </c>
      <c r="B2381" s="104">
        <v>11</v>
      </c>
      <c r="C2381" s="104">
        <v>296</v>
      </c>
      <c r="D2381" s="104" t="s">
        <v>5058</v>
      </c>
      <c r="F2381" s="104" t="s">
        <v>944</v>
      </c>
      <c r="G2381" s="104">
        <v>1011</v>
      </c>
    </row>
    <row r="2382" spans="1:8" x14ac:dyDescent="0.25">
      <c r="A2382" s="104">
        <v>2381</v>
      </c>
      <c r="B2382" s="104">
        <v>11</v>
      </c>
      <c r="G2382" s="104">
        <v>250</v>
      </c>
      <c r="H2382" s="104" t="s">
        <v>4824</v>
      </c>
    </row>
    <row r="2383" spans="1:8" x14ac:dyDescent="0.25">
      <c r="A2383" s="104">
        <v>2382</v>
      </c>
      <c r="B2383" s="104">
        <v>11</v>
      </c>
      <c r="G2383" s="104">
        <v>761</v>
      </c>
      <c r="H2383" s="104" t="s">
        <v>4825</v>
      </c>
    </row>
    <row r="2384" spans="1:8" x14ac:dyDescent="0.25">
      <c r="A2384" s="104">
        <v>2383</v>
      </c>
      <c r="B2384" s="104">
        <v>11</v>
      </c>
      <c r="C2384" s="104">
        <v>297</v>
      </c>
      <c r="D2384" s="104" t="s">
        <v>4815</v>
      </c>
      <c r="F2384" s="104" t="s">
        <v>944</v>
      </c>
      <c r="G2384" s="104">
        <v>1828</v>
      </c>
      <c r="H2384" s="104" t="s">
        <v>754</v>
      </c>
    </row>
    <row r="2385" spans="1:8" x14ac:dyDescent="0.25">
      <c r="A2385" s="104">
        <v>2384</v>
      </c>
      <c r="B2385" s="104">
        <v>11</v>
      </c>
      <c r="C2385" s="104">
        <v>298</v>
      </c>
      <c r="D2385" s="104" t="s">
        <v>1105</v>
      </c>
      <c r="F2385" s="104" t="s">
        <v>944</v>
      </c>
      <c r="G2385" s="104">
        <v>6433</v>
      </c>
      <c r="H2385" s="104" t="s">
        <v>754</v>
      </c>
    </row>
    <row r="2386" spans="1:8" x14ac:dyDescent="0.25">
      <c r="A2386" s="104">
        <v>2385</v>
      </c>
      <c r="B2386" s="104">
        <v>11</v>
      </c>
      <c r="C2386" s="104">
        <v>299</v>
      </c>
      <c r="D2386" s="104" t="s">
        <v>5031</v>
      </c>
      <c r="F2386" s="104" t="s">
        <v>944</v>
      </c>
      <c r="G2386" s="104">
        <v>5927</v>
      </c>
      <c r="H2386" s="104" t="s">
        <v>754</v>
      </c>
    </row>
    <row r="2387" spans="1:8" x14ac:dyDescent="0.25">
      <c r="A2387" s="104">
        <v>2386</v>
      </c>
      <c r="B2387" s="104">
        <v>11</v>
      </c>
      <c r="C2387" s="104">
        <v>300</v>
      </c>
      <c r="D2387" s="104" t="s">
        <v>5311</v>
      </c>
      <c r="F2387" s="104" t="s">
        <v>944</v>
      </c>
      <c r="G2387" s="104">
        <v>3785</v>
      </c>
      <c r="H2387" s="104" t="s">
        <v>4773</v>
      </c>
    </row>
    <row r="2388" spans="1:8" x14ac:dyDescent="0.25">
      <c r="A2388" s="104">
        <v>2387</v>
      </c>
      <c r="B2388" s="104">
        <v>11</v>
      </c>
      <c r="C2388" s="104">
        <v>301</v>
      </c>
      <c r="D2388" s="104" t="s">
        <v>4866</v>
      </c>
      <c r="F2388" s="104" t="s">
        <v>944</v>
      </c>
      <c r="G2388" s="104">
        <v>1155</v>
      </c>
      <c r="H2388" s="104" t="s">
        <v>754</v>
      </c>
    </row>
    <row r="2389" spans="1:8" x14ac:dyDescent="0.25">
      <c r="A2389" s="104">
        <v>2388</v>
      </c>
      <c r="B2389" s="104">
        <v>11</v>
      </c>
      <c r="C2389" s="104">
        <v>302</v>
      </c>
      <c r="D2389" s="104" t="s">
        <v>5312</v>
      </c>
      <c r="F2389" s="104" t="s">
        <v>944</v>
      </c>
      <c r="G2389" s="104">
        <v>1412</v>
      </c>
      <c r="H2389" s="104" t="s">
        <v>4773</v>
      </c>
    </row>
    <row r="2390" spans="1:8" x14ac:dyDescent="0.25">
      <c r="A2390" s="104">
        <v>2389</v>
      </c>
      <c r="B2390" s="104">
        <v>11</v>
      </c>
      <c r="C2390" s="104">
        <v>303</v>
      </c>
      <c r="D2390" s="104" t="s">
        <v>5015</v>
      </c>
      <c r="F2390" s="104" t="s">
        <v>944</v>
      </c>
      <c r="G2390" s="104">
        <v>980</v>
      </c>
      <c r="H2390" s="104" t="s">
        <v>4824</v>
      </c>
    </row>
    <row r="2391" spans="1:8" x14ac:dyDescent="0.25">
      <c r="A2391" s="104">
        <v>2390</v>
      </c>
      <c r="B2391" s="104">
        <v>11</v>
      </c>
      <c r="C2391" s="104">
        <v>304</v>
      </c>
      <c r="D2391" s="104" t="s">
        <v>5313</v>
      </c>
      <c r="F2391" s="104" t="s">
        <v>944</v>
      </c>
      <c r="G2391" s="104">
        <v>1730</v>
      </c>
      <c r="H2391" s="104" t="s">
        <v>4824</v>
      </c>
    </row>
    <row r="2392" spans="1:8" x14ac:dyDescent="0.25">
      <c r="A2392" s="104">
        <v>2391</v>
      </c>
      <c r="B2392" s="104">
        <v>11</v>
      </c>
      <c r="C2392" s="104">
        <v>305</v>
      </c>
      <c r="D2392" s="104" t="s">
        <v>5015</v>
      </c>
      <c r="F2392" s="104" t="s">
        <v>944</v>
      </c>
      <c r="G2392" s="104">
        <v>348</v>
      </c>
      <c r="H2392" s="104" t="s">
        <v>4824</v>
      </c>
    </row>
    <row r="2393" spans="1:8" x14ac:dyDescent="0.25">
      <c r="A2393" s="104">
        <v>2392</v>
      </c>
      <c r="B2393" s="104">
        <v>11</v>
      </c>
      <c r="C2393" s="104">
        <v>306</v>
      </c>
      <c r="D2393" s="104" t="s">
        <v>5293</v>
      </c>
      <c r="F2393" s="104" t="s">
        <v>944</v>
      </c>
      <c r="G2393" s="104">
        <v>224</v>
      </c>
      <c r="H2393" s="104" t="s">
        <v>4824</v>
      </c>
    </row>
    <row r="2394" spans="1:8" x14ac:dyDescent="0.25">
      <c r="A2394" s="104">
        <v>2393</v>
      </c>
      <c r="B2394" s="104">
        <v>11</v>
      </c>
      <c r="C2394" s="104">
        <v>307</v>
      </c>
      <c r="D2394" s="104" t="s">
        <v>5314</v>
      </c>
      <c r="F2394" s="104" t="s">
        <v>944</v>
      </c>
      <c r="G2394" s="104">
        <v>3534</v>
      </c>
    </row>
    <row r="2395" spans="1:8" x14ac:dyDescent="0.25">
      <c r="A2395" s="104">
        <v>2394</v>
      </c>
      <c r="B2395" s="104">
        <v>11</v>
      </c>
      <c r="G2395" s="104">
        <v>400</v>
      </c>
      <c r="H2395" s="104" t="s">
        <v>4824</v>
      </c>
    </row>
    <row r="2396" spans="1:8" x14ac:dyDescent="0.25">
      <c r="A2396" s="104">
        <v>2395</v>
      </c>
      <c r="B2396" s="104">
        <v>11</v>
      </c>
      <c r="G2396" s="104">
        <v>3134</v>
      </c>
      <c r="H2396" s="104" t="s">
        <v>4825</v>
      </c>
    </row>
    <row r="2397" spans="1:8" x14ac:dyDescent="0.25">
      <c r="A2397" s="104">
        <v>2396</v>
      </c>
      <c r="B2397" s="104">
        <v>11</v>
      </c>
      <c r="C2397" s="104">
        <v>308</v>
      </c>
      <c r="D2397" s="104" t="s">
        <v>5308</v>
      </c>
      <c r="F2397" s="104" t="s">
        <v>944</v>
      </c>
      <c r="G2397" s="104">
        <v>1335</v>
      </c>
      <c r="H2397" s="104" t="s">
        <v>4773</v>
      </c>
    </row>
    <row r="2398" spans="1:8" x14ac:dyDescent="0.25">
      <c r="A2398" s="104">
        <v>2397</v>
      </c>
      <c r="B2398" s="104">
        <v>11</v>
      </c>
      <c r="C2398" s="104">
        <v>309</v>
      </c>
      <c r="D2398" s="104" t="s">
        <v>4905</v>
      </c>
      <c r="F2398" s="104" t="s">
        <v>944</v>
      </c>
      <c r="G2398" s="104">
        <v>5749</v>
      </c>
      <c r="H2398" s="104" t="s">
        <v>754</v>
      </c>
    </row>
    <row r="2399" spans="1:8" x14ac:dyDescent="0.25">
      <c r="A2399" s="104">
        <v>2398</v>
      </c>
      <c r="B2399" s="104">
        <v>11</v>
      </c>
      <c r="C2399" s="104">
        <v>310</v>
      </c>
      <c r="D2399" s="104" t="s">
        <v>4903</v>
      </c>
      <c r="F2399" s="104" t="s">
        <v>944</v>
      </c>
      <c r="G2399" s="104">
        <v>906</v>
      </c>
      <c r="H2399" s="104" t="s">
        <v>754</v>
      </c>
    </row>
    <row r="2400" spans="1:8" x14ac:dyDescent="0.25">
      <c r="A2400" s="104">
        <v>2399</v>
      </c>
      <c r="B2400" s="104">
        <v>11</v>
      </c>
      <c r="C2400" s="104">
        <v>311</v>
      </c>
      <c r="D2400" s="104" t="s">
        <v>5315</v>
      </c>
      <c r="F2400" s="104" t="s">
        <v>944</v>
      </c>
      <c r="G2400" s="104">
        <v>833</v>
      </c>
      <c r="H2400" s="104" t="s">
        <v>4824</v>
      </c>
    </row>
    <row r="2401" spans="1:8" x14ac:dyDescent="0.25">
      <c r="A2401" s="104">
        <v>2400</v>
      </c>
      <c r="B2401" s="104">
        <v>11</v>
      </c>
      <c r="C2401" s="104">
        <v>312</v>
      </c>
      <c r="D2401" s="104" t="s">
        <v>5316</v>
      </c>
      <c r="F2401" s="104" t="s">
        <v>944</v>
      </c>
      <c r="G2401" s="104">
        <v>1144</v>
      </c>
    </row>
    <row r="2402" spans="1:8" x14ac:dyDescent="0.25">
      <c r="A2402" s="104">
        <v>2401</v>
      </c>
      <c r="B2402" s="104">
        <v>11</v>
      </c>
      <c r="G2402" s="104">
        <v>200</v>
      </c>
      <c r="H2402" s="104" t="s">
        <v>4824</v>
      </c>
    </row>
    <row r="2403" spans="1:8" x14ac:dyDescent="0.25">
      <c r="A2403" s="104">
        <v>2402</v>
      </c>
      <c r="B2403" s="104">
        <v>11</v>
      </c>
      <c r="G2403" s="104">
        <v>943</v>
      </c>
      <c r="H2403" s="104" t="s">
        <v>4825</v>
      </c>
    </row>
    <row r="2404" spans="1:8" x14ac:dyDescent="0.25">
      <c r="A2404" s="104">
        <v>2403</v>
      </c>
      <c r="B2404" s="104">
        <v>11</v>
      </c>
      <c r="C2404" s="104">
        <v>313</v>
      </c>
      <c r="D2404" s="104" t="s">
        <v>945</v>
      </c>
      <c r="F2404" s="104" t="s">
        <v>946</v>
      </c>
      <c r="G2404" s="104">
        <v>1133</v>
      </c>
      <c r="H2404" s="104" t="s">
        <v>4774</v>
      </c>
    </row>
    <row r="2405" spans="1:8" x14ac:dyDescent="0.25">
      <c r="A2405" s="104">
        <v>2404</v>
      </c>
      <c r="B2405" s="104">
        <v>11</v>
      </c>
      <c r="C2405" s="104">
        <v>314</v>
      </c>
      <c r="D2405" s="104" t="s">
        <v>5317</v>
      </c>
      <c r="F2405" s="104" t="s">
        <v>944</v>
      </c>
      <c r="G2405" s="104">
        <v>2104</v>
      </c>
      <c r="H2405" s="104" t="s">
        <v>754</v>
      </c>
    </row>
    <row r="2406" spans="1:8" x14ac:dyDescent="0.25">
      <c r="A2406" s="104">
        <v>2405</v>
      </c>
      <c r="B2406" s="104">
        <v>11</v>
      </c>
      <c r="C2406" s="104">
        <v>315</v>
      </c>
      <c r="D2406" s="104" t="s">
        <v>5318</v>
      </c>
      <c r="F2406" s="104" t="s">
        <v>944</v>
      </c>
      <c r="G2406" s="104">
        <v>9606</v>
      </c>
      <c r="H2406" s="104" t="s">
        <v>754</v>
      </c>
    </row>
    <row r="2407" spans="1:8" x14ac:dyDescent="0.25">
      <c r="A2407" s="104">
        <v>2406</v>
      </c>
      <c r="B2407" s="104">
        <v>11</v>
      </c>
      <c r="C2407" s="104">
        <v>316</v>
      </c>
      <c r="D2407" s="104" t="s">
        <v>5319</v>
      </c>
      <c r="F2407" s="104" t="s">
        <v>944</v>
      </c>
      <c r="G2407" s="104">
        <v>4328</v>
      </c>
      <c r="H2407" s="104" t="s">
        <v>4773</v>
      </c>
    </row>
    <row r="2408" spans="1:8" x14ac:dyDescent="0.25">
      <c r="A2408" s="104">
        <v>2407</v>
      </c>
      <c r="B2408" s="104">
        <v>11</v>
      </c>
      <c r="C2408" s="104">
        <v>317</v>
      </c>
      <c r="D2408" s="104" t="s">
        <v>5157</v>
      </c>
      <c r="F2408" s="104" t="s">
        <v>944</v>
      </c>
      <c r="G2408" s="104">
        <v>2541</v>
      </c>
      <c r="H2408" s="104" t="s">
        <v>754</v>
      </c>
    </row>
    <row r="2409" spans="1:8" x14ac:dyDescent="0.25">
      <c r="A2409" s="104">
        <v>2408</v>
      </c>
      <c r="B2409" s="104">
        <v>11</v>
      </c>
      <c r="C2409" s="104">
        <v>318</v>
      </c>
      <c r="D2409" s="104" t="s">
        <v>5280</v>
      </c>
      <c r="F2409" s="104" t="s">
        <v>944</v>
      </c>
      <c r="G2409" s="104">
        <v>2029</v>
      </c>
      <c r="H2409" s="104" t="s">
        <v>754</v>
      </c>
    </row>
    <row r="2410" spans="1:8" x14ac:dyDescent="0.25">
      <c r="A2410" s="104">
        <v>2409</v>
      </c>
      <c r="B2410" s="104">
        <v>11</v>
      </c>
      <c r="C2410" s="104">
        <v>319</v>
      </c>
      <c r="D2410" s="104" t="s">
        <v>5239</v>
      </c>
      <c r="F2410" s="104" t="s">
        <v>944</v>
      </c>
      <c r="G2410" s="104">
        <v>641</v>
      </c>
      <c r="H2410" s="104" t="s">
        <v>754</v>
      </c>
    </row>
    <row r="2411" spans="1:8" x14ac:dyDescent="0.25">
      <c r="A2411" s="104">
        <v>2410</v>
      </c>
      <c r="B2411" s="104">
        <v>11</v>
      </c>
      <c r="C2411" s="104">
        <v>320</v>
      </c>
      <c r="D2411" s="104" t="s">
        <v>5039</v>
      </c>
      <c r="F2411" s="104" t="s">
        <v>944</v>
      </c>
      <c r="G2411" s="104">
        <v>2394</v>
      </c>
      <c r="H2411" s="104" t="s">
        <v>754</v>
      </c>
    </row>
    <row r="2412" spans="1:8" x14ac:dyDescent="0.25">
      <c r="A2412" s="104">
        <v>2411</v>
      </c>
      <c r="B2412" s="104">
        <v>11</v>
      </c>
      <c r="C2412" s="104">
        <v>321</v>
      </c>
      <c r="D2412" s="104" t="s">
        <v>5039</v>
      </c>
      <c r="F2412" s="104" t="s">
        <v>944</v>
      </c>
      <c r="G2412" s="104">
        <v>838</v>
      </c>
      <c r="H2412" s="104" t="s">
        <v>754</v>
      </c>
    </row>
    <row r="2413" spans="1:8" x14ac:dyDescent="0.25">
      <c r="A2413" s="104">
        <v>2412</v>
      </c>
      <c r="B2413" s="104">
        <v>11</v>
      </c>
      <c r="C2413" s="104">
        <v>322</v>
      </c>
      <c r="D2413" s="104" t="s">
        <v>5219</v>
      </c>
      <c r="F2413" s="104" t="s">
        <v>944</v>
      </c>
      <c r="G2413" s="104">
        <v>517</v>
      </c>
      <c r="H2413" s="104" t="s">
        <v>4</v>
      </c>
    </row>
    <row r="2414" spans="1:8" x14ac:dyDescent="0.25">
      <c r="A2414" s="104">
        <v>2413</v>
      </c>
      <c r="B2414" s="104">
        <v>11</v>
      </c>
      <c r="C2414" s="104">
        <v>323</v>
      </c>
      <c r="D2414" s="104" t="s">
        <v>5320</v>
      </c>
      <c r="F2414" s="104" t="s">
        <v>944</v>
      </c>
      <c r="G2414" s="104">
        <v>449</v>
      </c>
      <c r="H2414" s="104" t="s">
        <v>4824</v>
      </c>
    </row>
    <row r="2415" spans="1:8" x14ac:dyDescent="0.25">
      <c r="A2415" s="104">
        <v>2414</v>
      </c>
      <c r="B2415" s="104">
        <v>11</v>
      </c>
      <c r="C2415" s="104">
        <v>324</v>
      </c>
      <c r="D2415" s="104" t="s">
        <v>5295</v>
      </c>
      <c r="F2415" s="104" t="s">
        <v>944</v>
      </c>
      <c r="G2415" s="104">
        <v>858</v>
      </c>
      <c r="H2415" s="104" t="s">
        <v>4824</v>
      </c>
    </row>
    <row r="2416" spans="1:8" x14ac:dyDescent="0.25">
      <c r="A2416" s="104">
        <v>2415</v>
      </c>
      <c r="B2416" s="104">
        <v>11</v>
      </c>
      <c r="C2416" s="104">
        <v>325</v>
      </c>
      <c r="D2416" s="104" t="s">
        <v>5321</v>
      </c>
      <c r="F2416" s="104" t="s">
        <v>944</v>
      </c>
      <c r="G2416" s="104">
        <v>1110</v>
      </c>
      <c r="H2416" s="104" t="s">
        <v>4824</v>
      </c>
    </row>
    <row r="2417" spans="1:8" x14ac:dyDescent="0.25">
      <c r="A2417" s="104">
        <v>2416</v>
      </c>
      <c r="B2417" s="104">
        <v>11</v>
      </c>
      <c r="C2417" s="104">
        <v>326</v>
      </c>
      <c r="D2417" s="104" t="s">
        <v>5220</v>
      </c>
      <c r="F2417" s="104" t="s">
        <v>944</v>
      </c>
      <c r="G2417" s="104">
        <v>389</v>
      </c>
      <c r="H2417" s="104" t="s">
        <v>4824</v>
      </c>
    </row>
    <row r="2418" spans="1:8" x14ac:dyDescent="0.25">
      <c r="A2418" s="104">
        <v>2417</v>
      </c>
      <c r="B2418" s="104">
        <v>11</v>
      </c>
      <c r="C2418" s="104">
        <v>327</v>
      </c>
      <c r="D2418" s="104" t="s">
        <v>5322</v>
      </c>
      <c r="F2418" s="104" t="s">
        <v>944</v>
      </c>
      <c r="G2418" s="104">
        <v>418</v>
      </c>
      <c r="H2418" s="104" t="s">
        <v>4824</v>
      </c>
    </row>
    <row r="2419" spans="1:8" x14ac:dyDescent="0.25">
      <c r="A2419" s="104">
        <v>2418</v>
      </c>
      <c r="B2419" s="104">
        <v>11</v>
      </c>
      <c r="C2419" s="104">
        <v>328</v>
      </c>
      <c r="D2419" s="104" t="s">
        <v>5323</v>
      </c>
      <c r="F2419" s="104" t="s">
        <v>944</v>
      </c>
      <c r="G2419" s="104">
        <v>2364</v>
      </c>
      <c r="H2419" s="104" t="s">
        <v>4824</v>
      </c>
    </row>
    <row r="2420" spans="1:8" x14ac:dyDescent="0.25">
      <c r="A2420" s="104">
        <v>2419</v>
      </c>
      <c r="B2420" s="104">
        <v>11</v>
      </c>
      <c r="C2420" s="104">
        <v>329</v>
      </c>
      <c r="D2420" s="104" t="s">
        <v>5307</v>
      </c>
      <c r="F2420" s="104" t="s">
        <v>944</v>
      </c>
      <c r="G2420" s="104">
        <v>929</v>
      </c>
      <c r="H2420" s="104" t="s">
        <v>754</v>
      </c>
    </row>
    <row r="2421" spans="1:8" x14ac:dyDescent="0.25">
      <c r="A2421" s="104">
        <v>2420</v>
      </c>
      <c r="B2421" s="104">
        <v>11</v>
      </c>
      <c r="C2421" s="104">
        <v>330</v>
      </c>
      <c r="D2421" s="104" t="s">
        <v>945</v>
      </c>
      <c r="F2421" s="104" t="s">
        <v>946</v>
      </c>
      <c r="G2421" s="104">
        <v>1452</v>
      </c>
      <c r="H2421" s="104" t="s">
        <v>754</v>
      </c>
    </row>
    <row r="2422" spans="1:8" x14ac:dyDescent="0.25">
      <c r="A2422" s="104">
        <v>2421</v>
      </c>
      <c r="B2422" s="104">
        <v>11</v>
      </c>
      <c r="C2422" s="104">
        <v>331</v>
      </c>
      <c r="D2422" s="104" t="s">
        <v>4879</v>
      </c>
      <c r="F2422" s="104" t="s">
        <v>944</v>
      </c>
      <c r="G2422" s="104">
        <v>4009</v>
      </c>
      <c r="H2422" s="104" t="s">
        <v>754</v>
      </c>
    </row>
    <row r="2423" spans="1:8" x14ac:dyDescent="0.25">
      <c r="A2423" s="104">
        <v>2422</v>
      </c>
      <c r="B2423" s="104">
        <v>11</v>
      </c>
      <c r="C2423" s="104">
        <v>332</v>
      </c>
      <c r="D2423" s="104" t="s">
        <v>5324</v>
      </c>
      <c r="F2423" s="104" t="s">
        <v>944</v>
      </c>
      <c r="G2423" s="104">
        <v>464</v>
      </c>
      <c r="H2423" s="104" t="s">
        <v>4824</v>
      </c>
    </row>
    <row r="2424" spans="1:8" x14ac:dyDescent="0.25">
      <c r="A2424" s="104">
        <v>2423</v>
      </c>
      <c r="B2424" s="104">
        <v>11</v>
      </c>
      <c r="C2424" s="104">
        <v>333</v>
      </c>
      <c r="D2424" s="104" t="s">
        <v>5147</v>
      </c>
      <c r="F2424" s="104" t="s">
        <v>944</v>
      </c>
      <c r="G2424" s="104">
        <v>482</v>
      </c>
      <c r="H2424" s="104" t="s">
        <v>4824</v>
      </c>
    </row>
    <row r="2425" spans="1:8" x14ac:dyDescent="0.25">
      <c r="A2425" s="104">
        <v>2424</v>
      </c>
      <c r="B2425" s="104">
        <v>11</v>
      </c>
      <c r="C2425" s="104">
        <v>334</v>
      </c>
      <c r="D2425" s="104" t="s">
        <v>5261</v>
      </c>
      <c r="F2425" s="104" t="s">
        <v>944</v>
      </c>
      <c r="G2425" s="104">
        <v>957</v>
      </c>
      <c r="H2425" s="104" t="s">
        <v>4824</v>
      </c>
    </row>
    <row r="2426" spans="1:8" x14ac:dyDescent="0.25">
      <c r="A2426" s="104">
        <v>2425</v>
      </c>
      <c r="B2426" s="104">
        <v>11</v>
      </c>
      <c r="C2426" s="104">
        <v>335</v>
      </c>
      <c r="D2426" s="104" t="s">
        <v>5289</v>
      </c>
      <c r="F2426" s="104" t="s">
        <v>944</v>
      </c>
      <c r="G2426" s="104">
        <v>1122</v>
      </c>
    </row>
    <row r="2427" spans="1:8" x14ac:dyDescent="0.25">
      <c r="A2427" s="104">
        <v>2426</v>
      </c>
      <c r="B2427" s="104">
        <v>11</v>
      </c>
      <c r="G2427" s="104">
        <v>100</v>
      </c>
      <c r="H2427" s="104" t="s">
        <v>4824</v>
      </c>
    </row>
    <row r="2428" spans="1:8" x14ac:dyDescent="0.25">
      <c r="A2428" s="104">
        <v>2427</v>
      </c>
      <c r="B2428" s="104">
        <v>11</v>
      </c>
      <c r="G2428" s="104">
        <v>1022</v>
      </c>
      <c r="H2428" s="104" t="s">
        <v>4825</v>
      </c>
    </row>
    <row r="2429" spans="1:8" x14ac:dyDescent="0.25">
      <c r="A2429" s="104">
        <v>2428</v>
      </c>
      <c r="B2429" s="104">
        <v>11</v>
      </c>
      <c r="C2429" s="104">
        <v>336</v>
      </c>
      <c r="D2429" s="104" t="s">
        <v>5219</v>
      </c>
      <c r="F2429" s="104" t="s">
        <v>944</v>
      </c>
      <c r="G2429" s="104">
        <v>1872</v>
      </c>
      <c r="H2429" s="104" t="s">
        <v>4824</v>
      </c>
    </row>
    <row r="2430" spans="1:8" x14ac:dyDescent="0.25">
      <c r="A2430" s="104">
        <v>2429</v>
      </c>
      <c r="B2430" s="104">
        <v>11</v>
      </c>
      <c r="C2430" s="104">
        <v>337</v>
      </c>
      <c r="D2430" s="104" t="s">
        <v>945</v>
      </c>
      <c r="F2430" s="104" t="s">
        <v>949</v>
      </c>
      <c r="G2430" s="104">
        <v>2085</v>
      </c>
      <c r="H2430" s="104" t="s">
        <v>4773</v>
      </c>
    </row>
    <row r="2431" spans="1:8" x14ac:dyDescent="0.25">
      <c r="A2431" s="104">
        <v>2430</v>
      </c>
      <c r="B2431" s="104">
        <v>11</v>
      </c>
      <c r="C2431" s="104">
        <v>338</v>
      </c>
      <c r="D2431" s="104" t="s">
        <v>5088</v>
      </c>
      <c r="F2431" s="104" t="s">
        <v>944</v>
      </c>
      <c r="G2431" s="104">
        <v>2653</v>
      </c>
      <c r="H2431" s="104" t="s">
        <v>4773</v>
      </c>
    </row>
    <row r="2432" spans="1:8" x14ac:dyDescent="0.25">
      <c r="A2432" s="104">
        <v>2431</v>
      </c>
      <c r="B2432" s="104">
        <v>11</v>
      </c>
      <c r="C2432" s="104">
        <v>339</v>
      </c>
      <c r="D2432" s="104" t="s">
        <v>5172</v>
      </c>
      <c r="F2432" s="104" t="s">
        <v>944</v>
      </c>
      <c r="G2432" s="104">
        <v>5482</v>
      </c>
      <c r="H2432" s="104" t="s">
        <v>4773</v>
      </c>
    </row>
    <row r="2433" spans="1:8" x14ac:dyDescent="0.25">
      <c r="A2433" s="104">
        <v>2432</v>
      </c>
      <c r="B2433" s="104">
        <v>11</v>
      </c>
      <c r="C2433" s="104">
        <v>340</v>
      </c>
      <c r="D2433" s="104" t="s">
        <v>5171</v>
      </c>
      <c r="F2433" s="104" t="s">
        <v>944</v>
      </c>
      <c r="G2433" s="104">
        <v>6859</v>
      </c>
      <c r="H2433" s="104" t="s">
        <v>754</v>
      </c>
    </row>
    <row r="2434" spans="1:8" x14ac:dyDescent="0.25">
      <c r="A2434" s="104">
        <v>2433</v>
      </c>
      <c r="B2434" s="104">
        <v>11</v>
      </c>
      <c r="C2434" s="104">
        <v>341</v>
      </c>
      <c r="D2434" s="104" t="s">
        <v>5072</v>
      </c>
      <c r="F2434" s="104" t="s">
        <v>944</v>
      </c>
      <c r="G2434" s="104">
        <v>1520</v>
      </c>
      <c r="H2434" s="104" t="s">
        <v>754</v>
      </c>
    </row>
    <row r="2435" spans="1:8" x14ac:dyDescent="0.25">
      <c r="A2435" s="104">
        <v>2434</v>
      </c>
      <c r="B2435" s="104">
        <v>11</v>
      </c>
      <c r="C2435" s="104">
        <v>342</v>
      </c>
      <c r="D2435" s="104" t="s">
        <v>5325</v>
      </c>
      <c r="F2435" s="104" t="s">
        <v>944</v>
      </c>
      <c r="G2435" s="104">
        <v>1126</v>
      </c>
    </row>
    <row r="2436" spans="1:8" x14ac:dyDescent="0.25">
      <c r="A2436" s="104">
        <v>2435</v>
      </c>
      <c r="B2436" s="104">
        <v>11</v>
      </c>
      <c r="G2436" s="104">
        <v>400</v>
      </c>
      <c r="H2436" s="104" t="s">
        <v>4824</v>
      </c>
    </row>
    <row r="2437" spans="1:8" x14ac:dyDescent="0.25">
      <c r="A2437" s="104">
        <v>2436</v>
      </c>
      <c r="B2437" s="104">
        <v>11</v>
      </c>
      <c r="G2437" s="104">
        <v>726</v>
      </c>
      <c r="H2437" s="104" t="s">
        <v>4825</v>
      </c>
    </row>
    <row r="2438" spans="1:8" x14ac:dyDescent="0.25">
      <c r="A2438" s="104">
        <v>2437</v>
      </c>
      <c r="B2438" s="104">
        <v>11</v>
      </c>
      <c r="C2438" s="104">
        <v>343</v>
      </c>
      <c r="D2438" s="104" t="s">
        <v>5035</v>
      </c>
      <c r="F2438" s="104" t="s">
        <v>944</v>
      </c>
      <c r="G2438" s="104">
        <v>579</v>
      </c>
      <c r="H2438" s="104" t="s">
        <v>4824</v>
      </c>
    </row>
    <row r="2439" spans="1:8" x14ac:dyDescent="0.25">
      <c r="A2439" s="104">
        <v>2438</v>
      </c>
      <c r="B2439" s="104">
        <v>11</v>
      </c>
      <c r="C2439" s="104">
        <v>344</v>
      </c>
      <c r="D2439" s="104" t="s">
        <v>5326</v>
      </c>
      <c r="F2439" s="104" t="s">
        <v>944</v>
      </c>
      <c r="G2439" s="104">
        <v>626</v>
      </c>
      <c r="H2439" s="104" t="s">
        <v>4824</v>
      </c>
    </row>
    <row r="2440" spans="1:8" x14ac:dyDescent="0.25">
      <c r="A2440" s="104">
        <v>2439</v>
      </c>
      <c r="B2440" s="104">
        <v>11</v>
      </c>
      <c r="C2440" s="104">
        <v>345</v>
      </c>
      <c r="D2440" s="104" t="s">
        <v>4971</v>
      </c>
      <c r="F2440" s="104" t="s">
        <v>949</v>
      </c>
      <c r="G2440" s="104">
        <v>552</v>
      </c>
      <c r="H2440" s="104" t="s">
        <v>4972</v>
      </c>
    </row>
    <row r="2441" spans="1:8" x14ac:dyDescent="0.25">
      <c r="A2441" s="104">
        <v>2440</v>
      </c>
      <c r="B2441" s="104">
        <v>11</v>
      </c>
      <c r="C2441" s="104">
        <v>346</v>
      </c>
      <c r="D2441" s="104" t="s">
        <v>5143</v>
      </c>
      <c r="F2441" s="104" t="s">
        <v>944</v>
      </c>
      <c r="G2441" s="104">
        <v>3733</v>
      </c>
      <c r="H2441" s="104" t="s">
        <v>754</v>
      </c>
    </row>
    <row r="2442" spans="1:8" x14ac:dyDescent="0.25">
      <c r="A2442" s="104">
        <v>2441</v>
      </c>
      <c r="B2442" s="104">
        <v>11</v>
      </c>
      <c r="C2442" s="104">
        <v>347</v>
      </c>
      <c r="D2442" s="104" t="s">
        <v>5271</v>
      </c>
      <c r="F2442" s="104" t="s">
        <v>944</v>
      </c>
      <c r="G2442" s="104">
        <v>5752</v>
      </c>
      <c r="H2442" s="104" t="s">
        <v>754</v>
      </c>
    </row>
    <row r="2443" spans="1:8" x14ac:dyDescent="0.25">
      <c r="A2443" s="104">
        <v>2442</v>
      </c>
      <c r="B2443" s="104">
        <v>11</v>
      </c>
      <c r="C2443" s="104">
        <v>348</v>
      </c>
      <c r="D2443" s="104" t="s">
        <v>5205</v>
      </c>
      <c r="F2443" s="104" t="s">
        <v>944</v>
      </c>
      <c r="G2443" s="104">
        <v>1022</v>
      </c>
    </row>
    <row r="2444" spans="1:8" x14ac:dyDescent="0.25">
      <c r="A2444" s="104">
        <v>2443</v>
      </c>
      <c r="B2444" s="104">
        <v>11</v>
      </c>
      <c r="G2444" s="104">
        <v>466</v>
      </c>
      <c r="H2444" s="104" t="s">
        <v>4824</v>
      </c>
    </row>
    <row r="2445" spans="1:8" x14ac:dyDescent="0.25">
      <c r="A2445" s="104">
        <v>2444</v>
      </c>
      <c r="B2445" s="104">
        <v>11</v>
      </c>
      <c r="G2445" s="104">
        <v>622</v>
      </c>
      <c r="H2445" s="104" t="s">
        <v>4825</v>
      </c>
    </row>
    <row r="2446" spans="1:8" x14ac:dyDescent="0.25">
      <c r="A2446" s="104">
        <v>2445</v>
      </c>
      <c r="B2446" s="104">
        <v>11</v>
      </c>
      <c r="C2446" s="104">
        <v>349</v>
      </c>
      <c r="D2446" s="104" t="s">
        <v>5327</v>
      </c>
      <c r="F2446" s="104" t="s">
        <v>944</v>
      </c>
      <c r="G2446" s="104">
        <v>646</v>
      </c>
      <c r="H2446" s="104" t="s">
        <v>4824</v>
      </c>
    </row>
    <row r="2447" spans="1:8" x14ac:dyDescent="0.25">
      <c r="A2447" s="104">
        <v>2446</v>
      </c>
      <c r="B2447" s="104">
        <v>11</v>
      </c>
      <c r="C2447" s="104">
        <v>350</v>
      </c>
      <c r="D2447" s="104" t="s">
        <v>5328</v>
      </c>
      <c r="F2447" s="104" t="s">
        <v>944</v>
      </c>
      <c r="G2447" s="104">
        <v>594</v>
      </c>
      <c r="H2447" s="104" t="s">
        <v>4824</v>
      </c>
    </row>
    <row r="2448" spans="1:8" x14ac:dyDescent="0.25">
      <c r="A2448" s="104">
        <v>2447</v>
      </c>
      <c r="B2448" s="104">
        <v>11</v>
      </c>
      <c r="C2448" s="104">
        <v>351</v>
      </c>
      <c r="D2448" s="104" t="s">
        <v>4845</v>
      </c>
      <c r="F2448" s="104" t="s">
        <v>944</v>
      </c>
      <c r="G2448" s="104">
        <v>725</v>
      </c>
      <c r="H2448" s="104" t="s">
        <v>4824</v>
      </c>
    </row>
    <row r="2449" spans="1:9" x14ac:dyDescent="0.25">
      <c r="A2449" s="104">
        <v>2448</v>
      </c>
      <c r="B2449" s="104">
        <v>11</v>
      </c>
      <c r="C2449" s="104">
        <v>352</v>
      </c>
      <c r="D2449" s="104" t="s">
        <v>5256</v>
      </c>
      <c r="F2449" s="104" t="s">
        <v>944</v>
      </c>
      <c r="G2449" s="104">
        <v>973</v>
      </c>
      <c r="H2449" s="104" t="s">
        <v>4824</v>
      </c>
    </row>
    <row r="2450" spans="1:9" x14ac:dyDescent="0.25">
      <c r="A2450" s="104">
        <v>2449</v>
      </c>
      <c r="B2450" s="104">
        <v>11</v>
      </c>
      <c r="C2450" s="104">
        <v>353</v>
      </c>
      <c r="D2450" s="104" t="s">
        <v>5318</v>
      </c>
      <c r="F2450" s="104" t="s">
        <v>944</v>
      </c>
      <c r="G2450" s="104">
        <v>744</v>
      </c>
      <c r="H2450" s="104" t="s">
        <v>4824</v>
      </c>
    </row>
    <row r="2451" spans="1:9" x14ac:dyDescent="0.25">
      <c r="A2451" s="104">
        <v>2450</v>
      </c>
      <c r="B2451" s="104">
        <v>11</v>
      </c>
      <c r="C2451" s="104">
        <v>354</v>
      </c>
      <c r="D2451" s="104" t="s">
        <v>5329</v>
      </c>
      <c r="F2451" s="104" t="s">
        <v>944</v>
      </c>
      <c r="G2451" s="104">
        <v>3229</v>
      </c>
      <c r="H2451" s="104" t="s">
        <v>754</v>
      </c>
    </row>
    <row r="2452" spans="1:9" x14ac:dyDescent="0.25">
      <c r="A2452" s="104">
        <v>2451</v>
      </c>
      <c r="B2452" s="104">
        <v>11</v>
      </c>
      <c r="C2452" s="104">
        <v>355</v>
      </c>
      <c r="D2452" s="104" t="s">
        <v>5142</v>
      </c>
      <c r="F2452" s="104" t="s">
        <v>944</v>
      </c>
      <c r="G2452" s="104">
        <v>643</v>
      </c>
      <c r="H2452" s="104" t="s">
        <v>4773</v>
      </c>
    </row>
    <row r="2453" spans="1:9" x14ac:dyDescent="0.25">
      <c r="A2453" s="104">
        <v>2452</v>
      </c>
      <c r="B2453" s="104">
        <v>11</v>
      </c>
      <c r="C2453" s="104">
        <v>356</v>
      </c>
      <c r="D2453" s="104" t="s">
        <v>5239</v>
      </c>
      <c r="F2453" s="104" t="s">
        <v>944</v>
      </c>
      <c r="G2453" s="104">
        <v>4232</v>
      </c>
      <c r="H2453" s="104" t="s">
        <v>4773</v>
      </c>
    </row>
    <row r="2454" spans="1:9" x14ac:dyDescent="0.25">
      <c r="A2454" s="104">
        <v>2453</v>
      </c>
      <c r="B2454" s="104">
        <v>11</v>
      </c>
      <c r="C2454" s="104">
        <v>357</v>
      </c>
      <c r="D2454" s="104" t="s">
        <v>4887</v>
      </c>
      <c r="F2454" s="104" t="s">
        <v>944</v>
      </c>
      <c r="G2454" s="104">
        <v>4887</v>
      </c>
      <c r="H2454" s="104" t="s">
        <v>754</v>
      </c>
      <c r="I2454" s="116"/>
    </row>
    <row r="2455" spans="1:9" x14ac:dyDescent="0.25">
      <c r="A2455" s="104">
        <v>2454</v>
      </c>
      <c r="B2455" s="104">
        <v>11</v>
      </c>
      <c r="C2455" s="104">
        <v>358</v>
      </c>
      <c r="D2455" s="104" t="s">
        <v>5239</v>
      </c>
      <c r="F2455" s="104" t="s">
        <v>944</v>
      </c>
      <c r="G2455" s="104">
        <v>2192</v>
      </c>
      <c r="H2455" s="104" t="s">
        <v>754</v>
      </c>
    </row>
    <row r="2456" spans="1:9" x14ac:dyDescent="0.25">
      <c r="A2456" s="104">
        <v>2455</v>
      </c>
      <c r="B2456" s="104">
        <v>11</v>
      </c>
      <c r="C2456" s="104">
        <v>359</v>
      </c>
      <c r="D2456" s="104" t="s">
        <v>5330</v>
      </c>
      <c r="F2456" s="104" t="s">
        <v>944</v>
      </c>
      <c r="G2456" s="104">
        <v>453</v>
      </c>
      <c r="H2456" s="104" t="s">
        <v>4824</v>
      </c>
    </row>
    <row r="2457" spans="1:9" x14ac:dyDescent="0.25">
      <c r="A2457" s="104">
        <v>2456</v>
      </c>
      <c r="B2457" s="104">
        <v>11</v>
      </c>
      <c r="C2457" s="104">
        <v>360</v>
      </c>
      <c r="D2457" s="104" t="s">
        <v>5331</v>
      </c>
      <c r="F2457" s="104" t="s">
        <v>944</v>
      </c>
      <c r="G2457" s="104">
        <v>421</v>
      </c>
      <c r="H2457" s="104" t="s">
        <v>4824</v>
      </c>
    </row>
    <row r="2458" spans="1:9" x14ac:dyDescent="0.25">
      <c r="A2458" s="104">
        <v>2457</v>
      </c>
      <c r="B2458" s="104">
        <v>11</v>
      </c>
      <c r="C2458" s="104">
        <v>361</v>
      </c>
      <c r="D2458" s="104" t="s">
        <v>5329</v>
      </c>
      <c r="F2458" s="104" t="s">
        <v>944</v>
      </c>
      <c r="G2458" s="104">
        <v>1178</v>
      </c>
      <c r="H2458" s="104" t="s">
        <v>4824</v>
      </c>
    </row>
    <row r="2459" spans="1:9" x14ac:dyDescent="0.25">
      <c r="A2459" s="104">
        <v>2458</v>
      </c>
      <c r="B2459" s="104">
        <v>11</v>
      </c>
      <c r="C2459" s="104">
        <v>362</v>
      </c>
      <c r="D2459" s="104" t="s">
        <v>5332</v>
      </c>
      <c r="F2459" s="104" t="s">
        <v>944</v>
      </c>
      <c r="G2459" s="104">
        <v>890</v>
      </c>
      <c r="H2459" s="104" t="s">
        <v>4824</v>
      </c>
    </row>
    <row r="2460" spans="1:9" x14ac:dyDescent="0.25">
      <c r="A2460" s="104">
        <v>2459</v>
      </c>
      <c r="B2460" s="104">
        <v>11</v>
      </c>
      <c r="C2460" s="104">
        <v>363</v>
      </c>
      <c r="D2460" s="104" t="s">
        <v>4900</v>
      </c>
      <c r="F2460" s="104" t="s">
        <v>944</v>
      </c>
      <c r="G2460" s="104">
        <v>621</v>
      </c>
      <c r="H2460" s="104" t="s">
        <v>754</v>
      </c>
    </row>
    <row r="2461" spans="1:9" x14ac:dyDescent="0.25">
      <c r="A2461" s="104">
        <v>2460</v>
      </c>
      <c r="B2461" s="104">
        <v>11</v>
      </c>
      <c r="C2461" s="104">
        <v>364</v>
      </c>
      <c r="D2461" s="104" t="s">
        <v>5239</v>
      </c>
      <c r="F2461" s="104" t="s">
        <v>944</v>
      </c>
      <c r="G2461" s="104">
        <v>2814</v>
      </c>
      <c r="H2461" s="104" t="s">
        <v>754</v>
      </c>
    </row>
    <row r="2462" spans="1:9" x14ac:dyDescent="0.25">
      <c r="A2462" s="104">
        <v>2461</v>
      </c>
      <c r="B2462" s="104">
        <v>11</v>
      </c>
      <c r="C2462" s="104">
        <v>365</v>
      </c>
      <c r="D2462" s="104" t="s">
        <v>5137</v>
      </c>
      <c r="F2462" s="104" t="s">
        <v>944</v>
      </c>
      <c r="G2462" s="104">
        <v>4697</v>
      </c>
      <c r="H2462" s="104" t="s">
        <v>754</v>
      </c>
    </row>
    <row r="2463" spans="1:9" x14ac:dyDescent="0.25">
      <c r="A2463" s="104">
        <v>2462</v>
      </c>
      <c r="B2463" s="104">
        <v>11</v>
      </c>
      <c r="C2463" s="104">
        <v>366</v>
      </c>
      <c r="D2463" s="104" t="s">
        <v>5182</v>
      </c>
      <c r="F2463" s="104" t="s">
        <v>944</v>
      </c>
      <c r="G2463" s="104">
        <v>1358</v>
      </c>
      <c r="H2463" s="104" t="s">
        <v>4773</v>
      </c>
    </row>
    <row r="2464" spans="1:9" x14ac:dyDescent="0.25">
      <c r="A2464" s="104">
        <v>2463</v>
      </c>
      <c r="B2464" s="104">
        <v>11</v>
      </c>
      <c r="C2464" s="104">
        <v>367</v>
      </c>
      <c r="D2464" s="104" t="s">
        <v>5164</v>
      </c>
      <c r="F2464" s="104" t="s">
        <v>944</v>
      </c>
      <c r="G2464" s="104">
        <v>4208</v>
      </c>
      <c r="H2464" s="104" t="s">
        <v>4773</v>
      </c>
    </row>
    <row r="2465" spans="1:8" x14ac:dyDescent="0.25">
      <c r="A2465" s="104">
        <v>2464</v>
      </c>
      <c r="B2465" s="104">
        <v>11</v>
      </c>
      <c r="C2465" s="104">
        <v>368</v>
      </c>
      <c r="D2465" s="104" t="s">
        <v>5186</v>
      </c>
      <c r="F2465" s="104" t="s">
        <v>944</v>
      </c>
      <c r="G2465" s="104">
        <v>477</v>
      </c>
      <c r="H2465" s="104" t="s">
        <v>754</v>
      </c>
    </row>
    <row r="2466" spans="1:8" x14ac:dyDescent="0.25">
      <c r="A2466" s="104">
        <v>2465</v>
      </c>
      <c r="B2466" s="104">
        <v>11</v>
      </c>
      <c r="C2466" s="104">
        <v>369</v>
      </c>
      <c r="D2466" s="104" t="s">
        <v>4888</v>
      </c>
      <c r="F2466" s="104" t="s">
        <v>944</v>
      </c>
      <c r="G2466" s="104">
        <v>5189</v>
      </c>
      <c r="H2466" s="104" t="s">
        <v>4824</v>
      </c>
    </row>
    <row r="2467" spans="1:8" x14ac:dyDescent="0.25">
      <c r="A2467" s="104">
        <v>2466</v>
      </c>
      <c r="B2467" s="104">
        <v>11</v>
      </c>
      <c r="C2467" s="104">
        <v>370</v>
      </c>
      <c r="D2467" s="104" t="s">
        <v>5317</v>
      </c>
      <c r="F2467" s="104" t="s">
        <v>944</v>
      </c>
      <c r="G2467" s="104">
        <v>1393</v>
      </c>
      <c r="H2467" s="104" t="s">
        <v>4824</v>
      </c>
    </row>
    <row r="2468" spans="1:8" x14ac:dyDescent="0.25">
      <c r="A2468" s="104">
        <v>2467</v>
      </c>
      <c r="B2468" s="104">
        <v>11</v>
      </c>
      <c r="C2468" s="104">
        <v>371</v>
      </c>
      <c r="D2468" s="104" t="s">
        <v>4863</v>
      </c>
      <c r="F2468" s="104" t="s">
        <v>944</v>
      </c>
      <c r="G2468" s="104">
        <v>720</v>
      </c>
      <c r="H2468" s="104" t="s">
        <v>4824</v>
      </c>
    </row>
    <row r="2469" spans="1:8" x14ac:dyDescent="0.25">
      <c r="A2469" s="104">
        <v>2468</v>
      </c>
      <c r="B2469" s="104">
        <v>11</v>
      </c>
      <c r="C2469" s="104">
        <v>372</v>
      </c>
      <c r="D2469" s="104" t="s">
        <v>4845</v>
      </c>
      <c r="F2469" s="104" t="s">
        <v>944</v>
      </c>
      <c r="G2469" s="104">
        <v>979</v>
      </c>
      <c r="H2469" s="104" t="s">
        <v>4824</v>
      </c>
    </row>
    <row r="2470" spans="1:8" x14ac:dyDescent="0.25">
      <c r="A2470" s="104">
        <v>2469</v>
      </c>
      <c r="B2470" s="104">
        <v>11</v>
      </c>
      <c r="C2470" s="104">
        <v>373</v>
      </c>
      <c r="D2470" s="104" t="s">
        <v>5325</v>
      </c>
      <c r="F2470" s="104" t="s">
        <v>944</v>
      </c>
      <c r="G2470" s="104">
        <v>3538</v>
      </c>
      <c r="H2470" s="104" t="s">
        <v>754</v>
      </c>
    </row>
    <row r="2471" spans="1:8" x14ac:dyDescent="0.25">
      <c r="A2471" s="104">
        <v>2470</v>
      </c>
      <c r="B2471" s="104">
        <v>11</v>
      </c>
      <c r="C2471" s="104">
        <v>374</v>
      </c>
      <c r="D2471" s="104" t="s">
        <v>5158</v>
      </c>
      <c r="F2471" s="104" t="s">
        <v>944</v>
      </c>
      <c r="G2471" s="104">
        <v>1793</v>
      </c>
      <c r="H2471" s="104" t="s">
        <v>754</v>
      </c>
    </row>
    <row r="2472" spans="1:8" x14ac:dyDescent="0.25">
      <c r="A2472" s="104">
        <v>2471</v>
      </c>
      <c r="B2472" s="104">
        <v>11</v>
      </c>
      <c r="C2472" s="104">
        <v>375</v>
      </c>
      <c r="D2472" s="104" t="s">
        <v>4887</v>
      </c>
      <c r="F2472" s="104" t="s">
        <v>944</v>
      </c>
      <c r="G2472" s="104">
        <v>8208</v>
      </c>
      <c r="H2472" s="104" t="s">
        <v>4779</v>
      </c>
    </row>
    <row r="2473" spans="1:8" x14ac:dyDescent="0.25">
      <c r="A2473" s="104">
        <v>2472</v>
      </c>
      <c r="B2473" s="104">
        <v>11</v>
      </c>
      <c r="C2473" s="104">
        <v>376</v>
      </c>
      <c r="D2473" s="104" t="s">
        <v>5158</v>
      </c>
      <c r="F2473" s="104" t="s">
        <v>944</v>
      </c>
      <c r="G2473" s="104">
        <v>1825</v>
      </c>
      <c r="H2473" s="104" t="s">
        <v>4773</v>
      </c>
    </row>
    <row r="2474" spans="1:8" x14ac:dyDescent="0.25">
      <c r="A2474" s="104">
        <v>2473</v>
      </c>
      <c r="B2474" s="104">
        <v>11</v>
      </c>
      <c r="C2474" s="104">
        <v>377</v>
      </c>
      <c r="D2474" s="104" t="s">
        <v>5183</v>
      </c>
      <c r="F2474" s="104" t="s">
        <v>944</v>
      </c>
      <c r="G2474" s="104">
        <v>1297</v>
      </c>
      <c r="H2474" s="104" t="s">
        <v>4773</v>
      </c>
    </row>
    <row r="2475" spans="1:8" x14ac:dyDescent="0.25">
      <c r="A2475" s="104">
        <v>2474</v>
      </c>
      <c r="B2475" s="104">
        <v>11</v>
      </c>
      <c r="C2475" s="104">
        <v>378</v>
      </c>
      <c r="D2475" s="104" t="s">
        <v>5183</v>
      </c>
      <c r="F2475" s="104" t="s">
        <v>944</v>
      </c>
      <c r="G2475" s="104">
        <v>3275</v>
      </c>
      <c r="H2475" s="104" t="s">
        <v>4773</v>
      </c>
    </row>
    <row r="2476" spans="1:8" x14ac:dyDescent="0.25">
      <c r="A2476" s="104">
        <v>2475</v>
      </c>
      <c r="B2476" s="104">
        <v>11</v>
      </c>
      <c r="C2476" s="104">
        <v>379</v>
      </c>
      <c r="D2476" s="104" t="s">
        <v>4887</v>
      </c>
      <c r="F2476" s="104" t="s">
        <v>944</v>
      </c>
      <c r="G2476" s="104">
        <v>2722</v>
      </c>
      <c r="H2476" s="104" t="s">
        <v>754</v>
      </c>
    </row>
    <row r="2477" spans="1:8" x14ac:dyDescent="0.25">
      <c r="A2477" s="104">
        <v>2476</v>
      </c>
      <c r="B2477" s="104">
        <v>11</v>
      </c>
      <c r="C2477" s="104">
        <v>380</v>
      </c>
      <c r="D2477" s="104" t="s">
        <v>5333</v>
      </c>
      <c r="F2477" s="104" t="s">
        <v>944</v>
      </c>
      <c r="G2477" s="104">
        <v>1067</v>
      </c>
      <c r="H2477" s="104" t="s">
        <v>4824</v>
      </c>
    </row>
    <row r="2478" spans="1:8" x14ac:dyDescent="0.25">
      <c r="A2478" s="104">
        <v>2477</v>
      </c>
      <c r="B2478" s="104">
        <v>11</v>
      </c>
      <c r="C2478" s="104">
        <v>381</v>
      </c>
      <c r="D2478" s="104" t="s">
        <v>5334</v>
      </c>
      <c r="F2478" s="104" t="s">
        <v>944</v>
      </c>
      <c r="G2478" s="104">
        <v>1716</v>
      </c>
      <c r="H2478" s="104" t="s">
        <v>4824</v>
      </c>
    </row>
    <row r="2479" spans="1:8" x14ac:dyDescent="0.25">
      <c r="A2479" s="104">
        <v>2478</v>
      </c>
      <c r="B2479" s="104">
        <v>11</v>
      </c>
      <c r="C2479" s="104">
        <v>382</v>
      </c>
      <c r="D2479" s="104" t="s">
        <v>5335</v>
      </c>
      <c r="F2479" s="104" t="s">
        <v>944</v>
      </c>
      <c r="G2479" s="104">
        <v>468</v>
      </c>
      <c r="H2479" s="104" t="s">
        <v>4824</v>
      </c>
    </row>
    <row r="2480" spans="1:8" x14ac:dyDescent="0.25">
      <c r="A2480" s="104">
        <v>2479</v>
      </c>
      <c r="B2480" s="104">
        <v>11</v>
      </c>
      <c r="C2480" s="104">
        <v>383</v>
      </c>
      <c r="D2480" s="104" t="s">
        <v>5336</v>
      </c>
      <c r="F2480" s="104" t="s">
        <v>944</v>
      </c>
      <c r="G2480" s="104">
        <v>517</v>
      </c>
      <c r="H2480" s="104" t="s">
        <v>4824</v>
      </c>
    </row>
    <row r="2481" spans="1:8" x14ac:dyDescent="0.25">
      <c r="A2481" s="104">
        <v>2480</v>
      </c>
      <c r="B2481" s="104">
        <v>11</v>
      </c>
      <c r="C2481" s="104">
        <v>384</v>
      </c>
      <c r="D2481" s="104" t="s">
        <v>4784</v>
      </c>
      <c r="F2481" s="104" t="s">
        <v>944</v>
      </c>
      <c r="G2481" s="104">
        <v>763</v>
      </c>
      <c r="H2481" s="104" t="s">
        <v>4824</v>
      </c>
    </row>
    <row r="2482" spans="1:8" x14ac:dyDescent="0.25">
      <c r="A2482" s="104">
        <v>2481</v>
      </c>
      <c r="B2482" s="104">
        <v>11</v>
      </c>
      <c r="C2482" s="104">
        <v>385</v>
      </c>
      <c r="D2482" s="104" t="s">
        <v>5116</v>
      </c>
      <c r="F2482" s="104" t="s">
        <v>944</v>
      </c>
      <c r="G2482" s="104">
        <v>1437</v>
      </c>
      <c r="H2482" s="104" t="s">
        <v>754</v>
      </c>
    </row>
    <row r="2483" spans="1:8" x14ac:dyDescent="0.25">
      <c r="A2483" s="104">
        <v>2482</v>
      </c>
      <c r="B2483" s="104">
        <v>11</v>
      </c>
      <c r="C2483" s="104">
        <v>386</v>
      </c>
      <c r="D2483" s="104" t="s">
        <v>4994</v>
      </c>
      <c r="F2483" s="104" t="s">
        <v>944</v>
      </c>
      <c r="G2483" s="104">
        <v>1147</v>
      </c>
      <c r="H2483" s="104" t="s">
        <v>754</v>
      </c>
    </row>
    <row r="2484" spans="1:8" x14ac:dyDescent="0.25">
      <c r="A2484" s="104">
        <v>2483</v>
      </c>
      <c r="B2484" s="104">
        <v>11</v>
      </c>
      <c r="C2484" s="104">
        <v>387</v>
      </c>
      <c r="D2484" s="104" t="s">
        <v>5123</v>
      </c>
      <c r="F2484" s="104" t="s">
        <v>944</v>
      </c>
      <c r="G2484" s="104">
        <v>2100</v>
      </c>
      <c r="H2484" s="104" t="s">
        <v>754</v>
      </c>
    </row>
    <row r="2485" spans="1:8" x14ac:dyDescent="0.25">
      <c r="A2485" s="104">
        <v>2484</v>
      </c>
      <c r="B2485" s="104">
        <v>11</v>
      </c>
      <c r="C2485" s="104">
        <v>388</v>
      </c>
      <c r="D2485" s="104" t="s">
        <v>5239</v>
      </c>
      <c r="F2485" s="104" t="s">
        <v>944</v>
      </c>
      <c r="G2485" s="104">
        <v>1833</v>
      </c>
      <c r="H2485" s="104" t="s">
        <v>754</v>
      </c>
    </row>
    <row r="2486" spans="1:8" x14ac:dyDescent="0.25">
      <c r="A2486" s="104">
        <v>2485</v>
      </c>
      <c r="B2486" s="104">
        <v>11</v>
      </c>
      <c r="C2486" s="104">
        <v>389</v>
      </c>
      <c r="D2486" s="104" t="s">
        <v>5332</v>
      </c>
      <c r="F2486" s="104" t="s">
        <v>944</v>
      </c>
      <c r="G2486" s="104">
        <v>5509</v>
      </c>
      <c r="H2486" s="104" t="s">
        <v>754</v>
      </c>
    </row>
    <row r="2487" spans="1:8" x14ac:dyDescent="0.25">
      <c r="A2487" s="104">
        <v>2486</v>
      </c>
      <c r="B2487" s="104">
        <v>11</v>
      </c>
      <c r="C2487" s="104">
        <v>390</v>
      </c>
      <c r="D2487" s="104" t="s">
        <v>4811</v>
      </c>
      <c r="F2487" s="104" t="s">
        <v>944</v>
      </c>
      <c r="G2487" s="104">
        <v>938</v>
      </c>
      <c r="H2487" s="104" t="s">
        <v>754</v>
      </c>
    </row>
    <row r="2488" spans="1:8" x14ac:dyDescent="0.25">
      <c r="A2488" s="104">
        <v>2487</v>
      </c>
      <c r="B2488" s="104">
        <v>11</v>
      </c>
      <c r="C2488" s="104">
        <v>391</v>
      </c>
      <c r="D2488" s="104" t="s">
        <v>5337</v>
      </c>
      <c r="F2488" s="104" t="s">
        <v>944</v>
      </c>
      <c r="G2488" s="104">
        <v>913</v>
      </c>
    </row>
    <row r="2489" spans="1:8" x14ac:dyDescent="0.25">
      <c r="A2489" s="104">
        <v>2488</v>
      </c>
      <c r="B2489" s="104">
        <v>11</v>
      </c>
      <c r="G2489" s="104">
        <v>400</v>
      </c>
      <c r="H2489" s="104" t="s">
        <v>4824</v>
      </c>
    </row>
    <row r="2490" spans="1:8" x14ac:dyDescent="0.25">
      <c r="A2490" s="104">
        <v>2489</v>
      </c>
      <c r="B2490" s="104">
        <v>11</v>
      </c>
      <c r="G2490" s="104">
        <v>513</v>
      </c>
      <c r="H2490" s="104" t="s">
        <v>4825</v>
      </c>
    </row>
    <row r="2491" spans="1:8" x14ac:dyDescent="0.25">
      <c r="A2491" s="104">
        <v>2490</v>
      </c>
      <c r="B2491" s="104">
        <v>11</v>
      </c>
      <c r="C2491" s="104">
        <v>392</v>
      </c>
      <c r="D2491" s="104" t="s">
        <v>5338</v>
      </c>
      <c r="F2491" s="104" t="s">
        <v>944</v>
      </c>
      <c r="G2491" s="104">
        <v>518</v>
      </c>
      <c r="H2491" s="104" t="s">
        <v>4824</v>
      </c>
    </row>
    <row r="2492" spans="1:8" x14ac:dyDescent="0.25">
      <c r="A2492" s="104">
        <v>2491</v>
      </c>
      <c r="B2492" s="104">
        <v>11</v>
      </c>
      <c r="C2492" s="104">
        <v>393</v>
      </c>
      <c r="D2492" s="104" t="s">
        <v>5339</v>
      </c>
      <c r="F2492" s="104" t="s">
        <v>944</v>
      </c>
      <c r="G2492" s="104">
        <v>3317</v>
      </c>
      <c r="H2492" s="104" t="s">
        <v>4824</v>
      </c>
    </row>
    <row r="2493" spans="1:8" x14ac:dyDescent="0.25">
      <c r="A2493" s="104">
        <v>2492</v>
      </c>
      <c r="B2493" s="104">
        <v>11</v>
      </c>
      <c r="C2493" s="104">
        <v>394</v>
      </c>
      <c r="D2493" s="104" t="s">
        <v>5091</v>
      </c>
      <c r="F2493" s="104" t="s">
        <v>944</v>
      </c>
      <c r="G2493" s="104">
        <v>1634</v>
      </c>
      <c r="H2493" s="104" t="s">
        <v>754</v>
      </c>
    </row>
    <row r="2494" spans="1:8" x14ac:dyDescent="0.25">
      <c r="A2494" s="104">
        <v>2493</v>
      </c>
      <c r="B2494" s="104">
        <v>11</v>
      </c>
      <c r="C2494" s="104">
        <v>395</v>
      </c>
      <c r="D2494" s="104" t="s">
        <v>5340</v>
      </c>
      <c r="F2494" s="104" t="s">
        <v>944</v>
      </c>
      <c r="G2494" s="104">
        <v>1719</v>
      </c>
      <c r="H2494" s="104" t="s">
        <v>754</v>
      </c>
    </row>
    <row r="2495" spans="1:8" x14ac:dyDescent="0.25">
      <c r="A2495" s="104">
        <v>2494</v>
      </c>
      <c r="B2495" s="104">
        <v>11</v>
      </c>
      <c r="C2495" s="104">
        <v>396</v>
      </c>
      <c r="D2495" s="104" t="s">
        <v>5090</v>
      </c>
      <c r="F2495" s="104" t="s">
        <v>944</v>
      </c>
      <c r="G2495" s="104">
        <v>1732</v>
      </c>
      <c r="H2495" s="104" t="s">
        <v>4773</v>
      </c>
    </row>
    <row r="2496" spans="1:8" x14ac:dyDescent="0.25">
      <c r="A2496" s="104">
        <v>2495</v>
      </c>
      <c r="B2496" s="104">
        <v>11</v>
      </c>
      <c r="C2496" s="104">
        <v>397</v>
      </c>
      <c r="D2496" s="104" t="s">
        <v>945</v>
      </c>
      <c r="F2496" s="104" t="s">
        <v>946</v>
      </c>
      <c r="G2496" s="104">
        <v>796</v>
      </c>
      <c r="H2496" s="104" t="s">
        <v>4774</v>
      </c>
    </row>
    <row r="2497" spans="1:8" x14ac:dyDescent="0.25">
      <c r="A2497" s="104">
        <v>2496</v>
      </c>
      <c r="B2497" s="104">
        <v>11</v>
      </c>
      <c r="C2497" s="104">
        <v>398</v>
      </c>
      <c r="D2497" s="104" t="s">
        <v>4887</v>
      </c>
      <c r="F2497" s="104" t="s">
        <v>944</v>
      </c>
      <c r="G2497" s="104">
        <v>2437</v>
      </c>
      <c r="H2497" s="104" t="s">
        <v>754</v>
      </c>
    </row>
    <row r="2498" spans="1:8" x14ac:dyDescent="0.25">
      <c r="A2498" s="104">
        <v>2497</v>
      </c>
      <c r="B2498" s="104">
        <v>11</v>
      </c>
      <c r="C2498" s="104">
        <v>399</v>
      </c>
      <c r="D2498" s="104" t="s">
        <v>1105</v>
      </c>
      <c r="F2498" s="104" t="s">
        <v>944</v>
      </c>
      <c r="G2498" s="104">
        <v>860</v>
      </c>
      <c r="H2498" s="104" t="s">
        <v>4773</v>
      </c>
    </row>
    <row r="2499" spans="1:8" x14ac:dyDescent="0.25">
      <c r="A2499" s="104">
        <v>2498</v>
      </c>
      <c r="B2499" s="104">
        <v>11</v>
      </c>
      <c r="C2499" s="104">
        <v>400</v>
      </c>
      <c r="D2499" s="104" t="s">
        <v>5239</v>
      </c>
      <c r="F2499" s="104" t="s">
        <v>944</v>
      </c>
      <c r="G2499" s="104">
        <v>171</v>
      </c>
      <c r="H2499" s="104" t="s">
        <v>4</v>
      </c>
    </row>
    <row r="2500" spans="1:8" x14ac:dyDescent="0.25">
      <c r="A2500" s="104">
        <v>2499</v>
      </c>
      <c r="B2500" s="104">
        <v>11</v>
      </c>
      <c r="C2500" s="104">
        <v>401</v>
      </c>
      <c r="D2500" s="104" t="s">
        <v>994</v>
      </c>
      <c r="F2500" s="104" t="s">
        <v>944</v>
      </c>
      <c r="G2500" s="104">
        <v>598</v>
      </c>
      <c r="H2500" s="104" t="s">
        <v>4824</v>
      </c>
    </row>
    <row r="2501" spans="1:8" x14ac:dyDescent="0.25">
      <c r="A2501" s="104">
        <v>2500</v>
      </c>
      <c r="B2501" s="104">
        <v>11</v>
      </c>
      <c r="C2501" s="104">
        <v>402</v>
      </c>
      <c r="D2501" s="104" t="s">
        <v>5341</v>
      </c>
      <c r="F2501" s="104" t="s">
        <v>944</v>
      </c>
      <c r="G2501" s="104">
        <v>669</v>
      </c>
      <c r="H2501" s="104" t="s">
        <v>4824</v>
      </c>
    </row>
    <row r="2502" spans="1:8" x14ac:dyDescent="0.25">
      <c r="A2502" s="104">
        <v>2501</v>
      </c>
      <c r="B2502" s="104">
        <v>11</v>
      </c>
      <c r="C2502" s="104">
        <v>403</v>
      </c>
      <c r="D2502" s="104" t="s">
        <v>5342</v>
      </c>
      <c r="F2502" s="104" t="s">
        <v>944</v>
      </c>
      <c r="G2502" s="104">
        <v>601</v>
      </c>
      <c r="H2502" s="104" t="s">
        <v>4824</v>
      </c>
    </row>
    <row r="2503" spans="1:8" x14ac:dyDescent="0.25">
      <c r="A2503" s="104">
        <v>2502</v>
      </c>
      <c r="B2503" s="104">
        <v>11</v>
      </c>
      <c r="C2503" s="104">
        <v>404</v>
      </c>
      <c r="D2503" s="104" t="s">
        <v>5159</v>
      </c>
      <c r="F2503" s="104" t="s">
        <v>944</v>
      </c>
      <c r="G2503" s="104">
        <v>3316</v>
      </c>
      <c r="H2503" s="104" t="s">
        <v>754</v>
      </c>
    </row>
    <row r="2504" spans="1:8" x14ac:dyDescent="0.25">
      <c r="A2504" s="104">
        <v>2503</v>
      </c>
      <c r="B2504" s="104">
        <v>11</v>
      </c>
      <c r="C2504" s="104">
        <v>405</v>
      </c>
      <c r="D2504" s="104" t="s">
        <v>5116</v>
      </c>
      <c r="F2504" s="104" t="s">
        <v>944</v>
      </c>
      <c r="G2504" s="104">
        <v>1252</v>
      </c>
      <c r="H2504" s="104" t="s">
        <v>754</v>
      </c>
    </row>
    <row r="2505" spans="1:8" x14ac:dyDescent="0.25">
      <c r="A2505" s="104">
        <v>2504</v>
      </c>
      <c r="B2505" s="104">
        <v>11</v>
      </c>
      <c r="C2505" s="104">
        <v>406</v>
      </c>
      <c r="D2505" s="104" t="s">
        <v>5128</v>
      </c>
      <c r="F2505" s="104" t="s">
        <v>944</v>
      </c>
      <c r="G2505" s="104">
        <v>584</v>
      </c>
      <c r="H2505" s="104" t="s">
        <v>754</v>
      </c>
    </row>
    <row r="2506" spans="1:8" x14ac:dyDescent="0.25">
      <c r="A2506" s="104">
        <v>2505</v>
      </c>
      <c r="B2506" s="104">
        <v>11</v>
      </c>
      <c r="C2506" s="104">
        <v>407</v>
      </c>
      <c r="D2506" s="104" t="s">
        <v>5032</v>
      </c>
      <c r="F2506" s="104" t="s">
        <v>944</v>
      </c>
      <c r="G2506" s="104">
        <v>795</v>
      </c>
      <c r="H2506" s="104" t="s">
        <v>754</v>
      </c>
    </row>
    <row r="2507" spans="1:8" x14ac:dyDescent="0.25">
      <c r="A2507" s="104">
        <v>2506</v>
      </c>
      <c r="B2507" s="104">
        <v>11</v>
      </c>
      <c r="C2507" s="104">
        <v>408</v>
      </c>
      <c r="D2507" s="104" t="s">
        <v>4869</v>
      </c>
      <c r="F2507" s="104" t="s">
        <v>944</v>
      </c>
      <c r="G2507" s="104">
        <v>1154</v>
      </c>
      <c r="H2507" s="104" t="s">
        <v>754</v>
      </c>
    </row>
    <row r="2508" spans="1:8" x14ac:dyDescent="0.25">
      <c r="A2508" s="104">
        <v>2507</v>
      </c>
      <c r="B2508" s="104">
        <v>11</v>
      </c>
      <c r="C2508" s="104">
        <v>409</v>
      </c>
      <c r="D2508" s="104" t="s">
        <v>5303</v>
      </c>
      <c r="F2508" s="104" t="s">
        <v>944</v>
      </c>
      <c r="G2508" s="104">
        <v>1208</v>
      </c>
      <c r="H2508" s="104" t="s">
        <v>754</v>
      </c>
    </row>
    <row r="2509" spans="1:8" x14ac:dyDescent="0.25">
      <c r="A2509" s="104">
        <v>2508</v>
      </c>
      <c r="B2509" s="104">
        <v>11</v>
      </c>
      <c r="C2509" s="104">
        <v>410</v>
      </c>
      <c r="D2509" s="104" t="s">
        <v>1105</v>
      </c>
      <c r="F2509" s="104" t="s">
        <v>944</v>
      </c>
      <c r="G2509" s="104">
        <v>3014</v>
      </c>
      <c r="H2509" s="104" t="s">
        <v>4824</v>
      </c>
    </row>
    <row r="2510" spans="1:8" x14ac:dyDescent="0.25">
      <c r="A2510" s="104">
        <v>2509</v>
      </c>
      <c r="B2510" s="104">
        <v>11</v>
      </c>
      <c r="C2510" s="104">
        <v>411</v>
      </c>
      <c r="D2510" s="104" t="s">
        <v>5343</v>
      </c>
      <c r="F2510" s="104" t="s">
        <v>944</v>
      </c>
      <c r="G2510" s="104">
        <v>261</v>
      </c>
      <c r="H2510" s="104" t="s">
        <v>4824</v>
      </c>
    </row>
    <row r="2511" spans="1:8" x14ac:dyDescent="0.25">
      <c r="A2511" s="104">
        <v>2510</v>
      </c>
      <c r="B2511" s="104">
        <v>11</v>
      </c>
      <c r="C2511" s="104">
        <v>412</v>
      </c>
      <c r="D2511" s="104" t="s">
        <v>5163</v>
      </c>
      <c r="F2511" s="104" t="s">
        <v>944</v>
      </c>
      <c r="G2511" s="104">
        <v>4001</v>
      </c>
      <c r="H2511" s="104" t="s">
        <v>754</v>
      </c>
    </row>
    <row r="2512" spans="1:8" x14ac:dyDescent="0.25">
      <c r="A2512" s="104">
        <v>2511</v>
      </c>
      <c r="B2512" s="104">
        <v>11</v>
      </c>
      <c r="C2512" s="104">
        <v>413</v>
      </c>
      <c r="D2512" s="104" t="s">
        <v>4887</v>
      </c>
      <c r="F2512" s="104" t="s">
        <v>944</v>
      </c>
      <c r="G2512" s="104">
        <v>1053</v>
      </c>
      <c r="H2512" s="104" t="s">
        <v>754</v>
      </c>
    </row>
    <row r="2513" spans="1:8" x14ac:dyDescent="0.25">
      <c r="A2513" s="104">
        <v>2512</v>
      </c>
      <c r="B2513" s="104">
        <v>11</v>
      </c>
      <c r="C2513" s="104">
        <v>414</v>
      </c>
      <c r="D2513" s="104" t="s">
        <v>945</v>
      </c>
      <c r="F2513" s="104" t="s">
        <v>946</v>
      </c>
      <c r="G2513" s="104">
        <v>1757</v>
      </c>
      <c r="H2513" s="104" t="s">
        <v>754</v>
      </c>
    </row>
    <row r="2514" spans="1:8" x14ac:dyDescent="0.25">
      <c r="A2514" s="104">
        <v>2513</v>
      </c>
      <c r="B2514" s="104">
        <v>11</v>
      </c>
      <c r="C2514" s="104">
        <v>415</v>
      </c>
      <c r="D2514" s="104" t="s">
        <v>945</v>
      </c>
      <c r="F2514" s="104" t="s">
        <v>946</v>
      </c>
      <c r="G2514" s="104">
        <v>4516</v>
      </c>
      <c r="H2514" s="104" t="s">
        <v>4774</v>
      </c>
    </row>
    <row r="2515" spans="1:8" x14ac:dyDescent="0.25">
      <c r="A2515" s="104">
        <v>2514</v>
      </c>
      <c r="B2515" s="104">
        <v>11</v>
      </c>
      <c r="C2515" s="104">
        <v>416</v>
      </c>
      <c r="D2515" s="104" t="s">
        <v>5181</v>
      </c>
      <c r="F2515" s="104" t="s">
        <v>944</v>
      </c>
      <c r="G2515" s="104">
        <v>1698</v>
      </c>
      <c r="H2515" s="104" t="s">
        <v>4773</v>
      </c>
    </row>
    <row r="2516" spans="1:8" x14ac:dyDescent="0.25">
      <c r="A2516" s="104">
        <v>2515</v>
      </c>
      <c r="B2516" s="104">
        <v>11</v>
      </c>
      <c r="C2516" s="104">
        <v>417</v>
      </c>
      <c r="D2516" s="104" t="s">
        <v>5181</v>
      </c>
      <c r="F2516" s="104" t="s">
        <v>944</v>
      </c>
      <c r="G2516" s="104">
        <v>888</v>
      </c>
      <c r="H2516" s="104" t="s">
        <v>754</v>
      </c>
    </row>
    <row r="2517" spans="1:8" x14ac:dyDescent="0.25">
      <c r="A2517" s="104">
        <v>2516</v>
      </c>
      <c r="B2517" s="104">
        <v>11</v>
      </c>
      <c r="C2517" s="104">
        <v>418</v>
      </c>
      <c r="D2517" s="104" t="s">
        <v>4885</v>
      </c>
      <c r="F2517" s="104" t="s">
        <v>944</v>
      </c>
      <c r="G2517" s="104">
        <v>1707</v>
      </c>
      <c r="H2517" s="104" t="s">
        <v>4773</v>
      </c>
    </row>
    <row r="2518" spans="1:8" x14ac:dyDescent="0.25">
      <c r="A2518" s="104">
        <v>2517</v>
      </c>
      <c r="B2518" s="104">
        <v>11</v>
      </c>
      <c r="C2518" s="104">
        <v>419</v>
      </c>
      <c r="D2518" s="104" t="s">
        <v>945</v>
      </c>
      <c r="F2518" s="104" t="s">
        <v>946</v>
      </c>
      <c r="G2518" s="104">
        <v>2748</v>
      </c>
      <c r="H2518" s="104" t="s">
        <v>4774</v>
      </c>
    </row>
    <row r="2519" spans="1:8" x14ac:dyDescent="0.25">
      <c r="A2519" s="104">
        <v>2518</v>
      </c>
      <c r="B2519" s="104">
        <v>11</v>
      </c>
      <c r="C2519" s="104">
        <v>421</v>
      </c>
      <c r="D2519" s="104" t="s">
        <v>5344</v>
      </c>
      <c r="F2519" s="104" t="s">
        <v>944</v>
      </c>
      <c r="G2519" s="104">
        <v>1656</v>
      </c>
      <c r="H2519" s="104" t="s">
        <v>4824</v>
      </c>
    </row>
    <row r="2520" spans="1:8" x14ac:dyDescent="0.25">
      <c r="A2520" s="104">
        <v>2519</v>
      </c>
      <c r="B2520" s="104">
        <v>11</v>
      </c>
      <c r="C2520" s="104">
        <v>422</v>
      </c>
      <c r="D2520" s="104" t="s">
        <v>5262</v>
      </c>
      <c r="F2520" s="104" t="s">
        <v>944</v>
      </c>
      <c r="G2520" s="104">
        <v>1489</v>
      </c>
      <c r="H2520" s="104" t="s">
        <v>4824</v>
      </c>
    </row>
    <row r="2521" spans="1:8" x14ac:dyDescent="0.25">
      <c r="A2521" s="104">
        <v>2520</v>
      </c>
      <c r="B2521" s="104">
        <v>11</v>
      </c>
      <c r="C2521" s="104">
        <v>423</v>
      </c>
      <c r="D2521" s="104" t="s">
        <v>5023</v>
      </c>
      <c r="F2521" s="104" t="s">
        <v>944</v>
      </c>
      <c r="G2521" s="104">
        <v>444</v>
      </c>
      <c r="H2521" s="104" t="s">
        <v>4</v>
      </c>
    </row>
    <row r="2522" spans="1:8" x14ac:dyDescent="0.25">
      <c r="A2522" s="104">
        <v>2521</v>
      </c>
      <c r="B2522" s="104">
        <v>11</v>
      </c>
      <c r="C2522" s="104">
        <v>424</v>
      </c>
      <c r="D2522" s="104" t="s">
        <v>5340</v>
      </c>
      <c r="F2522" s="104" t="s">
        <v>944</v>
      </c>
      <c r="G2522" s="104">
        <v>372</v>
      </c>
      <c r="H2522" s="104" t="s">
        <v>4824</v>
      </c>
    </row>
    <row r="2523" spans="1:8" x14ac:dyDescent="0.25">
      <c r="A2523" s="104">
        <v>2522</v>
      </c>
      <c r="B2523" s="104">
        <v>11</v>
      </c>
      <c r="C2523" s="104">
        <v>425</v>
      </c>
      <c r="D2523" s="104" t="s">
        <v>5282</v>
      </c>
      <c r="F2523" s="104" t="s">
        <v>944</v>
      </c>
      <c r="G2523" s="104">
        <v>1660</v>
      </c>
      <c r="H2523" s="104" t="s">
        <v>754</v>
      </c>
    </row>
    <row r="2524" spans="1:8" x14ac:dyDescent="0.25">
      <c r="A2524" s="104">
        <v>2523</v>
      </c>
      <c r="B2524" s="104">
        <v>11</v>
      </c>
      <c r="C2524" s="104">
        <v>426</v>
      </c>
      <c r="D2524" s="104" t="s">
        <v>1105</v>
      </c>
      <c r="F2524" s="104" t="s">
        <v>944</v>
      </c>
      <c r="G2524" s="104">
        <v>1059</v>
      </c>
      <c r="H2524" s="104" t="s">
        <v>754</v>
      </c>
    </row>
    <row r="2525" spans="1:8" x14ac:dyDescent="0.25">
      <c r="A2525" s="104">
        <v>2524</v>
      </c>
      <c r="B2525" s="104">
        <v>11</v>
      </c>
      <c r="C2525" s="104">
        <v>427</v>
      </c>
      <c r="D2525" s="104" t="s">
        <v>4934</v>
      </c>
      <c r="F2525" s="104" t="s">
        <v>944</v>
      </c>
      <c r="G2525" s="104">
        <v>1655</v>
      </c>
      <c r="H2525" s="104" t="s">
        <v>754</v>
      </c>
    </row>
    <row r="2526" spans="1:8" x14ac:dyDescent="0.25">
      <c r="A2526" s="104">
        <v>2525</v>
      </c>
      <c r="B2526" s="104">
        <v>11</v>
      </c>
      <c r="C2526" s="104">
        <v>428</v>
      </c>
      <c r="D2526" s="104" t="s">
        <v>5115</v>
      </c>
      <c r="F2526" s="104" t="s">
        <v>944</v>
      </c>
      <c r="G2526" s="104">
        <v>1693</v>
      </c>
      <c r="H2526" s="104" t="s">
        <v>754</v>
      </c>
    </row>
    <row r="2527" spans="1:8" x14ac:dyDescent="0.25">
      <c r="A2527" s="104">
        <v>2526</v>
      </c>
      <c r="B2527" s="104">
        <v>11</v>
      </c>
      <c r="C2527" s="104">
        <v>429</v>
      </c>
      <c r="D2527" s="104" t="s">
        <v>5345</v>
      </c>
      <c r="F2527" s="104" t="s">
        <v>944</v>
      </c>
      <c r="G2527" s="104">
        <v>1046</v>
      </c>
      <c r="H2527" s="104" t="s">
        <v>754</v>
      </c>
    </row>
    <row r="2528" spans="1:8" x14ac:dyDescent="0.25">
      <c r="A2528" s="104">
        <v>2527</v>
      </c>
      <c r="B2528" s="104">
        <v>11</v>
      </c>
      <c r="C2528" s="104">
        <v>430</v>
      </c>
      <c r="D2528" s="104" t="s">
        <v>4812</v>
      </c>
      <c r="F2528" s="104" t="s">
        <v>944</v>
      </c>
      <c r="G2528" s="104">
        <v>2007</v>
      </c>
      <c r="H2528" s="104" t="s">
        <v>4773</v>
      </c>
    </row>
    <row r="2529" spans="1:8" x14ac:dyDescent="0.25">
      <c r="A2529" s="104">
        <v>2528</v>
      </c>
      <c r="B2529" s="104">
        <v>11</v>
      </c>
      <c r="C2529" s="104">
        <v>431</v>
      </c>
      <c r="D2529" s="104" t="s">
        <v>5346</v>
      </c>
      <c r="F2529" s="104" t="s">
        <v>944</v>
      </c>
      <c r="G2529" s="104">
        <v>4171</v>
      </c>
      <c r="H2529" s="104" t="s">
        <v>754</v>
      </c>
    </row>
    <row r="2530" spans="1:8" x14ac:dyDescent="0.25">
      <c r="A2530" s="104">
        <v>2529</v>
      </c>
      <c r="B2530" s="104">
        <v>11</v>
      </c>
      <c r="C2530" s="104">
        <v>432</v>
      </c>
      <c r="D2530" s="104" t="s">
        <v>5085</v>
      </c>
      <c r="F2530" s="104" t="s">
        <v>944</v>
      </c>
      <c r="G2530" s="104">
        <v>3196</v>
      </c>
      <c r="H2530" s="104" t="s">
        <v>754</v>
      </c>
    </row>
    <row r="2531" spans="1:8" x14ac:dyDescent="0.25">
      <c r="A2531" s="104">
        <v>2530</v>
      </c>
      <c r="B2531" s="104">
        <v>11</v>
      </c>
      <c r="C2531" s="104">
        <v>433</v>
      </c>
      <c r="D2531" s="104" t="s">
        <v>5347</v>
      </c>
      <c r="F2531" s="104" t="s">
        <v>944</v>
      </c>
      <c r="G2531" s="104">
        <v>660</v>
      </c>
      <c r="H2531" s="104" t="s">
        <v>4824</v>
      </c>
    </row>
    <row r="2532" spans="1:8" x14ac:dyDescent="0.25">
      <c r="A2532" s="104">
        <v>2531</v>
      </c>
      <c r="B2532" s="104">
        <v>11</v>
      </c>
      <c r="C2532" s="104">
        <v>434</v>
      </c>
      <c r="D2532" s="104" t="s">
        <v>5239</v>
      </c>
      <c r="F2532" s="104" t="s">
        <v>944</v>
      </c>
      <c r="G2532" s="104">
        <v>1127</v>
      </c>
      <c r="H2532" s="104" t="s">
        <v>4824</v>
      </c>
    </row>
    <row r="2533" spans="1:8" x14ac:dyDescent="0.25">
      <c r="A2533" s="104">
        <v>2532</v>
      </c>
      <c r="B2533" s="104">
        <v>11</v>
      </c>
      <c r="C2533" s="104">
        <v>435</v>
      </c>
      <c r="D2533" s="104" t="s">
        <v>4784</v>
      </c>
      <c r="F2533" s="104" t="s">
        <v>944</v>
      </c>
      <c r="G2533" s="104">
        <v>477</v>
      </c>
      <c r="H2533" s="104" t="s">
        <v>4824</v>
      </c>
    </row>
    <row r="2534" spans="1:8" x14ac:dyDescent="0.25">
      <c r="A2534" s="104">
        <v>2533</v>
      </c>
      <c r="B2534" s="104">
        <v>11</v>
      </c>
      <c r="C2534" s="104">
        <v>436</v>
      </c>
      <c r="D2534" s="104" t="s">
        <v>4924</v>
      </c>
      <c r="F2534" s="104" t="s">
        <v>944</v>
      </c>
      <c r="G2534" s="104">
        <v>181</v>
      </c>
      <c r="H2534" s="104" t="s">
        <v>4</v>
      </c>
    </row>
    <row r="2535" spans="1:8" x14ac:dyDescent="0.25">
      <c r="A2535" s="104">
        <v>2534</v>
      </c>
      <c r="B2535" s="104">
        <v>11</v>
      </c>
      <c r="C2535" s="104">
        <v>437</v>
      </c>
      <c r="D2535" s="104" t="s">
        <v>5348</v>
      </c>
      <c r="F2535" s="104" t="s">
        <v>944</v>
      </c>
      <c r="G2535" s="104">
        <v>149</v>
      </c>
      <c r="H2535" s="104" t="s">
        <v>4824</v>
      </c>
    </row>
    <row r="2536" spans="1:8" x14ac:dyDescent="0.25">
      <c r="A2536" s="104">
        <v>2535</v>
      </c>
      <c r="B2536" s="104">
        <v>11</v>
      </c>
      <c r="C2536" s="104">
        <v>438</v>
      </c>
      <c r="D2536" s="104" t="s">
        <v>5349</v>
      </c>
      <c r="F2536" s="104" t="s">
        <v>944</v>
      </c>
      <c r="G2536" s="104">
        <v>593</v>
      </c>
      <c r="H2536" s="104" t="s">
        <v>4824</v>
      </c>
    </row>
    <row r="2537" spans="1:8" x14ac:dyDescent="0.25">
      <c r="A2537" s="104">
        <v>2536</v>
      </c>
      <c r="B2537" s="104">
        <v>11</v>
      </c>
      <c r="C2537" s="104">
        <v>439</v>
      </c>
      <c r="D2537" s="104" t="s">
        <v>945</v>
      </c>
      <c r="F2537" s="104" t="s">
        <v>946</v>
      </c>
      <c r="G2537" s="104">
        <v>7924</v>
      </c>
      <c r="H2537" s="104" t="s">
        <v>4774</v>
      </c>
    </row>
    <row r="2538" spans="1:8" x14ac:dyDescent="0.25">
      <c r="A2538" s="104">
        <v>2537</v>
      </c>
      <c r="B2538" s="104">
        <v>11</v>
      </c>
      <c r="C2538" s="104">
        <v>440</v>
      </c>
      <c r="D2538" s="104" t="s">
        <v>945</v>
      </c>
      <c r="F2538" s="104" t="s">
        <v>946</v>
      </c>
      <c r="G2538" s="104">
        <v>1868</v>
      </c>
      <c r="H2538" s="104" t="s">
        <v>754</v>
      </c>
    </row>
    <row r="2539" spans="1:8" x14ac:dyDescent="0.25">
      <c r="A2539" s="104">
        <v>2538</v>
      </c>
      <c r="B2539" s="104">
        <v>11</v>
      </c>
      <c r="C2539" s="104">
        <v>441</v>
      </c>
      <c r="D2539" s="104" t="s">
        <v>945</v>
      </c>
      <c r="F2539" s="104" t="s">
        <v>946</v>
      </c>
      <c r="G2539" s="104">
        <v>2181</v>
      </c>
      <c r="H2539" s="104" t="s">
        <v>754</v>
      </c>
    </row>
    <row r="2540" spans="1:8" x14ac:dyDescent="0.25">
      <c r="A2540" s="104">
        <v>2539</v>
      </c>
      <c r="B2540" s="104">
        <v>11</v>
      </c>
      <c r="C2540" s="104">
        <v>442</v>
      </c>
      <c r="D2540" s="104" t="s">
        <v>945</v>
      </c>
      <c r="F2540" s="104" t="s">
        <v>946</v>
      </c>
      <c r="G2540" s="104">
        <v>1425</v>
      </c>
      <c r="H2540" s="104" t="s">
        <v>4774</v>
      </c>
    </row>
    <row r="2541" spans="1:8" x14ac:dyDescent="0.25">
      <c r="A2541" s="104">
        <v>2540</v>
      </c>
      <c r="B2541" s="104">
        <v>11</v>
      </c>
      <c r="C2541" s="104">
        <v>443</v>
      </c>
      <c r="D2541" s="104" t="s">
        <v>1013</v>
      </c>
      <c r="F2541" s="104" t="s">
        <v>944</v>
      </c>
      <c r="G2541" s="104">
        <v>2685</v>
      </c>
      <c r="H2541" s="104" t="s">
        <v>754</v>
      </c>
    </row>
    <row r="2542" spans="1:8" x14ac:dyDescent="0.25">
      <c r="A2542" s="104">
        <v>2541</v>
      </c>
      <c r="B2542" s="104">
        <v>11</v>
      </c>
      <c r="C2542" s="104">
        <v>444</v>
      </c>
      <c r="D2542" s="104" t="s">
        <v>5350</v>
      </c>
      <c r="F2542" s="104" t="s">
        <v>944</v>
      </c>
      <c r="G2542" s="104">
        <v>391</v>
      </c>
      <c r="H2542" s="104" t="s">
        <v>4824</v>
      </c>
    </row>
    <row r="2543" spans="1:8" x14ac:dyDescent="0.25">
      <c r="A2543" s="104">
        <v>2542</v>
      </c>
      <c r="B2543" s="104">
        <v>11</v>
      </c>
      <c r="C2543" s="104">
        <v>445</v>
      </c>
      <c r="D2543" s="104" t="s">
        <v>945</v>
      </c>
      <c r="F2543" s="104" t="s">
        <v>946</v>
      </c>
      <c r="G2543" s="104">
        <v>1545</v>
      </c>
      <c r="H2543" s="104" t="s">
        <v>754</v>
      </c>
    </row>
    <row r="2544" spans="1:8" x14ac:dyDescent="0.25">
      <c r="A2544" s="104">
        <v>2543</v>
      </c>
      <c r="B2544" s="104">
        <v>11</v>
      </c>
      <c r="C2544" s="104">
        <v>446</v>
      </c>
      <c r="D2544" s="104" t="s">
        <v>945</v>
      </c>
      <c r="F2544" s="104" t="s">
        <v>946</v>
      </c>
      <c r="G2544" s="104">
        <v>1889</v>
      </c>
      <c r="H2544" s="104" t="s">
        <v>754</v>
      </c>
    </row>
    <row r="2545" spans="1:8" x14ac:dyDescent="0.25">
      <c r="A2545" s="104">
        <v>2544</v>
      </c>
      <c r="B2545" s="104">
        <v>11</v>
      </c>
      <c r="C2545" s="104">
        <v>447</v>
      </c>
      <c r="D2545" s="104" t="s">
        <v>4961</v>
      </c>
      <c r="F2545" s="104" t="s">
        <v>944</v>
      </c>
      <c r="G2545" s="104">
        <v>1420</v>
      </c>
    </row>
    <row r="2546" spans="1:8" x14ac:dyDescent="0.25">
      <c r="A2546" s="104">
        <v>2545</v>
      </c>
      <c r="B2546" s="104">
        <v>11</v>
      </c>
      <c r="G2546" s="104">
        <v>400</v>
      </c>
      <c r="H2546" s="104" t="s">
        <v>4824</v>
      </c>
    </row>
    <row r="2547" spans="1:8" x14ac:dyDescent="0.25">
      <c r="A2547" s="104">
        <v>2546</v>
      </c>
      <c r="B2547" s="104">
        <v>11</v>
      </c>
      <c r="G2547" s="104">
        <v>1020</v>
      </c>
      <c r="H2547" s="104" t="s">
        <v>4825</v>
      </c>
    </row>
    <row r="2548" spans="1:8" x14ac:dyDescent="0.25">
      <c r="A2548" s="104">
        <v>2547</v>
      </c>
      <c r="B2548" s="104">
        <v>11</v>
      </c>
      <c r="C2548" s="104">
        <v>448</v>
      </c>
      <c r="D2548" s="104" t="s">
        <v>5351</v>
      </c>
      <c r="F2548" s="104" t="s">
        <v>944</v>
      </c>
      <c r="G2548" s="104">
        <v>115</v>
      </c>
      <c r="H2548" s="104" t="s">
        <v>4824</v>
      </c>
    </row>
    <row r="2549" spans="1:8" x14ac:dyDescent="0.25">
      <c r="A2549" s="104">
        <v>2548</v>
      </c>
      <c r="B2549" s="104">
        <v>11</v>
      </c>
      <c r="C2549" s="104">
        <v>449</v>
      </c>
      <c r="D2549" s="104" t="s">
        <v>5352</v>
      </c>
      <c r="F2549" s="104" t="s">
        <v>944</v>
      </c>
      <c r="G2549" s="104">
        <v>120</v>
      </c>
      <c r="H2549" s="104" t="s">
        <v>4824</v>
      </c>
    </row>
    <row r="2550" spans="1:8" x14ac:dyDescent="0.25">
      <c r="A2550" s="104">
        <v>2549</v>
      </c>
      <c r="B2550" s="104">
        <v>11</v>
      </c>
      <c r="C2550" s="104">
        <v>450</v>
      </c>
      <c r="D2550" s="104" t="s">
        <v>4889</v>
      </c>
      <c r="F2550" s="104" t="s">
        <v>944</v>
      </c>
      <c r="G2550" s="104">
        <v>1207</v>
      </c>
      <c r="H2550" s="104" t="s">
        <v>4824</v>
      </c>
    </row>
    <row r="2551" spans="1:8" x14ac:dyDescent="0.25">
      <c r="A2551" s="104">
        <v>2550</v>
      </c>
      <c r="B2551" s="104">
        <v>11</v>
      </c>
      <c r="C2551" s="104">
        <v>451</v>
      </c>
      <c r="D2551" s="104" t="s">
        <v>5072</v>
      </c>
      <c r="F2551" s="104" t="s">
        <v>944</v>
      </c>
      <c r="G2551" s="104">
        <v>1499</v>
      </c>
      <c r="H2551" s="104" t="s">
        <v>754</v>
      </c>
    </row>
    <row r="2552" spans="1:8" x14ac:dyDescent="0.25">
      <c r="A2552" s="104">
        <v>2551</v>
      </c>
      <c r="B2552" s="104">
        <v>11</v>
      </c>
      <c r="C2552" s="104">
        <v>452</v>
      </c>
      <c r="D2552" s="104" t="s">
        <v>4903</v>
      </c>
      <c r="F2552" s="104" t="s">
        <v>944</v>
      </c>
      <c r="G2552" s="104">
        <v>771</v>
      </c>
      <c r="H2552" s="104" t="s">
        <v>754</v>
      </c>
    </row>
    <row r="2553" spans="1:8" x14ac:dyDescent="0.25">
      <c r="A2553" s="104">
        <v>2552</v>
      </c>
      <c r="B2553" s="104">
        <v>11</v>
      </c>
      <c r="C2553" s="104">
        <v>453</v>
      </c>
      <c r="D2553" s="104" t="s">
        <v>5314</v>
      </c>
      <c r="F2553" s="104" t="s">
        <v>944</v>
      </c>
      <c r="G2553" s="104">
        <v>4714</v>
      </c>
      <c r="H2553" s="104" t="s">
        <v>754</v>
      </c>
    </row>
    <row r="2554" spans="1:8" x14ac:dyDescent="0.25">
      <c r="A2554" s="104">
        <v>2553</v>
      </c>
      <c r="B2554" s="104">
        <v>11</v>
      </c>
      <c r="C2554" s="104">
        <v>454</v>
      </c>
      <c r="D2554" s="104" t="s">
        <v>5085</v>
      </c>
      <c r="F2554" s="104" t="s">
        <v>944</v>
      </c>
      <c r="G2554" s="104">
        <v>731</v>
      </c>
      <c r="H2554" s="104" t="s">
        <v>754</v>
      </c>
    </row>
    <row r="2555" spans="1:8" x14ac:dyDescent="0.25">
      <c r="A2555" s="104">
        <v>2554</v>
      </c>
      <c r="B2555" s="104">
        <v>11</v>
      </c>
      <c r="C2555" s="104">
        <v>455</v>
      </c>
      <c r="D2555" s="104" t="s">
        <v>5186</v>
      </c>
      <c r="F2555" s="104" t="s">
        <v>944</v>
      </c>
      <c r="G2555" s="104">
        <v>387</v>
      </c>
      <c r="H2555" s="104" t="s">
        <v>754</v>
      </c>
    </row>
    <row r="2556" spans="1:8" x14ac:dyDescent="0.25">
      <c r="A2556" s="104">
        <v>2555</v>
      </c>
      <c r="B2556" s="104">
        <v>11</v>
      </c>
      <c r="C2556" s="104">
        <v>456</v>
      </c>
      <c r="D2556" s="104" t="s">
        <v>5205</v>
      </c>
      <c r="F2556" s="104" t="s">
        <v>944</v>
      </c>
      <c r="G2556" s="104">
        <v>2236</v>
      </c>
      <c r="H2556" s="104" t="s">
        <v>754</v>
      </c>
    </row>
    <row r="2557" spans="1:8" x14ac:dyDescent="0.25">
      <c r="A2557" s="104">
        <v>2556</v>
      </c>
      <c r="B2557" s="104">
        <v>11</v>
      </c>
      <c r="C2557" s="104">
        <v>457</v>
      </c>
      <c r="D2557" s="104" t="s">
        <v>4897</v>
      </c>
      <c r="F2557" s="104" t="s">
        <v>944</v>
      </c>
      <c r="G2557" s="104">
        <v>1719</v>
      </c>
      <c r="H2557" s="104" t="s">
        <v>754</v>
      </c>
    </row>
    <row r="2558" spans="1:8" x14ac:dyDescent="0.25">
      <c r="A2558" s="104">
        <v>2557</v>
      </c>
      <c r="B2558" s="104">
        <v>11</v>
      </c>
      <c r="C2558" s="104">
        <v>458</v>
      </c>
      <c r="D2558" s="104" t="s">
        <v>5114</v>
      </c>
      <c r="F2558" s="104" t="s">
        <v>944</v>
      </c>
      <c r="G2558" s="104">
        <v>3004</v>
      </c>
      <c r="H2558" s="104" t="s">
        <v>754</v>
      </c>
    </row>
    <row r="2559" spans="1:8" x14ac:dyDescent="0.25">
      <c r="A2559" s="104">
        <v>2558</v>
      </c>
      <c r="B2559" s="104">
        <v>11</v>
      </c>
      <c r="C2559" s="104">
        <v>460</v>
      </c>
      <c r="D2559" s="104" t="s">
        <v>5142</v>
      </c>
      <c r="F2559" s="104" t="s">
        <v>944</v>
      </c>
      <c r="G2559" s="104">
        <v>402</v>
      </c>
      <c r="H2559" s="104" t="s">
        <v>754</v>
      </c>
    </row>
    <row r="2560" spans="1:8" x14ac:dyDescent="0.25">
      <c r="A2560" s="104">
        <v>2559</v>
      </c>
      <c r="B2560" s="104">
        <v>11</v>
      </c>
      <c r="C2560" s="104">
        <v>461</v>
      </c>
      <c r="D2560" s="104" t="s">
        <v>4934</v>
      </c>
      <c r="F2560" s="104" t="s">
        <v>944</v>
      </c>
      <c r="G2560" s="104">
        <v>1273</v>
      </c>
      <c r="H2560" s="104" t="s">
        <v>754</v>
      </c>
    </row>
    <row r="2561" spans="1:8" x14ac:dyDescent="0.25">
      <c r="A2561" s="104">
        <v>2560</v>
      </c>
      <c r="B2561" s="104">
        <v>11</v>
      </c>
      <c r="C2561" s="104">
        <v>462</v>
      </c>
      <c r="D2561" s="104" t="s">
        <v>5303</v>
      </c>
      <c r="F2561" s="104" t="s">
        <v>944</v>
      </c>
      <c r="G2561" s="104">
        <v>3056</v>
      </c>
      <c r="H2561" s="104" t="s">
        <v>754</v>
      </c>
    </row>
    <row r="2562" spans="1:8" x14ac:dyDescent="0.25">
      <c r="A2562" s="104">
        <v>2561</v>
      </c>
      <c r="B2562" s="104">
        <v>11</v>
      </c>
      <c r="C2562" s="104">
        <v>463</v>
      </c>
      <c r="D2562" s="104" t="s">
        <v>5069</v>
      </c>
      <c r="F2562" s="104" t="s">
        <v>944</v>
      </c>
      <c r="G2562" s="104">
        <v>1442</v>
      </c>
      <c r="H2562" s="104" t="s">
        <v>4824</v>
      </c>
    </row>
    <row r="2563" spans="1:8" x14ac:dyDescent="0.25">
      <c r="A2563" s="104">
        <v>2562</v>
      </c>
      <c r="B2563" s="104">
        <v>11</v>
      </c>
      <c r="C2563" s="104">
        <v>464</v>
      </c>
      <c r="D2563" s="104" t="s">
        <v>5353</v>
      </c>
      <c r="F2563" s="104" t="s">
        <v>944</v>
      </c>
      <c r="G2563" s="104">
        <v>213</v>
      </c>
      <c r="H2563" s="104" t="s">
        <v>4824</v>
      </c>
    </row>
    <row r="2564" spans="1:8" x14ac:dyDescent="0.25">
      <c r="A2564" s="104">
        <v>2563</v>
      </c>
      <c r="B2564" s="104">
        <v>11</v>
      </c>
      <c r="C2564" s="104">
        <v>465</v>
      </c>
      <c r="D2564" s="104" t="s">
        <v>5043</v>
      </c>
      <c r="F2564" s="104" t="s">
        <v>944</v>
      </c>
      <c r="G2564" s="104">
        <v>279</v>
      </c>
      <c r="H2564" s="104" t="s">
        <v>4824</v>
      </c>
    </row>
    <row r="2565" spans="1:8" x14ac:dyDescent="0.25">
      <c r="A2565" s="104">
        <v>2564</v>
      </c>
      <c r="B2565" s="104">
        <v>11</v>
      </c>
      <c r="C2565" s="104">
        <v>466</v>
      </c>
      <c r="D2565" s="104" t="s">
        <v>5085</v>
      </c>
      <c r="F2565" s="104" t="s">
        <v>944</v>
      </c>
      <c r="G2565" s="104">
        <v>1812</v>
      </c>
      <c r="H2565" s="104" t="s">
        <v>754</v>
      </c>
    </row>
    <row r="2566" spans="1:8" x14ac:dyDescent="0.25">
      <c r="A2566" s="104">
        <v>2565</v>
      </c>
      <c r="B2566" s="104">
        <v>11</v>
      </c>
      <c r="C2566" s="104">
        <v>467</v>
      </c>
      <c r="D2566" s="104" t="s">
        <v>4830</v>
      </c>
      <c r="F2566" s="104" t="s">
        <v>944</v>
      </c>
      <c r="G2566" s="104">
        <v>395</v>
      </c>
      <c r="H2566" s="104" t="s">
        <v>4824</v>
      </c>
    </row>
    <row r="2567" spans="1:8" x14ac:dyDescent="0.25">
      <c r="A2567" s="104">
        <v>2566</v>
      </c>
      <c r="B2567" s="104">
        <v>11</v>
      </c>
      <c r="C2567" s="104">
        <v>468</v>
      </c>
      <c r="D2567" s="104" t="s">
        <v>5078</v>
      </c>
      <c r="F2567" s="104" t="s">
        <v>944</v>
      </c>
      <c r="G2567" s="104">
        <v>427</v>
      </c>
      <c r="H2567" s="104" t="s">
        <v>4824</v>
      </c>
    </row>
    <row r="2568" spans="1:8" x14ac:dyDescent="0.25">
      <c r="A2568" s="104">
        <v>2567</v>
      </c>
      <c r="B2568" s="104">
        <v>11</v>
      </c>
      <c r="C2568" s="104">
        <v>469</v>
      </c>
      <c r="D2568" s="104" t="s">
        <v>945</v>
      </c>
      <c r="F2568" s="104" t="s">
        <v>949</v>
      </c>
      <c r="G2568" s="104">
        <v>3356</v>
      </c>
      <c r="H2568" s="104" t="s">
        <v>4773</v>
      </c>
    </row>
    <row r="2569" spans="1:8" x14ac:dyDescent="0.25">
      <c r="A2569" s="104">
        <v>2568</v>
      </c>
      <c r="B2569" s="104">
        <v>11</v>
      </c>
      <c r="C2569" s="104">
        <v>470</v>
      </c>
      <c r="D2569" s="104" t="s">
        <v>5354</v>
      </c>
      <c r="F2569" s="104" t="s">
        <v>944</v>
      </c>
      <c r="G2569" s="104">
        <v>1850</v>
      </c>
      <c r="H2569" s="104" t="s">
        <v>4773</v>
      </c>
    </row>
    <row r="2570" spans="1:8" x14ac:dyDescent="0.25">
      <c r="A2570" s="104">
        <v>2569</v>
      </c>
      <c r="B2570" s="104">
        <v>11</v>
      </c>
      <c r="C2570" s="104">
        <v>471</v>
      </c>
      <c r="D2570" s="104" t="s">
        <v>5355</v>
      </c>
      <c r="F2570" s="104" t="s">
        <v>944</v>
      </c>
      <c r="G2570" s="104">
        <v>2845</v>
      </c>
      <c r="H2570" s="104" t="s">
        <v>4773</v>
      </c>
    </row>
    <row r="2571" spans="1:8" x14ac:dyDescent="0.25">
      <c r="A2571" s="104">
        <v>2570</v>
      </c>
      <c r="B2571" s="104">
        <v>11</v>
      </c>
      <c r="C2571" s="104">
        <v>472</v>
      </c>
      <c r="D2571" s="104" t="s">
        <v>5356</v>
      </c>
      <c r="F2571" s="104" t="s">
        <v>944</v>
      </c>
      <c r="G2571" s="104">
        <v>12638</v>
      </c>
      <c r="H2571" s="104" t="s">
        <v>4779</v>
      </c>
    </row>
    <row r="2572" spans="1:8" x14ac:dyDescent="0.25">
      <c r="A2572" s="104">
        <v>2571</v>
      </c>
      <c r="B2572" s="104">
        <v>11</v>
      </c>
      <c r="C2572" s="104">
        <v>473</v>
      </c>
      <c r="D2572" s="104" t="s">
        <v>5357</v>
      </c>
      <c r="F2572" s="104" t="s">
        <v>944</v>
      </c>
      <c r="G2572" s="104">
        <v>166</v>
      </c>
      <c r="H2572" s="104" t="s">
        <v>4824</v>
      </c>
    </row>
    <row r="2573" spans="1:8" x14ac:dyDescent="0.25">
      <c r="A2573" s="104">
        <v>2572</v>
      </c>
      <c r="B2573" s="104">
        <v>11</v>
      </c>
      <c r="C2573" s="104">
        <v>474</v>
      </c>
      <c r="D2573" s="104" t="s">
        <v>4880</v>
      </c>
      <c r="F2573" s="104" t="s">
        <v>944</v>
      </c>
      <c r="G2573" s="104">
        <v>660</v>
      </c>
      <c r="H2573" s="104" t="s">
        <v>4824</v>
      </c>
    </row>
    <row r="2574" spans="1:8" x14ac:dyDescent="0.25">
      <c r="A2574" s="104">
        <v>2573</v>
      </c>
      <c r="B2574" s="104">
        <v>11</v>
      </c>
      <c r="C2574" s="104">
        <v>475</v>
      </c>
      <c r="D2574" s="104" t="s">
        <v>5358</v>
      </c>
      <c r="F2574" s="104" t="s">
        <v>944</v>
      </c>
      <c r="G2574" s="104">
        <v>1834</v>
      </c>
    </row>
    <row r="2575" spans="1:8" x14ac:dyDescent="0.25">
      <c r="A2575" s="104">
        <v>2574</v>
      </c>
      <c r="B2575" s="104">
        <v>11</v>
      </c>
      <c r="G2575" s="104">
        <v>400</v>
      </c>
      <c r="H2575" s="104" t="s">
        <v>4824</v>
      </c>
    </row>
    <row r="2576" spans="1:8" x14ac:dyDescent="0.25">
      <c r="A2576" s="104">
        <v>2575</v>
      </c>
      <c r="B2576" s="104">
        <v>11</v>
      </c>
      <c r="G2576" s="104">
        <v>1434</v>
      </c>
      <c r="H2576" s="104" t="s">
        <v>4825</v>
      </c>
    </row>
    <row r="2577" spans="1:8" x14ac:dyDescent="0.25">
      <c r="A2577" s="104">
        <v>2576</v>
      </c>
      <c r="B2577" s="104">
        <v>11</v>
      </c>
      <c r="C2577" s="104">
        <v>476</v>
      </c>
      <c r="D2577" s="104" t="s">
        <v>5317</v>
      </c>
      <c r="F2577" s="104" t="s">
        <v>944</v>
      </c>
      <c r="G2577" s="104">
        <v>929</v>
      </c>
      <c r="H2577" s="104" t="s">
        <v>754</v>
      </c>
    </row>
    <row r="2578" spans="1:8" x14ac:dyDescent="0.25">
      <c r="A2578" s="104">
        <v>2577</v>
      </c>
      <c r="B2578" s="104">
        <v>11</v>
      </c>
      <c r="C2578" s="104">
        <v>477</v>
      </c>
      <c r="D2578" s="104" t="s">
        <v>5340</v>
      </c>
      <c r="F2578" s="104" t="s">
        <v>944</v>
      </c>
      <c r="G2578" s="104">
        <v>1329</v>
      </c>
      <c r="H2578" s="104" t="s">
        <v>754</v>
      </c>
    </row>
    <row r="2579" spans="1:8" x14ac:dyDescent="0.25">
      <c r="A2579" s="104">
        <v>2578</v>
      </c>
      <c r="B2579" s="104">
        <v>11</v>
      </c>
      <c r="C2579" s="104">
        <v>478</v>
      </c>
      <c r="D2579" s="104" t="s">
        <v>4834</v>
      </c>
      <c r="F2579" s="104" t="s">
        <v>944</v>
      </c>
      <c r="G2579" s="104">
        <v>345</v>
      </c>
      <c r="H2579" s="104" t="s">
        <v>754</v>
      </c>
    </row>
    <row r="2580" spans="1:8" x14ac:dyDescent="0.25">
      <c r="A2580" s="104">
        <v>2579</v>
      </c>
      <c r="B2580" s="104">
        <v>11</v>
      </c>
      <c r="C2580" s="104">
        <v>479</v>
      </c>
      <c r="D2580" s="104" t="s">
        <v>5282</v>
      </c>
      <c r="F2580" s="104" t="s">
        <v>944</v>
      </c>
      <c r="G2580" s="104">
        <v>3531</v>
      </c>
      <c r="H2580" s="104" t="s">
        <v>754</v>
      </c>
    </row>
    <row r="2581" spans="1:8" x14ac:dyDescent="0.25">
      <c r="A2581" s="104">
        <v>2580</v>
      </c>
      <c r="B2581" s="104">
        <v>11</v>
      </c>
      <c r="C2581" s="104">
        <v>480</v>
      </c>
      <c r="D2581" s="104" t="s">
        <v>5359</v>
      </c>
      <c r="F2581" s="104" t="s">
        <v>944</v>
      </c>
      <c r="G2581" s="104">
        <v>594</v>
      </c>
      <c r="H2581" s="104" t="s">
        <v>4824</v>
      </c>
    </row>
    <row r="2582" spans="1:8" x14ac:dyDescent="0.25">
      <c r="A2582" s="104">
        <v>2581</v>
      </c>
      <c r="B2582" s="104">
        <v>11</v>
      </c>
      <c r="C2582" s="104">
        <v>481</v>
      </c>
      <c r="D2582" s="104" t="s">
        <v>5360</v>
      </c>
      <c r="F2582" s="104" t="s">
        <v>944</v>
      </c>
      <c r="G2582" s="104">
        <v>642</v>
      </c>
      <c r="H2582" s="104" t="s">
        <v>4824</v>
      </c>
    </row>
    <row r="2583" spans="1:8" x14ac:dyDescent="0.25">
      <c r="A2583" s="104">
        <v>2582</v>
      </c>
      <c r="B2583" s="104">
        <v>11</v>
      </c>
      <c r="C2583" s="104">
        <v>482</v>
      </c>
      <c r="D2583" s="104" t="s">
        <v>5361</v>
      </c>
      <c r="F2583" s="104" t="s">
        <v>944</v>
      </c>
      <c r="G2583" s="104">
        <v>243</v>
      </c>
      <c r="H2583" s="104" t="s">
        <v>754</v>
      </c>
    </row>
    <row r="2584" spans="1:8" x14ac:dyDescent="0.25">
      <c r="A2584" s="104">
        <v>2583</v>
      </c>
      <c r="B2584" s="104">
        <v>11</v>
      </c>
      <c r="C2584" s="104">
        <v>483</v>
      </c>
      <c r="D2584" s="104" t="s">
        <v>5323</v>
      </c>
      <c r="F2584" s="104" t="s">
        <v>944</v>
      </c>
      <c r="G2584" s="104">
        <v>239</v>
      </c>
      <c r="H2584" s="104" t="s">
        <v>4773</v>
      </c>
    </row>
    <row r="2585" spans="1:8" x14ac:dyDescent="0.25">
      <c r="A2585" s="104">
        <v>2584</v>
      </c>
      <c r="B2585" s="104">
        <v>11</v>
      </c>
      <c r="C2585" s="104">
        <v>484</v>
      </c>
      <c r="D2585" s="104" t="s">
        <v>5146</v>
      </c>
      <c r="F2585" s="104" t="s">
        <v>944</v>
      </c>
      <c r="G2585" s="104">
        <v>249</v>
      </c>
      <c r="H2585" s="104" t="s">
        <v>4824</v>
      </c>
    </row>
    <row r="2586" spans="1:8" x14ac:dyDescent="0.25">
      <c r="A2586" s="104">
        <v>2585</v>
      </c>
      <c r="B2586" s="104">
        <v>11</v>
      </c>
      <c r="C2586" s="104">
        <v>485</v>
      </c>
      <c r="D2586" s="104" t="s">
        <v>5362</v>
      </c>
      <c r="F2586" s="104" t="s">
        <v>944</v>
      </c>
      <c r="G2586" s="104">
        <v>247</v>
      </c>
      <c r="H2586" s="104" t="s">
        <v>4824</v>
      </c>
    </row>
    <row r="2587" spans="1:8" x14ac:dyDescent="0.25">
      <c r="A2587" s="104">
        <v>2586</v>
      </c>
      <c r="B2587" s="104">
        <v>11</v>
      </c>
      <c r="C2587" s="104">
        <v>486</v>
      </c>
      <c r="D2587" s="104" t="s">
        <v>5363</v>
      </c>
      <c r="F2587" s="104" t="s">
        <v>944</v>
      </c>
      <c r="G2587" s="104">
        <v>239</v>
      </c>
      <c r="H2587" s="104" t="s">
        <v>4824</v>
      </c>
    </row>
    <row r="2588" spans="1:8" x14ac:dyDescent="0.25">
      <c r="A2588" s="104">
        <v>2587</v>
      </c>
      <c r="B2588" s="104">
        <v>11</v>
      </c>
      <c r="C2588" s="104">
        <v>487</v>
      </c>
      <c r="D2588" s="104" t="s">
        <v>5364</v>
      </c>
      <c r="F2588" s="104" t="s">
        <v>944</v>
      </c>
      <c r="G2588" s="104">
        <v>607</v>
      </c>
      <c r="H2588" s="104" t="s">
        <v>4824</v>
      </c>
    </row>
    <row r="2589" spans="1:8" x14ac:dyDescent="0.25">
      <c r="A2589" s="104">
        <v>2588</v>
      </c>
      <c r="B2589" s="104">
        <v>11</v>
      </c>
      <c r="C2589" s="104">
        <v>488</v>
      </c>
      <c r="D2589" s="104" t="s">
        <v>5294</v>
      </c>
      <c r="F2589" s="104" t="s">
        <v>944</v>
      </c>
      <c r="G2589" s="104">
        <v>195</v>
      </c>
      <c r="H2589" s="104" t="s">
        <v>4824</v>
      </c>
    </row>
    <row r="2590" spans="1:8" x14ac:dyDescent="0.25">
      <c r="A2590" s="104">
        <v>2589</v>
      </c>
      <c r="B2590" s="104">
        <v>11</v>
      </c>
      <c r="C2590" s="104">
        <v>489</v>
      </c>
      <c r="D2590" s="104" t="s">
        <v>945</v>
      </c>
      <c r="F2590" s="104" t="s">
        <v>946</v>
      </c>
      <c r="G2590" s="104">
        <v>238</v>
      </c>
      <c r="H2590" s="104" t="s">
        <v>4824</v>
      </c>
    </row>
    <row r="2591" spans="1:8" x14ac:dyDescent="0.25">
      <c r="A2591" s="104">
        <v>2590</v>
      </c>
      <c r="B2591" s="104">
        <v>11</v>
      </c>
      <c r="C2591" s="104">
        <v>490</v>
      </c>
      <c r="D2591" s="104" t="s">
        <v>5365</v>
      </c>
      <c r="F2591" s="104" t="s">
        <v>944</v>
      </c>
      <c r="G2591" s="104">
        <v>192</v>
      </c>
      <c r="H2591" s="104" t="s">
        <v>4824</v>
      </c>
    </row>
    <row r="2592" spans="1:8" x14ac:dyDescent="0.25">
      <c r="A2592" s="104">
        <v>2591</v>
      </c>
      <c r="B2592" s="104">
        <v>11</v>
      </c>
      <c r="C2592" s="104">
        <v>491</v>
      </c>
      <c r="D2592" s="104" t="s">
        <v>4933</v>
      </c>
      <c r="F2592" s="104" t="s">
        <v>944</v>
      </c>
      <c r="G2592" s="104">
        <v>189</v>
      </c>
      <c r="H2592" s="104" t="s">
        <v>4</v>
      </c>
    </row>
    <row r="2593" spans="1:8" x14ac:dyDescent="0.25">
      <c r="A2593" s="104">
        <v>2592</v>
      </c>
      <c r="B2593" s="104">
        <v>11</v>
      </c>
      <c r="C2593" s="104" t="s">
        <v>950</v>
      </c>
      <c r="D2593" s="104" t="s">
        <v>945</v>
      </c>
      <c r="F2593" s="104" t="s">
        <v>946</v>
      </c>
      <c r="G2593" s="104">
        <v>32086</v>
      </c>
      <c r="H2593" s="104" t="s">
        <v>4776</v>
      </c>
    </row>
    <row r="2594" spans="1:8" x14ac:dyDescent="0.25">
      <c r="A2594" s="104">
        <v>2593</v>
      </c>
      <c r="B2594" s="104">
        <v>11</v>
      </c>
      <c r="C2594" s="104" t="s">
        <v>951</v>
      </c>
      <c r="D2594" s="104" t="s">
        <v>945</v>
      </c>
      <c r="F2594" s="104" t="s">
        <v>946</v>
      </c>
      <c r="G2594" s="104">
        <v>334</v>
      </c>
      <c r="H2594" s="104" t="s">
        <v>4776</v>
      </c>
    </row>
    <row r="2595" spans="1:8" x14ac:dyDescent="0.25">
      <c r="A2595" s="104">
        <v>2594</v>
      </c>
      <c r="B2595" s="104">
        <v>11</v>
      </c>
      <c r="C2595" s="104" t="s">
        <v>952</v>
      </c>
      <c r="D2595" s="104" t="s">
        <v>945</v>
      </c>
      <c r="F2595" s="104" t="s">
        <v>946</v>
      </c>
      <c r="G2595" s="104">
        <v>1194</v>
      </c>
      <c r="H2595" s="104" t="s">
        <v>4776</v>
      </c>
    </row>
    <row r="2596" spans="1:8" x14ac:dyDescent="0.25">
      <c r="A2596" s="104">
        <v>2595</v>
      </c>
      <c r="B2596" s="104">
        <v>11</v>
      </c>
      <c r="C2596" s="104" t="s">
        <v>953</v>
      </c>
      <c r="D2596" s="104" t="s">
        <v>945</v>
      </c>
      <c r="F2596" s="104" t="s">
        <v>946</v>
      </c>
      <c r="G2596" s="104">
        <v>96</v>
      </c>
      <c r="H2596" s="104" t="s">
        <v>4776</v>
      </c>
    </row>
    <row r="2597" spans="1:8" x14ac:dyDescent="0.25">
      <c r="A2597" s="104">
        <v>2596</v>
      </c>
      <c r="B2597" s="104">
        <v>11</v>
      </c>
      <c r="C2597" s="104" t="s">
        <v>960</v>
      </c>
      <c r="D2597" s="104" t="s">
        <v>945</v>
      </c>
      <c r="F2597" s="104" t="s">
        <v>946</v>
      </c>
      <c r="G2597" s="104">
        <v>164</v>
      </c>
      <c r="H2597" s="104" t="s">
        <v>4911</v>
      </c>
    </row>
    <row r="2598" spans="1:8" x14ac:dyDescent="0.25">
      <c r="A2598" s="104">
        <v>2597</v>
      </c>
      <c r="B2598" s="104">
        <v>11</v>
      </c>
      <c r="C2598" s="104" t="s">
        <v>956</v>
      </c>
      <c r="D2598" s="104" t="s">
        <v>945</v>
      </c>
      <c r="F2598" s="104" t="s">
        <v>946</v>
      </c>
      <c r="G2598" s="104">
        <v>1118</v>
      </c>
      <c r="H2598" s="104" t="s">
        <v>4777</v>
      </c>
    </row>
    <row r="2599" spans="1:8" x14ac:dyDescent="0.25">
      <c r="A2599" s="104">
        <v>2598</v>
      </c>
      <c r="B2599" s="104">
        <v>12</v>
      </c>
      <c r="C2599" s="104">
        <v>1</v>
      </c>
      <c r="D2599" s="104" t="s">
        <v>5246</v>
      </c>
      <c r="F2599" s="104" t="s">
        <v>944</v>
      </c>
      <c r="G2599" s="104">
        <v>8791</v>
      </c>
      <c r="H2599" s="104" t="s">
        <v>4824</v>
      </c>
    </row>
    <row r="2600" spans="1:8" x14ac:dyDescent="0.25">
      <c r="A2600" s="104">
        <v>2599</v>
      </c>
      <c r="B2600" s="104">
        <v>12</v>
      </c>
      <c r="C2600" s="104">
        <v>2</v>
      </c>
      <c r="D2600" s="104" t="s">
        <v>4934</v>
      </c>
      <c r="F2600" s="104" t="s">
        <v>944</v>
      </c>
      <c r="G2600" s="104">
        <v>3086</v>
      </c>
      <c r="H2600" s="104" t="s">
        <v>4773</v>
      </c>
    </row>
    <row r="2601" spans="1:8" x14ac:dyDescent="0.25">
      <c r="A2601" s="104">
        <v>2600</v>
      </c>
      <c r="B2601" s="104">
        <v>12</v>
      </c>
      <c r="C2601" s="104">
        <v>4</v>
      </c>
      <c r="D2601" s="104" t="s">
        <v>945</v>
      </c>
      <c r="F2601" s="104" t="s">
        <v>946</v>
      </c>
      <c r="G2601" s="104">
        <v>992</v>
      </c>
      <c r="H2601" s="104" t="s">
        <v>4774</v>
      </c>
    </row>
    <row r="2602" spans="1:8" x14ac:dyDescent="0.25">
      <c r="A2602" s="104">
        <v>2601</v>
      </c>
      <c r="B2602" s="104">
        <v>12</v>
      </c>
      <c r="C2602" s="104">
        <v>6</v>
      </c>
      <c r="D2602" s="104" t="s">
        <v>5255</v>
      </c>
      <c r="F2602" s="104" t="s">
        <v>944</v>
      </c>
      <c r="G2602" s="104">
        <v>7070</v>
      </c>
      <c r="H2602" s="104" t="s">
        <v>754</v>
      </c>
    </row>
    <row r="2603" spans="1:8" x14ac:dyDescent="0.25">
      <c r="A2603" s="104">
        <v>2602</v>
      </c>
      <c r="B2603" s="104">
        <v>12</v>
      </c>
      <c r="C2603" s="104">
        <v>7</v>
      </c>
      <c r="D2603" s="104" t="s">
        <v>4934</v>
      </c>
      <c r="F2603" s="104" t="s">
        <v>944</v>
      </c>
      <c r="G2603" s="104">
        <v>3196</v>
      </c>
      <c r="H2603" s="104" t="s">
        <v>4773</v>
      </c>
    </row>
    <row r="2604" spans="1:8" x14ac:dyDescent="0.25">
      <c r="A2604" s="104">
        <v>2603</v>
      </c>
      <c r="B2604" s="104">
        <v>12</v>
      </c>
      <c r="C2604" s="104">
        <v>9</v>
      </c>
      <c r="D2604" s="104" t="s">
        <v>4910</v>
      </c>
      <c r="F2604" s="104" t="s">
        <v>944</v>
      </c>
      <c r="G2604" s="104">
        <v>12545</v>
      </c>
      <c r="H2604" s="104" t="s">
        <v>4779</v>
      </c>
    </row>
    <row r="2605" spans="1:8" x14ac:dyDescent="0.25">
      <c r="A2605" s="104">
        <v>2604</v>
      </c>
      <c r="B2605" s="104">
        <v>12</v>
      </c>
      <c r="C2605" s="104">
        <v>10</v>
      </c>
      <c r="D2605" s="104" t="s">
        <v>5086</v>
      </c>
      <c r="F2605" s="104" t="s">
        <v>944</v>
      </c>
      <c r="G2605" s="104">
        <v>4885</v>
      </c>
      <c r="H2605" s="104" t="s">
        <v>754</v>
      </c>
    </row>
    <row r="2606" spans="1:8" x14ac:dyDescent="0.25">
      <c r="A2606" s="104">
        <v>2605</v>
      </c>
      <c r="B2606" s="104">
        <v>12</v>
      </c>
      <c r="C2606" s="104">
        <v>11</v>
      </c>
      <c r="D2606" s="104" t="s">
        <v>4985</v>
      </c>
      <c r="F2606" s="104" t="s">
        <v>944</v>
      </c>
      <c r="G2606" s="104">
        <v>10760</v>
      </c>
      <c r="H2606" s="104" t="s">
        <v>4773</v>
      </c>
    </row>
    <row r="2607" spans="1:8" x14ac:dyDescent="0.25">
      <c r="A2607" s="104">
        <v>2606</v>
      </c>
      <c r="B2607" s="104">
        <v>12</v>
      </c>
      <c r="C2607" s="104">
        <v>12</v>
      </c>
      <c r="D2607" s="104" t="s">
        <v>5307</v>
      </c>
      <c r="F2607" s="104" t="s">
        <v>944</v>
      </c>
      <c r="G2607" s="104">
        <v>6705</v>
      </c>
      <c r="H2607" s="104" t="s">
        <v>4773</v>
      </c>
    </row>
    <row r="2608" spans="1:8" x14ac:dyDescent="0.25">
      <c r="A2608" s="104">
        <v>2607</v>
      </c>
      <c r="B2608" s="104">
        <v>12</v>
      </c>
      <c r="C2608" s="104">
        <v>13</v>
      </c>
      <c r="D2608" s="104" t="s">
        <v>5295</v>
      </c>
      <c r="F2608" s="104" t="s">
        <v>944</v>
      </c>
      <c r="G2608" s="104">
        <v>7574</v>
      </c>
      <c r="H2608" s="104" t="s">
        <v>754</v>
      </c>
    </row>
    <row r="2609" spans="1:8" x14ac:dyDescent="0.25">
      <c r="A2609" s="104">
        <v>2608</v>
      </c>
      <c r="B2609" s="104">
        <v>12</v>
      </c>
      <c r="C2609" s="104">
        <v>14</v>
      </c>
      <c r="D2609" s="104" t="s">
        <v>5307</v>
      </c>
      <c r="F2609" s="104" t="s">
        <v>944</v>
      </c>
      <c r="G2609" s="104">
        <v>531</v>
      </c>
      <c r="H2609" s="104" t="s">
        <v>4773</v>
      </c>
    </row>
    <row r="2610" spans="1:8" x14ac:dyDescent="0.25">
      <c r="A2610" s="104">
        <v>2609</v>
      </c>
      <c r="B2610" s="104">
        <v>12</v>
      </c>
      <c r="C2610" s="104">
        <v>15</v>
      </c>
      <c r="D2610" s="104" t="s">
        <v>5218</v>
      </c>
      <c r="F2610" s="104" t="s">
        <v>944</v>
      </c>
      <c r="G2610" s="104">
        <v>31367</v>
      </c>
      <c r="H2610" s="104" t="s">
        <v>754</v>
      </c>
    </row>
    <row r="2611" spans="1:8" x14ac:dyDescent="0.25">
      <c r="A2611" s="104">
        <v>2610</v>
      </c>
      <c r="B2611" s="104">
        <v>12</v>
      </c>
      <c r="C2611" s="104">
        <v>16</v>
      </c>
      <c r="D2611" s="104" t="s">
        <v>5267</v>
      </c>
      <c r="F2611" s="104" t="s">
        <v>944</v>
      </c>
      <c r="G2611" s="104">
        <v>8969</v>
      </c>
      <c r="H2611" s="104" t="s">
        <v>754</v>
      </c>
    </row>
    <row r="2612" spans="1:8" x14ac:dyDescent="0.25">
      <c r="A2612" s="104">
        <v>2611</v>
      </c>
      <c r="B2612" s="104">
        <v>12</v>
      </c>
      <c r="C2612" s="104">
        <v>17</v>
      </c>
      <c r="D2612" s="104" t="s">
        <v>5214</v>
      </c>
      <c r="F2612" s="104" t="s">
        <v>944</v>
      </c>
      <c r="G2612" s="104">
        <v>4400</v>
      </c>
      <c r="H2612" s="104" t="s">
        <v>4773</v>
      </c>
    </row>
    <row r="2613" spans="1:8" x14ac:dyDescent="0.25">
      <c r="A2613" s="104">
        <v>2612</v>
      </c>
      <c r="B2613" s="104">
        <v>12</v>
      </c>
      <c r="C2613" s="104">
        <v>18</v>
      </c>
      <c r="D2613" s="104" t="s">
        <v>5284</v>
      </c>
      <c r="F2613" s="104" t="s">
        <v>944</v>
      </c>
      <c r="G2613" s="104">
        <v>47581</v>
      </c>
      <c r="H2613" s="104" t="s">
        <v>754</v>
      </c>
    </row>
    <row r="2614" spans="1:8" x14ac:dyDescent="0.25">
      <c r="A2614" s="104">
        <v>2613</v>
      </c>
      <c r="B2614" s="104">
        <v>12</v>
      </c>
      <c r="C2614" s="104">
        <v>19</v>
      </c>
      <c r="D2614" s="104" t="s">
        <v>5310</v>
      </c>
      <c r="F2614" s="104" t="s">
        <v>944</v>
      </c>
      <c r="G2614" s="104">
        <v>7854</v>
      </c>
      <c r="H2614" s="104" t="s">
        <v>754</v>
      </c>
    </row>
    <row r="2615" spans="1:8" x14ac:dyDescent="0.25">
      <c r="A2615" s="104">
        <v>2614</v>
      </c>
      <c r="B2615" s="104">
        <v>12</v>
      </c>
      <c r="C2615" s="104">
        <v>20</v>
      </c>
      <c r="D2615" s="104" t="s">
        <v>5102</v>
      </c>
      <c r="F2615" s="104" t="s">
        <v>944</v>
      </c>
      <c r="G2615" s="104">
        <v>7790</v>
      </c>
      <c r="H2615" s="104" t="s">
        <v>754</v>
      </c>
    </row>
    <row r="2616" spans="1:8" x14ac:dyDescent="0.25">
      <c r="A2616" s="104">
        <v>2615</v>
      </c>
      <c r="B2616" s="104">
        <v>12</v>
      </c>
      <c r="C2616" s="104">
        <v>21</v>
      </c>
      <c r="D2616" s="104" t="s">
        <v>4902</v>
      </c>
      <c r="F2616" s="104" t="s">
        <v>944</v>
      </c>
      <c r="G2616" s="104">
        <v>4948</v>
      </c>
      <c r="H2616" s="104" t="s">
        <v>4773</v>
      </c>
    </row>
    <row r="2617" spans="1:8" x14ac:dyDescent="0.25">
      <c r="A2617" s="104">
        <v>2616</v>
      </c>
      <c r="B2617" s="104">
        <v>12</v>
      </c>
      <c r="C2617" s="104">
        <v>22</v>
      </c>
      <c r="D2617" s="104" t="s">
        <v>4900</v>
      </c>
      <c r="F2617" s="104" t="s">
        <v>944</v>
      </c>
      <c r="G2617" s="104">
        <v>10878</v>
      </c>
      <c r="H2617" s="104" t="s">
        <v>754</v>
      </c>
    </row>
    <row r="2618" spans="1:8" x14ac:dyDescent="0.25">
      <c r="A2618" s="104">
        <v>2617</v>
      </c>
      <c r="B2618" s="104">
        <v>12</v>
      </c>
      <c r="C2618" s="104">
        <v>23</v>
      </c>
      <c r="D2618" s="104" t="s">
        <v>5310</v>
      </c>
      <c r="F2618" s="104" t="s">
        <v>944</v>
      </c>
      <c r="G2618" s="104">
        <v>3448</v>
      </c>
      <c r="H2618" s="104" t="s">
        <v>754</v>
      </c>
    </row>
    <row r="2619" spans="1:8" x14ac:dyDescent="0.25">
      <c r="A2619" s="104">
        <v>2618</v>
      </c>
      <c r="B2619" s="104">
        <v>12</v>
      </c>
      <c r="C2619" s="104">
        <v>24</v>
      </c>
      <c r="D2619" s="104" t="s">
        <v>4881</v>
      </c>
      <c r="F2619" s="104" t="s">
        <v>944</v>
      </c>
      <c r="G2619" s="104">
        <v>14750</v>
      </c>
      <c r="H2619" s="104" t="s">
        <v>4773</v>
      </c>
    </row>
    <row r="2620" spans="1:8" x14ac:dyDescent="0.25">
      <c r="A2620" s="104">
        <v>2619</v>
      </c>
      <c r="B2620" s="104">
        <v>12</v>
      </c>
      <c r="C2620" s="104">
        <v>25</v>
      </c>
      <c r="D2620" s="104" t="s">
        <v>4883</v>
      </c>
      <c r="F2620" s="104" t="s">
        <v>944</v>
      </c>
      <c r="G2620" s="104">
        <v>15324</v>
      </c>
      <c r="H2620" s="104" t="s">
        <v>4773</v>
      </c>
    </row>
    <row r="2621" spans="1:8" x14ac:dyDescent="0.25">
      <c r="A2621" s="104">
        <v>2620</v>
      </c>
      <c r="B2621" s="104">
        <v>12</v>
      </c>
      <c r="C2621" s="104">
        <v>26</v>
      </c>
      <c r="D2621" s="104" t="s">
        <v>5272</v>
      </c>
      <c r="F2621" s="104" t="s">
        <v>944</v>
      </c>
      <c r="G2621" s="104">
        <v>14894</v>
      </c>
      <c r="H2621" s="104" t="s">
        <v>754</v>
      </c>
    </row>
    <row r="2622" spans="1:8" x14ac:dyDescent="0.25">
      <c r="A2622" s="104">
        <v>2621</v>
      </c>
      <c r="B2622" s="104">
        <v>12</v>
      </c>
      <c r="C2622" s="104">
        <v>27</v>
      </c>
      <c r="D2622" s="104" t="s">
        <v>5230</v>
      </c>
      <c r="F2622" s="104" t="s">
        <v>944</v>
      </c>
      <c r="G2622" s="104">
        <v>32436</v>
      </c>
      <c r="H2622" s="104" t="s">
        <v>4773</v>
      </c>
    </row>
    <row r="2623" spans="1:8" x14ac:dyDescent="0.25">
      <c r="A2623" s="104">
        <v>2622</v>
      </c>
      <c r="B2623" s="104">
        <v>12</v>
      </c>
      <c r="C2623" s="104">
        <v>28</v>
      </c>
      <c r="D2623" s="104" t="s">
        <v>4877</v>
      </c>
      <c r="F2623" s="104" t="s">
        <v>944</v>
      </c>
      <c r="G2623" s="104">
        <v>2550</v>
      </c>
      <c r="H2623" s="104" t="s">
        <v>754</v>
      </c>
    </row>
    <row r="2624" spans="1:8" x14ac:dyDescent="0.25">
      <c r="A2624" s="104">
        <v>2623</v>
      </c>
      <c r="B2624" s="104">
        <v>12</v>
      </c>
      <c r="C2624" s="104">
        <v>29</v>
      </c>
      <c r="D2624" s="104" t="s">
        <v>5366</v>
      </c>
      <c r="F2624" s="104" t="s">
        <v>944</v>
      </c>
      <c r="G2624" s="104">
        <v>2643</v>
      </c>
      <c r="H2624" s="104" t="s">
        <v>754</v>
      </c>
    </row>
    <row r="2625" spans="1:8" x14ac:dyDescent="0.25">
      <c r="A2625" s="104">
        <v>2624</v>
      </c>
      <c r="B2625" s="104">
        <v>12</v>
      </c>
      <c r="C2625" s="104">
        <v>30</v>
      </c>
      <c r="D2625" s="104" t="s">
        <v>5212</v>
      </c>
      <c r="F2625" s="104" t="s">
        <v>944</v>
      </c>
      <c r="G2625" s="104">
        <v>4047</v>
      </c>
      <c r="H2625" s="104" t="s">
        <v>754</v>
      </c>
    </row>
    <row r="2626" spans="1:8" x14ac:dyDescent="0.25">
      <c r="A2626" s="104">
        <v>2625</v>
      </c>
      <c r="B2626" s="104">
        <v>12</v>
      </c>
      <c r="C2626" s="104">
        <v>31</v>
      </c>
      <c r="D2626" s="104" t="s">
        <v>5303</v>
      </c>
      <c r="F2626" s="104" t="s">
        <v>944</v>
      </c>
      <c r="G2626" s="104">
        <v>8640</v>
      </c>
      <c r="H2626" s="104" t="s">
        <v>754</v>
      </c>
    </row>
    <row r="2627" spans="1:8" x14ac:dyDescent="0.25">
      <c r="A2627" s="104">
        <v>2626</v>
      </c>
      <c r="B2627" s="104">
        <v>12</v>
      </c>
      <c r="C2627" s="104">
        <v>32</v>
      </c>
      <c r="D2627" s="104" t="s">
        <v>5303</v>
      </c>
      <c r="F2627" s="104" t="s">
        <v>944</v>
      </c>
      <c r="G2627" s="104">
        <v>1763</v>
      </c>
      <c r="H2627" s="104" t="s">
        <v>4779</v>
      </c>
    </row>
    <row r="2628" spans="1:8" x14ac:dyDescent="0.25">
      <c r="A2628" s="104">
        <v>2627</v>
      </c>
      <c r="B2628" s="104">
        <v>12</v>
      </c>
      <c r="C2628" s="104">
        <v>33</v>
      </c>
      <c r="D2628" s="104" t="s">
        <v>5367</v>
      </c>
      <c r="F2628" s="104" t="s">
        <v>944</v>
      </c>
      <c r="G2628" s="104">
        <v>1367</v>
      </c>
      <c r="H2628" s="104" t="s">
        <v>4773</v>
      </c>
    </row>
    <row r="2629" spans="1:8" x14ac:dyDescent="0.25">
      <c r="A2629" s="104">
        <v>2628</v>
      </c>
      <c r="B2629" s="104">
        <v>12</v>
      </c>
      <c r="C2629" s="104">
        <v>34</v>
      </c>
      <c r="D2629" s="104" t="s">
        <v>5295</v>
      </c>
      <c r="F2629" s="104" t="s">
        <v>944</v>
      </c>
      <c r="G2629" s="104">
        <v>7304</v>
      </c>
      <c r="H2629" s="104" t="s">
        <v>754</v>
      </c>
    </row>
    <row r="2630" spans="1:8" x14ac:dyDescent="0.25">
      <c r="A2630" s="104">
        <v>2629</v>
      </c>
      <c r="B2630" s="104">
        <v>12</v>
      </c>
      <c r="C2630" s="104">
        <v>35</v>
      </c>
      <c r="D2630" s="104" t="s">
        <v>5230</v>
      </c>
      <c r="F2630" s="104" t="s">
        <v>944</v>
      </c>
      <c r="G2630" s="104">
        <v>11103</v>
      </c>
      <c r="H2630" s="104" t="s">
        <v>4773</v>
      </c>
    </row>
    <row r="2631" spans="1:8" x14ac:dyDescent="0.25">
      <c r="A2631" s="104">
        <v>2630</v>
      </c>
      <c r="B2631" s="104">
        <v>12</v>
      </c>
      <c r="C2631" s="104">
        <v>36</v>
      </c>
      <c r="D2631" s="104" t="s">
        <v>5221</v>
      </c>
      <c r="F2631" s="104" t="s">
        <v>944</v>
      </c>
      <c r="G2631" s="104">
        <v>11901</v>
      </c>
      <c r="H2631" s="104" t="s">
        <v>4</v>
      </c>
    </row>
    <row r="2632" spans="1:8" x14ac:dyDescent="0.25">
      <c r="A2632" s="104">
        <v>2631</v>
      </c>
      <c r="B2632" s="104">
        <v>12</v>
      </c>
      <c r="C2632" s="104">
        <v>37</v>
      </c>
      <c r="D2632" s="104" t="s">
        <v>4902</v>
      </c>
      <c r="F2632" s="104" t="s">
        <v>944</v>
      </c>
      <c r="G2632" s="104">
        <v>32168</v>
      </c>
      <c r="H2632" s="104" t="s">
        <v>754</v>
      </c>
    </row>
    <row r="2633" spans="1:8" x14ac:dyDescent="0.25">
      <c r="A2633" s="104">
        <v>2632</v>
      </c>
      <c r="B2633" s="104">
        <v>12</v>
      </c>
      <c r="C2633" s="104">
        <v>38</v>
      </c>
      <c r="D2633" s="104" t="s">
        <v>4876</v>
      </c>
      <c r="F2633" s="104" t="s">
        <v>944</v>
      </c>
      <c r="G2633" s="104">
        <v>2075</v>
      </c>
      <c r="H2633" s="104" t="s">
        <v>754</v>
      </c>
    </row>
    <row r="2634" spans="1:8" x14ac:dyDescent="0.25">
      <c r="A2634" s="104">
        <v>2633</v>
      </c>
      <c r="B2634" s="104">
        <v>12</v>
      </c>
      <c r="C2634" s="104">
        <v>39</v>
      </c>
      <c r="D2634" s="104" t="s">
        <v>4823</v>
      </c>
      <c r="F2634" s="104" t="s">
        <v>944</v>
      </c>
      <c r="G2634" s="104">
        <v>5972</v>
      </c>
      <c r="H2634" s="104" t="s">
        <v>754</v>
      </c>
    </row>
    <row r="2635" spans="1:8" x14ac:dyDescent="0.25">
      <c r="A2635" s="104">
        <v>2634</v>
      </c>
      <c r="B2635" s="104">
        <v>12</v>
      </c>
      <c r="C2635" s="104">
        <v>40</v>
      </c>
      <c r="D2635" s="104" t="s">
        <v>5303</v>
      </c>
      <c r="F2635" s="104" t="s">
        <v>944</v>
      </c>
      <c r="G2635" s="104">
        <v>9331</v>
      </c>
      <c r="H2635" s="104" t="s">
        <v>4773</v>
      </c>
    </row>
    <row r="2636" spans="1:8" x14ac:dyDescent="0.25">
      <c r="A2636" s="104">
        <v>2635</v>
      </c>
      <c r="B2636" s="104">
        <v>12</v>
      </c>
      <c r="C2636" s="104">
        <v>41</v>
      </c>
      <c r="D2636" s="104" t="s">
        <v>5102</v>
      </c>
      <c r="F2636" s="104" t="s">
        <v>944</v>
      </c>
      <c r="G2636" s="104">
        <v>10810</v>
      </c>
      <c r="H2636" s="104" t="s">
        <v>4773</v>
      </c>
    </row>
    <row r="2637" spans="1:8" x14ac:dyDescent="0.25">
      <c r="A2637" s="104">
        <v>2636</v>
      </c>
      <c r="B2637" s="104">
        <v>12</v>
      </c>
      <c r="C2637" s="104">
        <v>42</v>
      </c>
      <c r="D2637" s="104" t="s">
        <v>5272</v>
      </c>
      <c r="F2637" s="104" t="s">
        <v>944</v>
      </c>
      <c r="G2637" s="104">
        <v>11079</v>
      </c>
      <c r="H2637" s="104" t="s">
        <v>4</v>
      </c>
    </row>
    <row r="2638" spans="1:8" x14ac:dyDescent="0.25">
      <c r="A2638" s="104">
        <v>2637</v>
      </c>
      <c r="B2638" s="104">
        <v>12</v>
      </c>
      <c r="C2638" s="104">
        <v>43</v>
      </c>
      <c r="D2638" s="104" t="s">
        <v>5193</v>
      </c>
      <c r="F2638" s="104" t="s">
        <v>944</v>
      </c>
      <c r="G2638" s="104">
        <v>4751</v>
      </c>
      <c r="H2638" s="104" t="s">
        <v>4773</v>
      </c>
    </row>
    <row r="2639" spans="1:8" x14ac:dyDescent="0.25">
      <c r="A2639" s="104">
        <v>2638</v>
      </c>
      <c r="B2639" s="104">
        <v>12</v>
      </c>
      <c r="C2639" s="104">
        <v>44</v>
      </c>
      <c r="D2639" s="104" t="s">
        <v>5102</v>
      </c>
      <c r="F2639" s="104" t="s">
        <v>944</v>
      </c>
      <c r="G2639" s="104">
        <v>4389</v>
      </c>
      <c r="H2639" s="104" t="s">
        <v>754</v>
      </c>
    </row>
    <row r="2640" spans="1:8" x14ac:dyDescent="0.25">
      <c r="A2640" s="104">
        <v>2639</v>
      </c>
      <c r="B2640" s="104">
        <v>12</v>
      </c>
      <c r="C2640" s="104">
        <v>45</v>
      </c>
      <c r="D2640" s="104" t="s">
        <v>5367</v>
      </c>
      <c r="F2640" s="104" t="s">
        <v>944</v>
      </c>
      <c r="G2640" s="104">
        <v>5305</v>
      </c>
      <c r="H2640" s="104" t="s">
        <v>4773</v>
      </c>
    </row>
    <row r="2641" spans="1:8" x14ac:dyDescent="0.25">
      <c r="A2641" s="104">
        <v>2640</v>
      </c>
      <c r="B2641" s="104">
        <v>12</v>
      </c>
      <c r="C2641" s="104">
        <v>46</v>
      </c>
      <c r="D2641" s="104" t="s">
        <v>4884</v>
      </c>
      <c r="F2641" s="104" t="s">
        <v>944</v>
      </c>
      <c r="G2641" s="104">
        <v>58966</v>
      </c>
      <c r="H2641" s="104" t="s">
        <v>4773</v>
      </c>
    </row>
    <row r="2642" spans="1:8" x14ac:dyDescent="0.25">
      <c r="A2642" s="104">
        <v>2641</v>
      </c>
      <c r="B2642" s="104">
        <v>12</v>
      </c>
      <c r="C2642" s="104">
        <v>47</v>
      </c>
      <c r="D2642" s="104" t="s">
        <v>4902</v>
      </c>
      <c r="F2642" s="104" t="s">
        <v>944</v>
      </c>
      <c r="G2642" s="104">
        <v>5361</v>
      </c>
      <c r="H2642" s="104" t="s">
        <v>754</v>
      </c>
    </row>
    <row r="2643" spans="1:8" x14ac:dyDescent="0.25">
      <c r="A2643" s="104">
        <v>2642</v>
      </c>
      <c r="B2643" s="104">
        <v>12</v>
      </c>
      <c r="C2643" s="104">
        <v>48</v>
      </c>
      <c r="D2643" s="104" t="s">
        <v>5367</v>
      </c>
      <c r="F2643" s="104" t="s">
        <v>944</v>
      </c>
      <c r="G2643" s="104">
        <v>4551</v>
      </c>
      <c r="H2643" s="104" t="s">
        <v>754</v>
      </c>
    </row>
    <row r="2644" spans="1:8" x14ac:dyDescent="0.25">
      <c r="A2644" s="104">
        <v>2643</v>
      </c>
      <c r="B2644" s="104">
        <v>12</v>
      </c>
      <c r="C2644" s="104">
        <v>49</v>
      </c>
      <c r="D2644" s="104" t="s">
        <v>945</v>
      </c>
      <c r="F2644" s="104" t="s">
        <v>946</v>
      </c>
      <c r="G2644" s="104">
        <v>1307</v>
      </c>
      <c r="H2644" s="104" t="s">
        <v>754</v>
      </c>
    </row>
    <row r="2645" spans="1:8" x14ac:dyDescent="0.25">
      <c r="A2645" s="104">
        <v>2644</v>
      </c>
      <c r="B2645" s="104">
        <v>12</v>
      </c>
      <c r="C2645" s="104">
        <v>50</v>
      </c>
      <c r="D2645" s="104" t="s">
        <v>5368</v>
      </c>
      <c r="F2645" s="104" t="s">
        <v>944</v>
      </c>
      <c r="G2645" s="104">
        <v>3758</v>
      </c>
      <c r="H2645" s="104" t="s">
        <v>754</v>
      </c>
    </row>
    <row r="2646" spans="1:8" x14ac:dyDescent="0.25">
      <c r="A2646" s="104">
        <v>2645</v>
      </c>
      <c r="B2646" s="104">
        <v>12</v>
      </c>
      <c r="C2646" s="104">
        <v>51</v>
      </c>
      <c r="D2646" s="104" t="s">
        <v>5154</v>
      </c>
      <c r="F2646" s="104" t="s">
        <v>944</v>
      </c>
      <c r="G2646" s="104">
        <v>9567</v>
      </c>
      <c r="H2646" s="104" t="s">
        <v>754</v>
      </c>
    </row>
    <row r="2647" spans="1:8" x14ac:dyDescent="0.25">
      <c r="A2647" s="104">
        <v>2646</v>
      </c>
      <c r="B2647" s="104">
        <v>12</v>
      </c>
      <c r="C2647" s="104">
        <v>52</v>
      </c>
      <c r="D2647" s="104" t="s">
        <v>5155</v>
      </c>
      <c r="F2647" s="104" t="s">
        <v>944</v>
      </c>
      <c r="G2647" s="104">
        <v>4536</v>
      </c>
      <c r="H2647" s="104" t="s">
        <v>4773</v>
      </c>
    </row>
    <row r="2648" spans="1:8" x14ac:dyDescent="0.25">
      <c r="A2648" s="104">
        <v>2647</v>
      </c>
      <c r="B2648" s="104">
        <v>12</v>
      </c>
      <c r="C2648" s="104">
        <v>53</v>
      </c>
      <c r="D2648" s="104" t="s">
        <v>4850</v>
      </c>
      <c r="F2648" s="104" t="s">
        <v>944</v>
      </c>
      <c r="G2648" s="104">
        <v>5777</v>
      </c>
      <c r="H2648" s="104" t="s">
        <v>754</v>
      </c>
    </row>
    <row r="2649" spans="1:8" x14ac:dyDescent="0.25">
      <c r="A2649" s="104">
        <v>2648</v>
      </c>
      <c r="B2649" s="104">
        <v>12</v>
      </c>
      <c r="C2649" s="104">
        <v>54</v>
      </c>
      <c r="D2649" s="104" t="s">
        <v>5106</v>
      </c>
      <c r="F2649" s="104" t="s">
        <v>944</v>
      </c>
      <c r="G2649" s="104">
        <v>4771</v>
      </c>
      <c r="H2649" s="104" t="s">
        <v>754</v>
      </c>
    </row>
    <row r="2650" spans="1:8" x14ac:dyDescent="0.25">
      <c r="A2650" s="104">
        <v>2649</v>
      </c>
      <c r="B2650" s="104">
        <v>12</v>
      </c>
      <c r="C2650" s="104">
        <v>55</v>
      </c>
      <c r="D2650" s="104" t="s">
        <v>5122</v>
      </c>
      <c r="F2650" s="104" t="s">
        <v>944</v>
      </c>
      <c r="G2650" s="104">
        <v>3309</v>
      </c>
      <c r="H2650" s="104" t="s">
        <v>754</v>
      </c>
    </row>
    <row r="2651" spans="1:8" x14ac:dyDescent="0.25">
      <c r="A2651" s="104">
        <v>2650</v>
      </c>
      <c r="B2651" s="104">
        <v>12</v>
      </c>
      <c r="C2651" s="104">
        <v>56</v>
      </c>
      <c r="D2651" s="104" t="s">
        <v>5195</v>
      </c>
      <c r="F2651" s="104" t="s">
        <v>944</v>
      </c>
      <c r="G2651" s="104">
        <v>15233</v>
      </c>
      <c r="H2651" s="104" t="s">
        <v>4779</v>
      </c>
    </row>
    <row r="2652" spans="1:8" x14ac:dyDescent="0.25">
      <c r="A2652" s="104">
        <v>2651</v>
      </c>
      <c r="B2652" s="104">
        <v>12</v>
      </c>
      <c r="C2652" s="104">
        <v>57</v>
      </c>
      <c r="D2652" s="104" t="s">
        <v>5108</v>
      </c>
      <c r="F2652" s="104" t="s">
        <v>944</v>
      </c>
      <c r="G2652" s="104">
        <v>7322</v>
      </c>
      <c r="H2652" s="104" t="s">
        <v>754</v>
      </c>
    </row>
    <row r="2653" spans="1:8" x14ac:dyDescent="0.25">
      <c r="A2653" s="104">
        <v>2652</v>
      </c>
      <c r="B2653" s="104">
        <v>12</v>
      </c>
      <c r="C2653" s="104">
        <v>58</v>
      </c>
      <c r="D2653" s="104" t="s">
        <v>5340</v>
      </c>
      <c r="F2653" s="104" t="s">
        <v>944</v>
      </c>
      <c r="G2653" s="104">
        <v>8343</v>
      </c>
      <c r="H2653" s="104" t="s">
        <v>754</v>
      </c>
    </row>
    <row r="2654" spans="1:8" x14ac:dyDescent="0.25">
      <c r="A2654" s="104">
        <v>2653</v>
      </c>
      <c r="B2654" s="104">
        <v>12</v>
      </c>
      <c r="C2654" s="104">
        <v>59</v>
      </c>
      <c r="D2654" s="104" t="s">
        <v>4850</v>
      </c>
      <c r="F2654" s="104" t="s">
        <v>944</v>
      </c>
      <c r="G2654" s="104">
        <v>10269</v>
      </c>
      <c r="H2654" s="104" t="s">
        <v>754</v>
      </c>
    </row>
    <row r="2655" spans="1:8" x14ac:dyDescent="0.25">
      <c r="A2655" s="104">
        <v>2654</v>
      </c>
      <c r="B2655" s="104">
        <v>12</v>
      </c>
      <c r="C2655" s="104">
        <v>61</v>
      </c>
      <c r="D2655" s="104" t="s">
        <v>5102</v>
      </c>
      <c r="F2655" s="104" t="s">
        <v>944</v>
      </c>
      <c r="G2655" s="104">
        <v>3996</v>
      </c>
      <c r="H2655" s="104" t="s">
        <v>4779</v>
      </c>
    </row>
    <row r="2656" spans="1:8" x14ac:dyDescent="0.25">
      <c r="A2656" s="104">
        <v>2655</v>
      </c>
      <c r="B2656" s="104">
        <v>12</v>
      </c>
      <c r="C2656" s="104">
        <v>62</v>
      </c>
      <c r="D2656" s="104" t="s">
        <v>5159</v>
      </c>
      <c r="F2656" s="104" t="s">
        <v>944</v>
      </c>
      <c r="G2656" s="104">
        <v>2846</v>
      </c>
      <c r="H2656" s="104" t="s">
        <v>754</v>
      </c>
    </row>
    <row r="2657" spans="1:8" x14ac:dyDescent="0.25">
      <c r="A2657" s="104">
        <v>2656</v>
      </c>
      <c r="B2657" s="104">
        <v>12</v>
      </c>
      <c r="C2657" s="104">
        <v>63</v>
      </c>
      <c r="D2657" s="104" t="s">
        <v>5182</v>
      </c>
      <c r="F2657" s="104" t="s">
        <v>944</v>
      </c>
      <c r="G2657" s="104">
        <v>546</v>
      </c>
      <c r="H2657" s="104" t="s">
        <v>754</v>
      </c>
    </row>
    <row r="2658" spans="1:8" x14ac:dyDescent="0.25">
      <c r="A2658" s="104">
        <v>2657</v>
      </c>
      <c r="B2658" s="104">
        <v>12</v>
      </c>
      <c r="C2658" s="104">
        <v>64</v>
      </c>
      <c r="D2658" s="104" t="s">
        <v>5171</v>
      </c>
      <c r="F2658" s="104" t="s">
        <v>944</v>
      </c>
      <c r="G2658" s="104">
        <v>4336</v>
      </c>
      <c r="H2658" s="104" t="s">
        <v>4773</v>
      </c>
    </row>
    <row r="2659" spans="1:8" x14ac:dyDescent="0.25">
      <c r="A2659" s="104">
        <v>2658</v>
      </c>
      <c r="B2659" s="104">
        <v>12</v>
      </c>
      <c r="C2659" s="104">
        <v>65</v>
      </c>
      <c r="D2659" s="104" t="s">
        <v>5190</v>
      </c>
      <c r="F2659" s="104" t="s">
        <v>944</v>
      </c>
      <c r="G2659" s="104">
        <v>5754</v>
      </c>
      <c r="H2659" s="104" t="s">
        <v>754</v>
      </c>
    </row>
    <row r="2660" spans="1:8" x14ac:dyDescent="0.25">
      <c r="A2660" s="104">
        <v>2659</v>
      </c>
      <c r="B2660" s="104">
        <v>12</v>
      </c>
      <c r="C2660" s="104">
        <v>66</v>
      </c>
      <c r="D2660" s="104" t="s">
        <v>5117</v>
      </c>
      <c r="F2660" s="104" t="s">
        <v>944</v>
      </c>
      <c r="G2660" s="104">
        <v>4420</v>
      </c>
      <c r="H2660" s="104" t="s">
        <v>4773</v>
      </c>
    </row>
    <row r="2661" spans="1:8" x14ac:dyDescent="0.25">
      <c r="A2661" s="104">
        <v>2660</v>
      </c>
      <c r="B2661" s="104">
        <v>12</v>
      </c>
      <c r="C2661" s="104">
        <v>67</v>
      </c>
      <c r="D2661" s="104" t="s">
        <v>1105</v>
      </c>
      <c r="F2661" s="104" t="s">
        <v>944</v>
      </c>
      <c r="G2661" s="104">
        <v>10255</v>
      </c>
      <c r="H2661" s="104" t="s">
        <v>754</v>
      </c>
    </row>
    <row r="2662" spans="1:8" x14ac:dyDescent="0.25">
      <c r="A2662" s="104">
        <v>2661</v>
      </c>
      <c r="B2662" s="104">
        <v>12</v>
      </c>
      <c r="C2662" s="104">
        <v>68</v>
      </c>
      <c r="D2662" s="104" t="s">
        <v>5239</v>
      </c>
      <c r="F2662" s="104" t="s">
        <v>944</v>
      </c>
      <c r="G2662" s="104">
        <v>3548</v>
      </c>
      <c r="H2662" s="104" t="s">
        <v>754</v>
      </c>
    </row>
    <row r="2663" spans="1:8" x14ac:dyDescent="0.25">
      <c r="A2663" s="104">
        <v>2662</v>
      </c>
      <c r="B2663" s="104">
        <v>12</v>
      </c>
      <c r="C2663" s="104">
        <v>69</v>
      </c>
      <c r="D2663" s="104" t="s">
        <v>5102</v>
      </c>
      <c r="F2663" s="104" t="s">
        <v>944</v>
      </c>
      <c r="G2663" s="104">
        <v>1495</v>
      </c>
      <c r="H2663" s="104" t="s">
        <v>754</v>
      </c>
    </row>
    <row r="2664" spans="1:8" x14ac:dyDescent="0.25">
      <c r="A2664" s="104">
        <v>2663</v>
      </c>
      <c r="B2664" s="104">
        <v>12</v>
      </c>
      <c r="C2664" s="104">
        <v>70</v>
      </c>
      <c r="D2664" s="104" t="s">
        <v>1104</v>
      </c>
      <c r="F2664" s="104" t="s">
        <v>944</v>
      </c>
      <c r="G2664" s="104">
        <v>6820</v>
      </c>
      <c r="H2664" s="104" t="s">
        <v>754</v>
      </c>
    </row>
    <row r="2665" spans="1:8" x14ac:dyDescent="0.25">
      <c r="A2665" s="104">
        <v>2664</v>
      </c>
      <c r="B2665" s="104">
        <v>12</v>
      </c>
      <c r="C2665" s="104">
        <v>71</v>
      </c>
      <c r="D2665" s="104" t="s">
        <v>4970</v>
      </c>
      <c r="F2665" s="104" t="s">
        <v>944</v>
      </c>
      <c r="G2665" s="104">
        <v>2314</v>
      </c>
      <c r="H2665" s="104" t="s">
        <v>754</v>
      </c>
    </row>
    <row r="2666" spans="1:8" x14ac:dyDescent="0.25">
      <c r="A2666" s="104">
        <v>2665</v>
      </c>
      <c r="B2666" s="104">
        <v>12</v>
      </c>
      <c r="C2666" s="104">
        <v>72</v>
      </c>
      <c r="D2666" s="104" t="s">
        <v>5164</v>
      </c>
      <c r="F2666" s="104" t="s">
        <v>944</v>
      </c>
      <c r="G2666" s="104">
        <v>5374</v>
      </c>
      <c r="H2666" s="104" t="s">
        <v>754</v>
      </c>
    </row>
    <row r="2667" spans="1:8" x14ac:dyDescent="0.25">
      <c r="A2667" s="104">
        <v>2666</v>
      </c>
      <c r="B2667" s="104">
        <v>12</v>
      </c>
      <c r="C2667" s="104">
        <v>73</v>
      </c>
      <c r="D2667" s="104" t="s">
        <v>5106</v>
      </c>
      <c r="F2667" s="104" t="s">
        <v>944</v>
      </c>
      <c r="G2667" s="104">
        <v>520</v>
      </c>
      <c r="H2667" s="104" t="s">
        <v>754</v>
      </c>
    </row>
    <row r="2668" spans="1:8" x14ac:dyDescent="0.25">
      <c r="A2668" s="104">
        <v>2667</v>
      </c>
      <c r="B2668" s="104">
        <v>12</v>
      </c>
      <c r="C2668" s="104">
        <v>74</v>
      </c>
      <c r="D2668" s="104" t="s">
        <v>5163</v>
      </c>
      <c r="F2668" s="104" t="s">
        <v>944</v>
      </c>
      <c r="G2668" s="104">
        <v>2929</v>
      </c>
      <c r="H2668" s="104" t="s">
        <v>754</v>
      </c>
    </row>
    <row r="2669" spans="1:8" x14ac:dyDescent="0.25">
      <c r="A2669" s="104">
        <v>2668</v>
      </c>
      <c r="B2669" s="104">
        <v>12</v>
      </c>
      <c r="C2669" s="104">
        <v>75</v>
      </c>
      <c r="D2669" s="104" t="s">
        <v>5195</v>
      </c>
      <c r="F2669" s="104" t="s">
        <v>944</v>
      </c>
      <c r="G2669" s="104">
        <v>6269</v>
      </c>
      <c r="H2669" s="104" t="s">
        <v>4773</v>
      </c>
    </row>
    <row r="2670" spans="1:8" x14ac:dyDescent="0.25">
      <c r="A2670" s="104">
        <v>2669</v>
      </c>
      <c r="B2670" s="104">
        <v>12</v>
      </c>
      <c r="C2670" s="104">
        <v>76</v>
      </c>
      <c r="D2670" s="104" t="s">
        <v>5173</v>
      </c>
      <c r="F2670" s="104" t="s">
        <v>944</v>
      </c>
      <c r="G2670" s="104">
        <v>3913</v>
      </c>
      <c r="H2670" s="104" t="s">
        <v>4773</v>
      </c>
    </row>
    <row r="2671" spans="1:8" x14ac:dyDescent="0.25">
      <c r="A2671" s="104">
        <v>2670</v>
      </c>
      <c r="B2671" s="104">
        <v>12</v>
      </c>
      <c r="C2671" s="104">
        <v>77</v>
      </c>
      <c r="D2671" s="104" t="s">
        <v>5117</v>
      </c>
      <c r="F2671" s="104" t="s">
        <v>944</v>
      </c>
      <c r="G2671" s="104">
        <v>8449</v>
      </c>
      <c r="H2671" s="104" t="s">
        <v>4773</v>
      </c>
    </row>
    <row r="2672" spans="1:8" x14ac:dyDescent="0.25">
      <c r="A2672" s="104">
        <v>2671</v>
      </c>
      <c r="B2672" s="104">
        <v>12</v>
      </c>
      <c r="C2672" s="104">
        <v>78</v>
      </c>
      <c r="D2672" s="104" t="s">
        <v>5156</v>
      </c>
      <c r="F2672" s="104" t="s">
        <v>944</v>
      </c>
      <c r="G2672" s="104">
        <v>9739</v>
      </c>
      <c r="H2672" s="104" t="s">
        <v>754</v>
      </c>
    </row>
    <row r="2673" spans="1:8" x14ac:dyDescent="0.25">
      <c r="A2673" s="104">
        <v>2672</v>
      </c>
      <c r="B2673" s="104">
        <v>12</v>
      </c>
      <c r="C2673" s="104">
        <v>79</v>
      </c>
      <c r="D2673" s="104" t="s">
        <v>5169</v>
      </c>
      <c r="F2673" s="104" t="s">
        <v>944</v>
      </c>
      <c r="G2673" s="104">
        <v>4662</v>
      </c>
      <c r="H2673" s="104" t="s">
        <v>754</v>
      </c>
    </row>
    <row r="2674" spans="1:8" x14ac:dyDescent="0.25">
      <c r="A2674" s="104">
        <v>2673</v>
      </c>
      <c r="B2674" s="104">
        <v>12</v>
      </c>
      <c r="C2674" s="104">
        <v>80</v>
      </c>
      <c r="D2674" s="104" t="s">
        <v>5117</v>
      </c>
      <c r="F2674" s="104" t="s">
        <v>944</v>
      </c>
      <c r="G2674" s="104">
        <v>955</v>
      </c>
      <c r="H2674" s="104" t="s">
        <v>754</v>
      </c>
    </row>
    <row r="2675" spans="1:8" x14ac:dyDescent="0.25">
      <c r="A2675" s="104">
        <v>2674</v>
      </c>
      <c r="B2675" s="104">
        <v>12</v>
      </c>
      <c r="C2675" s="104">
        <v>81</v>
      </c>
      <c r="D2675" s="104" t="s">
        <v>5190</v>
      </c>
      <c r="F2675" s="104" t="s">
        <v>944</v>
      </c>
      <c r="G2675" s="104">
        <v>939</v>
      </c>
      <c r="H2675" s="104" t="s">
        <v>754</v>
      </c>
    </row>
    <row r="2676" spans="1:8" x14ac:dyDescent="0.25">
      <c r="A2676" s="104">
        <v>2675</v>
      </c>
      <c r="B2676" s="104">
        <v>12</v>
      </c>
      <c r="C2676" s="104">
        <v>82</v>
      </c>
      <c r="D2676" s="104" t="s">
        <v>5141</v>
      </c>
      <c r="F2676" s="104" t="s">
        <v>944</v>
      </c>
      <c r="G2676" s="104">
        <v>7396</v>
      </c>
      <c r="H2676" s="104" t="s">
        <v>4773</v>
      </c>
    </row>
    <row r="2677" spans="1:8" x14ac:dyDescent="0.25">
      <c r="A2677" s="104">
        <v>2676</v>
      </c>
      <c r="B2677" s="104">
        <v>12</v>
      </c>
      <c r="C2677" s="104">
        <v>83</v>
      </c>
      <c r="D2677" s="104" t="s">
        <v>5159</v>
      </c>
      <c r="F2677" s="104" t="s">
        <v>944</v>
      </c>
      <c r="G2677" s="104">
        <v>1622</v>
      </c>
      <c r="H2677" s="104" t="s">
        <v>4773</v>
      </c>
    </row>
    <row r="2678" spans="1:8" x14ac:dyDescent="0.25">
      <c r="A2678" s="104">
        <v>2677</v>
      </c>
      <c r="B2678" s="104">
        <v>12</v>
      </c>
      <c r="C2678" s="104">
        <v>84</v>
      </c>
      <c r="D2678" s="104" t="s">
        <v>5353</v>
      </c>
      <c r="F2678" s="104" t="s">
        <v>944</v>
      </c>
      <c r="G2678" s="104">
        <v>2313</v>
      </c>
      <c r="H2678" s="104" t="s">
        <v>754</v>
      </c>
    </row>
    <row r="2679" spans="1:8" x14ac:dyDescent="0.25">
      <c r="A2679" s="104">
        <v>2678</v>
      </c>
      <c r="B2679" s="104">
        <v>12</v>
      </c>
      <c r="C2679" s="104">
        <v>85</v>
      </c>
      <c r="D2679" s="104" t="s">
        <v>5182</v>
      </c>
      <c r="F2679" s="104" t="s">
        <v>944</v>
      </c>
      <c r="G2679" s="104">
        <v>4775</v>
      </c>
      <c r="H2679" s="104" t="s">
        <v>4773</v>
      </c>
    </row>
    <row r="2680" spans="1:8" x14ac:dyDescent="0.25">
      <c r="A2680" s="104">
        <v>2679</v>
      </c>
      <c r="B2680" s="104">
        <v>12</v>
      </c>
      <c r="C2680" s="104">
        <v>86</v>
      </c>
      <c r="D2680" s="104" t="s">
        <v>5369</v>
      </c>
      <c r="F2680" s="104" t="s">
        <v>944</v>
      </c>
      <c r="G2680" s="104">
        <v>6713</v>
      </c>
      <c r="H2680" s="104" t="s">
        <v>754</v>
      </c>
    </row>
    <row r="2681" spans="1:8" x14ac:dyDescent="0.25">
      <c r="A2681" s="104">
        <v>2680</v>
      </c>
      <c r="B2681" s="104">
        <v>12</v>
      </c>
      <c r="C2681" s="104">
        <v>87</v>
      </c>
      <c r="D2681" s="104" t="s">
        <v>945</v>
      </c>
      <c r="F2681" s="104" t="s">
        <v>949</v>
      </c>
      <c r="G2681" s="104">
        <v>5334</v>
      </c>
      <c r="H2681" s="104" t="s">
        <v>4</v>
      </c>
    </row>
    <row r="2682" spans="1:8" x14ac:dyDescent="0.25">
      <c r="A2682" s="104">
        <v>2681</v>
      </c>
      <c r="B2682" s="104">
        <v>12</v>
      </c>
      <c r="C2682" s="104">
        <v>88</v>
      </c>
      <c r="D2682" s="104" t="s">
        <v>5184</v>
      </c>
      <c r="F2682" s="104" t="s">
        <v>944</v>
      </c>
      <c r="G2682" s="104">
        <v>1439</v>
      </c>
      <c r="H2682" s="104" t="s">
        <v>754</v>
      </c>
    </row>
    <row r="2683" spans="1:8" x14ac:dyDescent="0.25">
      <c r="A2683" s="104">
        <v>2682</v>
      </c>
      <c r="B2683" s="104">
        <v>12</v>
      </c>
      <c r="C2683" s="104">
        <v>89</v>
      </c>
      <c r="D2683" s="104" t="s">
        <v>5353</v>
      </c>
      <c r="F2683" s="104" t="s">
        <v>944</v>
      </c>
      <c r="G2683" s="104">
        <v>861</v>
      </c>
      <c r="H2683" s="104" t="s">
        <v>754</v>
      </c>
    </row>
    <row r="2684" spans="1:8" x14ac:dyDescent="0.25">
      <c r="A2684" s="104">
        <v>2683</v>
      </c>
      <c r="B2684" s="104">
        <v>12</v>
      </c>
      <c r="C2684" s="104">
        <v>90</v>
      </c>
      <c r="D2684" s="104" t="s">
        <v>5190</v>
      </c>
      <c r="F2684" s="104" t="s">
        <v>944</v>
      </c>
      <c r="G2684" s="104">
        <v>8521</v>
      </c>
      <c r="H2684" s="104" t="s">
        <v>4773</v>
      </c>
    </row>
    <row r="2685" spans="1:8" x14ac:dyDescent="0.25">
      <c r="A2685" s="104">
        <v>2684</v>
      </c>
      <c r="B2685" s="104">
        <v>12</v>
      </c>
      <c r="C2685" s="104">
        <v>91</v>
      </c>
      <c r="D2685" s="104" t="s">
        <v>945</v>
      </c>
      <c r="F2685" s="104" t="s">
        <v>946</v>
      </c>
      <c r="G2685" s="104">
        <v>1359</v>
      </c>
      <c r="H2685" s="104" t="s">
        <v>4774</v>
      </c>
    </row>
    <row r="2686" spans="1:8" x14ac:dyDescent="0.25">
      <c r="A2686" s="104">
        <v>2685</v>
      </c>
      <c r="B2686" s="104">
        <v>12</v>
      </c>
      <c r="C2686" s="104">
        <v>92</v>
      </c>
      <c r="D2686" s="104" t="s">
        <v>5173</v>
      </c>
      <c r="F2686" s="104" t="s">
        <v>944</v>
      </c>
      <c r="G2686" s="104">
        <v>2231</v>
      </c>
      <c r="H2686" s="104" t="s">
        <v>754</v>
      </c>
    </row>
    <row r="2687" spans="1:8" x14ac:dyDescent="0.25">
      <c r="A2687" s="104">
        <v>2686</v>
      </c>
      <c r="B2687" s="104">
        <v>12</v>
      </c>
      <c r="C2687" s="104">
        <v>93</v>
      </c>
      <c r="D2687" s="104" t="s">
        <v>5169</v>
      </c>
      <c r="F2687" s="104" t="s">
        <v>944</v>
      </c>
      <c r="G2687" s="104">
        <v>4674</v>
      </c>
      <c r="H2687" s="104" t="s">
        <v>754</v>
      </c>
    </row>
    <row r="2688" spans="1:8" x14ac:dyDescent="0.25">
      <c r="A2688" s="104">
        <v>2687</v>
      </c>
      <c r="B2688" s="104">
        <v>12</v>
      </c>
      <c r="C2688" s="104">
        <v>94</v>
      </c>
      <c r="D2688" s="104" t="s">
        <v>5174</v>
      </c>
      <c r="F2688" s="104" t="s">
        <v>944</v>
      </c>
      <c r="G2688" s="104">
        <v>7132</v>
      </c>
      <c r="H2688" s="104" t="s">
        <v>754</v>
      </c>
    </row>
    <row r="2689" spans="1:8" x14ac:dyDescent="0.25">
      <c r="A2689" s="104">
        <v>2688</v>
      </c>
      <c r="B2689" s="104">
        <v>12</v>
      </c>
      <c r="C2689" s="104">
        <v>96</v>
      </c>
      <c r="D2689" s="104" t="s">
        <v>5106</v>
      </c>
      <c r="F2689" s="104" t="s">
        <v>944</v>
      </c>
      <c r="G2689" s="104">
        <v>1972</v>
      </c>
      <c r="H2689" s="104" t="s">
        <v>754</v>
      </c>
    </row>
    <row r="2690" spans="1:8" x14ac:dyDescent="0.25">
      <c r="A2690" s="104">
        <v>2689</v>
      </c>
      <c r="B2690" s="104">
        <v>12</v>
      </c>
      <c r="C2690" s="104">
        <v>97</v>
      </c>
      <c r="D2690" s="104" t="s">
        <v>5155</v>
      </c>
      <c r="F2690" s="104" t="s">
        <v>944</v>
      </c>
      <c r="G2690" s="104">
        <v>4264</v>
      </c>
      <c r="H2690" s="104" t="s">
        <v>4773</v>
      </c>
    </row>
    <row r="2691" spans="1:8" x14ac:dyDescent="0.25">
      <c r="A2691" s="104">
        <v>2690</v>
      </c>
      <c r="B2691" s="104">
        <v>12</v>
      </c>
      <c r="C2691" s="104">
        <v>98</v>
      </c>
      <c r="D2691" s="104" t="s">
        <v>5370</v>
      </c>
      <c r="F2691" s="104" t="s">
        <v>944</v>
      </c>
      <c r="G2691" s="104">
        <v>8656</v>
      </c>
      <c r="H2691" s="104" t="s">
        <v>4773</v>
      </c>
    </row>
    <row r="2692" spans="1:8" x14ac:dyDescent="0.25">
      <c r="A2692" s="104">
        <v>2691</v>
      </c>
      <c r="B2692" s="104">
        <v>12</v>
      </c>
      <c r="C2692" s="104">
        <v>99</v>
      </c>
      <c r="D2692" s="104" t="s">
        <v>945</v>
      </c>
      <c r="F2692" s="104" t="s">
        <v>946</v>
      </c>
      <c r="G2692" s="104">
        <v>19625</v>
      </c>
      <c r="H2692" s="104" t="s">
        <v>4774</v>
      </c>
    </row>
    <row r="2693" spans="1:8" x14ac:dyDescent="0.25">
      <c r="A2693" s="104">
        <v>2692</v>
      </c>
      <c r="B2693" s="104">
        <v>12</v>
      </c>
      <c r="C2693" s="104">
        <v>100</v>
      </c>
      <c r="D2693" s="104" t="s">
        <v>5354</v>
      </c>
      <c r="F2693" s="104" t="s">
        <v>944</v>
      </c>
      <c r="G2693" s="104">
        <v>429</v>
      </c>
      <c r="H2693" s="104" t="s">
        <v>754</v>
      </c>
    </row>
    <row r="2694" spans="1:8" x14ac:dyDescent="0.25">
      <c r="A2694" s="104">
        <v>2693</v>
      </c>
      <c r="B2694" s="104">
        <v>12</v>
      </c>
      <c r="C2694" s="104">
        <v>101</v>
      </c>
      <c r="D2694" s="104" t="s">
        <v>5184</v>
      </c>
      <c r="F2694" s="104" t="s">
        <v>944</v>
      </c>
      <c r="G2694" s="104">
        <v>7154</v>
      </c>
      <c r="H2694" s="104" t="s">
        <v>4773</v>
      </c>
    </row>
    <row r="2695" spans="1:8" x14ac:dyDescent="0.25">
      <c r="A2695" s="104">
        <v>2694</v>
      </c>
      <c r="B2695" s="104">
        <v>12</v>
      </c>
      <c r="C2695" s="104">
        <v>102</v>
      </c>
      <c r="D2695" s="104" t="s">
        <v>5159</v>
      </c>
      <c r="F2695" s="104" t="s">
        <v>944</v>
      </c>
      <c r="G2695" s="104">
        <v>2819</v>
      </c>
      <c r="H2695" s="104" t="s">
        <v>4773</v>
      </c>
    </row>
    <row r="2696" spans="1:8" x14ac:dyDescent="0.25">
      <c r="A2696" s="104">
        <v>2695</v>
      </c>
      <c r="B2696" s="104">
        <v>12</v>
      </c>
      <c r="C2696" s="104">
        <v>103</v>
      </c>
      <c r="D2696" s="104" t="s">
        <v>5371</v>
      </c>
      <c r="F2696" s="104" t="s">
        <v>944</v>
      </c>
      <c r="G2696" s="104">
        <v>7999</v>
      </c>
      <c r="H2696" s="104" t="s">
        <v>4779</v>
      </c>
    </row>
    <row r="2697" spans="1:8" x14ac:dyDescent="0.25">
      <c r="A2697" s="104">
        <v>2696</v>
      </c>
      <c r="B2697" s="104">
        <v>12</v>
      </c>
      <c r="C2697" s="104">
        <v>104</v>
      </c>
      <c r="D2697" s="104" t="s">
        <v>5371</v>
      </c>
      <c r="F2697" s="104" t="s">
        <v>944</v>
      </c>
      <c r="G2697" s="104">
        <v>4872</v>
      </c>
      <c r="H2697" s="104" t="s">
        <v>4779</v>
      </c>
    </row>
    <row r="2698" spans="1:8" x14ac:dyDescent="0.25">
      <c r="A2698" s="104">
        <v>2697</v>
      </c>
      <c r="B2698" s="104">
        <v>12</v>
      </c>
      <c r="C2698" s="104">
        <v>105</v>
      </c>
      <c r="D2698" s="104" t="s">
        <v>5371</v>
      </c>
      <c r="F2698" s="104" t="s">
        <v>944</v>
      </c>
      <c r="G2698" s="104">
        <v>4789</v>
      </c>
      <c r="H2698" s="104" t="s">
        <v>754</v>
      </c>
    </row>
    <row r="2699" spans="1:8" x14ac:dyDescent="0.25">
      <c r="A2699" s="104">
        <v>2698</v>
      </c>
      <c r="B2699" s="104">
        <v>12</v>
      </c>
      <c r="C2699" s="104">
        <v>106</v>
      </c>
      <c r="D2699" s="104" t="s">
        <v>5174</v>
      </c>
      <c r="F2699" s="104" t="s">
        <v>944</v>
      </c>
      <c r="G2699" s="104">
        <v>2467</v>
      </c>
      <c r="H2699" s="104" t="s">
        <v>4773</v>
      </c>
    </row>
    <row r="2700" spans="1:8" x14ac:dyDescent="0.25">
      <c r="A2700" s="104">
        <v>2699</v>
      </c>
      <c r="B2700" s="104">
        <v>12</v>
      </c>
      <c r="C2700" s="104">
        <v>107</v>
      </c>
      <c r="D2700" s="104" t="s">
        <v>4820</v>
      </c>
      <c r="F2700" s="104" t="s">
        <v>944</v>
      </c>
      <c r="G2700" s="104">
        <v>5794</v>
      </c>
      <c r="H2700" s="104" t="s">
        <v>754</v>
      </c>
    </row>
    <row r="2701" spans="1:8" x14ac:dyDescent="0.25">
      <c r="A2701" s="104">
        <v>2700</v>
      </c>
      <c r="B2701" s="104">
        <v>12</v>
      </c>
      <c r="C2701" s="104">
        <v>108</v>
      </c>
      <c r="D2701" s="104" t="s">
        <v>5371</v>
      </c>
      <c r="F2701" s="104" t="s">
        <v>944</v>
      </c>
      <c r="G2701" s="104">
        <v>269</v>
      </c>
      <c r="H2701" s="104" t="s">
        <v>4</v>
      </c>
    </row>
    <row r="2702" spans="1:8" x14ac:dyDescent="0.25">
      <c r="A2702" s="104">
        <v>2701</v>
      </c>
      <c r="B2702" s="104">
        <v>12</v>
      </c>
      <c r="C2702" s="104">
        <v>109</v>
      </c>
      <c r="D2702" s="104" t="s">
        <v>5119</v>
      </c>
      <c r="F2702" s="104" t="s">
        <v>944</v>
      </c>
      <c r="G2702" s="104">
        <v>4253</v>
      </c>
      <c r="H2702" s="104" t="s">
        <v>754</v>
      </c>
    </row>
    <row r="2703" spans="1:8" x14ac:dyDescent="0.25">
      <c r="A2703" s="104">
        <v>2702</v>
      </c>
      <c r="B2703" s="104">
        <v>12</v>
      </c>
      <c r="C2703" s="104">
        <v>110</v>
      </c>
      <c r="D2703" s="104" t="s">
        <v>5119</v>
      </c>
      <c r="F2703" s="104" t="s">
        <v>944</v>
      </c>
      <c r="G2703" s="104">
        <v>8943</v>
      </c>
      <c r="H2703" s="104" t="s">
        <v>754</v>
      </c>
    </row>
    <row r="2704" spans="1:8" x14ac:dyDescent="0.25">
      <c r="A2704" s="104">
        <v>2703</v>
      </c>
      <c r="B2704" s="104">
        <v>12</v>
      </c>
      <c r="C2704" s="104">
        <v>111</v>
      </c>
      <c r="D2704" s="104" t="s">
        <v>945</v>
      </c>
      <c r="F2704" s="104" t="s">
        <v>946</v>
      </c>
      <c r="G2704" s="104">
        <v>504</v>
      </c>
      <c r="H2704" s="104" t="s">
        <v>4774</v>
      </c>
    </row>
    <row r="2705" spans="1:8" x14ac:dyDescent="0.25">
      <c r="A2705" s="104">
        <v>2704</v>
      </c>
      <c r="B2705" s="104">
        <v>12</v>
      </c>
      <c r="C2705" s="104">
        <v>112</v>
      </c>
      <c r="D2705" s="104" t="s">
        <v>5356</v>
      </c>
      <c r="F2705" s="104" t="s">
        <v>944</v>
      </c>
      <c r="G2705" s="104">
        <v>6109</v>
      </c>
      <c r="H2705" s="104" t="s">
        <v>4773</v>
      </c>
    </row>
    <row r="2706" spans="1:8" x14ac:dyDescent="0.25">
      <c r="A2706" s="104">
        <v>2705</v>
      </c>
      <c r="B2706" s="104">
        <v>12</v>
      </c>
      <c r="C2706" s="104">
        <v>113</v>
      </c>
      <c r="D2706" s="104" t="s">
        <v>5354</v>
      </c>
      <c r="F2706" s="104" t="s">
        <v>944</v>
      </c>
      <c r="G2706" s="104">
        <v>3916</v>
      </c>
      <c r="H2706" s="104" t="s">
        <v>754</v>
      </c>
    </row>
    <row r="2707" spans="1:8" x14ac:dyDescent="0.25">
      <c r="A2707" s="104">
        <v>2706</v>
      </c>
      <c r="B2707" s="104">
        <v>12</v>
      </c>
      <c r="C2707" s="104">
        <v>114</v>
      </c>
      <c r="D2707" s="104" t="s">
        <v>1013</v>
      </c>
      <c r="F2707" s="104" t="s">
        <v>944</v>
      </c>
      <c r="G2707" s="104">
        <v>2527</v>
      </c>
      <c r="H2707" s="104" t="s">
        <v>4773</v>
      </c>
    </row>
    <row r="2708" spans="1:8" x14ac:dyDescent="0.25">
      <c r="A2708" s="104">
        <v>2707</v>
      </c>
      <c r="B2708" s="104">
        <v>12</v>
      </c>
      <c r="C2708" s="104">
        <v>115</v>
      </c>
      <c r="D2708" s="104" t="s">
        <v>945</v>
      </c>
      <c r="F2708" s="104" t="s">
        <v>946</v>
      </c>
      <c r="G2708" s="104">
        <v>370</v>
      </c>
      <c r="H2708" s="104" t="s">
        <v>4774</v>
      </c>
    </row>
    <row r="2709" spans="1:8" x14ac:dyDescent="0.25">
      <c r="A2709" s="104">
        <v>2708</v>
      </c>
      <c r="B2709" s="104">
        <v>12</v>
      </c>
      <c r="C2709" s="104">
        <v>116</v>
      </c>
      <c r="D2709" s="104" t="s">
        <v>5169</v>
      </c>
      <c r="F2709" s="104" t="s">
        <v>944</v>
      </c>
      <c r="G2709" s="104">
        <v>6496</v>
      </c>
      <c r="H2709" s="104" t="s">
        <v>754</v>
      </c>
    </row>
    <row r="2710" spans="1:8" x14ac:dyDescent="0.25">
      <c r="A2710" s="104">
        <v>2709</v>
      </c>
      <c r="B2710" s="104">
        <v>12</v>
      </c>
      <c r="C2710" s="104">
        <v>117</v>
      </c>
      <c r="D2710" s="104" t="s">
        <v>5184</v>
      </c>
      <c r="F2710" s="104" t="s">
        <v>944</v>
      </c>
      <c r="G2710" s="104">
        <v>1941</v>
      </c>
      <c r="H2710" s="104" t="s">
        <v>754</v>
      </c>
    </row>
    <row r="2711" spans="1:8" x14ac:dyDescent="0.25">
      <c r="A2711" s="104">
        <v>2710</v>
      </c>
      <c r="B2711" s="104">
        <v>12</v>
      </c>
      <c r="C2711" s="104">
        <v>119</v>
      </c>
      <c r="D2711" s="104" t="s">
        <v>5371</v>
      </c>
      <c r="F2711" s="104" t="s">
        <v>944</v>
      </c>
      <c r="G2711" s="104">
        <v>3289</v>
      </c>
      <c r="H2711" s="104" t="s">
        <v>754</v>
      </c>
    </row>
    <row r="2712" spans="1:8" x14ac:dyDescent="0.25">
      <c r="A2712" s="104">
        <v>2711</v>
      </c>
      <c r="B2712" s="104">
        <v>12</v>
      </c>
      <c r="C2712" s="104">
        <v>120</v>
      </c>
      <c r="D2712" s="104" t="s">
        <v>5371</v>
      </c>
      <c r="F2712" s="104" t="s">
        <v>944</v>
      </c>
      <c r="G2712" s="104">
        <v>322</v>
      </c>
      <c r="H2712" s="104" t="s">
        <v>4</v>
      </c>
    </row>
    <row r="2713" spans="1:8" x14ac:dyDescent="0.25">
      <c r="A2713" s="104">
        <v>2712</v>
      </c>
      <c r="B2713" s="104">
        <v>12</v>
      </c>
      <c r="C2713" s="104">
        <v>121</v>
      </c>
      <c r="D2713" s="104" t="s">
        <v>5371</v>
      </c>
      <c r="F2713" s="104" t="s">
        <v>944</v>
      </c>
      <c r="G2713" s="104">
        <v>5421</v>
      </c>
      <c r="H2713" s="104" t="s">
        <v>754</v>
      </c>
    </row>
    <row r="2714" spans="1:8" x14ac:dyDescent="0.25">
      <c r="A2714" s="104">
        <v>2713</v>
      </c>
      <c r="B2714" s="104">
        <v>12</v>
      </c>
      <c r="C2714" s="104">
        <v>122</v>
      </c>
      <c r="D2714" s="104" t="s">
        <v>4820</v>
      </c>
      <c r="F2714" s="104" t="s">
        <v>944</v>
      </c>
      <c r="G2714" s="104">
        <v>3269</v>
      </c>
      <c r="H2714" s="104" t="s">
        <v>754</v>
      </c>
    </row>
    <row r="2715" spans="1:8" x14ac:dyDescent="0.25">
      <c r="A2715" s="104">
        <v>2714</v>
      </c>
      <c r="B2715" s="104">
        <v>12</v>
      </c>
      <c r="C2715" s="104">
        <v>123</v>
      </c>
      <c r="D2715" s="104" t="s">
        <v>1012</v>
      </c>
      <c r="F2715" s="104" t="s">
        <v>944</v>
      </c>
      <c r="G2715" s="104">
        <v>9532</v>
      </c>
      <c r="H2715" s="104" t="s">
        <v>754</v>
      </c>
    </row>
    <row r="2716" spans="1:8" x14ac:dyDescent="0.25">
      <c r="A2716" s="104">
        <v>2715</v>
      </c>
      <c r="B2716" s="104">
        <v>12</v>
      </c>
      <c r="C2716" s="104">
        <v>124</v>
      </c>
      <c r="D2716" s="104" t="s">
        <v>5183</v>
      </c>
      <c r="F2716" s="104" t="s">
        <v>944</v>
      </c>
      <c r="G2716" s="104">
        <v>5261</v>
      </c>
      <c r="H2716" s="104" t="s">
        <v>4773</v>
      </c>
    </row>
    <row r="2717" spans="1:8" x14ac:dyDescent="0.25">
      <c r="A2717" s="104">
        <v>2716</v>
      </c>
      <c r="B2717" s="104">
        <v>12</v>
      </c>
      <c r="C2717" s="104">
        <v>125</v>
      </c>
      <c r="D2717" s="104" t="s">
        <v>1013</v>
      </c>
      <c r="F2717" s="104" t="s">
        <v>944</v>
      </c>
      <c r="G2717" s="104">
        <v>5082</v>
      </c>
      <c r="H2717" s="104" t="s">
        <v>4773</v>
      </c>
    </row>
    <row r="2718" spans="1:8" x14ac:dyDescent="0.25">
      <c r="A2718" s="104">
        <v>2717</v>
      </c>
      <c r="B2718" s="104">
        <v>12</v>
      </c>
      <c r="C2718" s="104">
        <v>126</v>
      </c>
      <c r="D2718" s="104" t="s">
        <v>5184</v>
      </c>
      <c r="F2718" s="104" t="s">
        <v>944</v>
      </c>
      <c r="G2718" s="104">
        <v>2665</v>
      </c>
      <c r="H2718" s="104" t="s">
        <v>4773</v>
      </c>
    </row>
    <row r="2719" spans="1:8" x14ac:dyDescent="0.25">
      <c r="A2719" s="104">
        <v>2718</v>
      </c>
      <c r="B2719" s="104">
        <v>12</v>
      </c>
      <c r="C2719" s="104">
        <v>127</v>
      </c>
      <c r="D2719" s="104" t="s">
        <v>5372</v>
      </c>
      <c r="F2719" s="104" t="s">
        <v>944</v>
      </c>
      <c r="G2719" s="104">
        <v>2572</v>
      </c>
      <c r="H2719" s="104" t="s">
        <v>4773</v>
      </c>
    </row>
    <row r="2720" spans="1:8" x14ac:dyDescent="0.25">
      <c r="A2720" s="104">
        <v>2719</v>
      </c>
      <c r="B2720" s="104">
        <v>12</v>
      </c>
      <c r="C2720" s="104">
        <v>128</v>
      </c>
      <c r="D2720" s="104" t="s">
        <v>5118</v>
      </c>
      <c r="F2720" s="104" t="s">
        <v>944</v>
      </c>
      <c r="G2720" s="104">
        <v>8441</v>
      </c>
      <c r="H2720" s="104" t="s">
        <v>754</v>
      </c>
    </row>
    <row r="2721" spans="1:8" x14ac:dyDescent="0.25">
      <c r="A2721" s="104">
        <v>2720</v>
      </c>
      <c r="B2721" s="104">
        <v>12</v>
      </c>
      <c r="C2721" s="104">
        <v>129</v>
      </c>
      <c r="D2721" s="104" t="s">
        <v>5373</v>
      </c>
      <c r="F2721" s="104" t="s">
        <v>944</v>
      </c>
      <c r="G2721" s="104">
        <v>1166</v>
      </c>
      <c r="H2721" s="104" t="s">
        <v>754</v>
      </c>
    </row>
    <row r="2722" spans="1:8" x14ac:dyDescent="0.25">
      <c r="A2722" s="104">
        <v>2721</v>
      </c>
      <c r="B2722" s="104">
        <v>12</v>
      </c>
      <c r="C2722" s="104">
        <v>130</v>
      </c>
      <c r="D2722" s="104" t="s">
        <v>5127</v>
      </c>
      <c r="F2722" s="104" t="s">
        <v>944</v>
      </c>
      <c r="G2722" s="104">
        <v>3631</v>
      </c>
      <c r="H2722" s="104" t="s">
        <v>754</v>
      </c>
    </row>
    <row r="2723" spans="1:8" x14ac:dyDescent="0.25">
      <c r="A2723" s="104">
        <v>2722</v>
      </c>
      <c r="B2723" s="104">
        <v>12</v>
      </c>
      <c r="C2723" s="104">
        <v>131</v>
      </c>
      <c r="D2723" s="104" t="s">
        <v>5374</v>
      </c>
      <c r="F2723" s="104" t="s">
        <v>944</v>
      </c>
      <c r="G2723" s="104">
        <v>9598</v>
      </c>
      <c r="H2723" s="104" t="s">
        <v>4779</v>
      </c>
    </row>
    <row r="2724" spans="1:8" x14ac:dyDescent="0.25">
      <c r="A2724" s="104">
        <v>2723</v>
      </c>
      <c r="B2724" s="104">
        <v>12</v>
      </c>
      <c r="C2724" s="104">
        <v>132</v>
      </c>
      <c r="D2724" s="104" t="s">
        <v>5372</v>
      </c>
      <c r="F2724" s="104" t="s">
        <v>944</v>
      </c>
      <c r="G2724" s="104">
        <v>3750</v>
      </c>
      <c r="H2724" s="104" t="s">
        <v>4773</v>
      </c>
    </row>
    <row r="2725" spans="1:8" x14ac:dyDescent="0.25">
      <c r="A2725" s="104">
        <v>2724</v>
      </c>
      <c r="B2725" s="104">
        <v>12</v>
      </c>
      <c r="C2725" s="104">
        <v>133</v>
      </c>
      <c r="D2725" s="104" t="s">
        <v>1012</v>
      </c>
      <c r="F2725" s="104" t="s">
        <v>944</v>
      </c>
      <c r="G2725" s="104">
        <v>2138</v>
      </c>
      <c r="H2725" s="104" t="s">
        <v>4773</v>
      </c>
    </row>
    <row r="2726" spans="1:8" x14ac:dyDescent="0.25">
      <c r="A2726" s="104">
        <v>2725</v>
      </c>
      <c r="B2726" s="104">
        <v>12</v>
      </c>
      <c r="C2726" s="104">
        <v>134</v>
      </c>
      <c r="D2726" s="104" t="s">
        <v>5369</v>
      </c>
      <c r="F2726" s="104" t="s">
        <v>944</v>
      </c>
      <c r="G2726" s="104">
        <v>19542</v>
      </c>
      <c r="H2726" s="104" t="s">
        <v>754</v>
      </c>
    </row>
    <row r="2727" spans="1:8" x14ac:dyDescent="0.25">
      <c r="A2727" s="104">
        <v>2726</v>
      </c>
      <c r="B2727" s="104">
        <v>12</v>
      </c>
      <c r="C2727" s="104">
        <v>135</v>
      </c>
      <c r="D2727" s="104" t="s">
        <v>5181</v>
      </c>
      <c r="F2727" s="104" t="s">
        <v>944</v>
      </c>
      <c r="G2727" s="104">
        <v>1252</v>
      </c>
      <c r="H2727" s="104" t="s">
        <v>4773</v>
      </c>
    </row>
    <row r="2728" spans="1:8" x14ac:dyDescent="0.25">
      <c r="A2728" s="104">
        <v>2727</v>
      </c>
      <c r="B2728" s="104">
        <v>12</v>
      </c>
      <c r="C2728" s="104" t="s">
        <v>950</v>
      </c>
      <c r="D2728" s="104" t="s">
        <v>945</v>
      </c>
      <c r="F2728" s="104" t="s">
        <v>946</v>
      </c>
      <c r="G2728" s="104">
        <v>5112</v>
      </c>
      <c r="H2728" s="104" t="s">
        <v>4776</v>
      </c>
    </row>
    <row r="2729" spans="1:8" x14ac:dyDescent="0.25">
      <c r="A2729" s="104">
        <v>2728</v>
      </c>
      <c r="B2729" s="104">
        <v>12</v>
      </c>
      <c r="C2729" s="104" t="s">
        <v>951</v>
      </c>
      <c r="D2729" s="104" t="s">
        <v>945</v>
      </c>
      <c r="F2729" s="104" t="s">
        <v>946</v>
      </c>
      <c r="G2729" s="104">
        <v>384</v>
      </c>
      <c r="H2729" s="104" t="s">
        <v>4776</v>
      </c>
    </row>
    <row r="2730" spans="1:8" x14ac:dyDescent="0.25">
      <c r="A2730" s="104">
        <v>2729</v>
      </c>
      <c r="B2730" s="104">
        <v>12</v>
      </c>
      <c r="C2730" s="104" t="s">
        <v>952</v>
      </c>
      <c r="D2730" s="104" t="s">
        <v>945</v>
      </c>
      <c r="F2730" s="104" t="s">
        <v>946</v>
      </c>
      <c r="G2730" s="104">
        <v>120</v>
      </c>
      <c r="H2730" s="104" t="s">
        <v>4776</v>
      </c>
    </row>
    <row r="2731" spans="1:8" x14ac:dyDescent="0.25">
      <c r="A2731" s="104">
        <v>2730</v>
      </c>
      <c r="B2731" s="104">
        <v>12</v>
      </c>
      <c r="C2731" s="104" t="s">
        <v>953</v>
      </c>
      <c r="D2731" s="104" t="s">
        <v>945</v>
      </c>
      <c r="F2731" s="104" t="s">
        <v>946</v>
      </c>
      <c r="G2731" s="104">
        <v>616</v>
      </c>
      <c r="H2731" s="104" t="s">
        <v>4776</v>
      </c>
    </row>
    <row r="2732" spans="1:8" x14ac:dyDescent="0.25">
      <c r="A2732" s="104">
        <v>2731</v>
      </c>
      <c r="B2732" s="104">
        <v>12</v>
      </c>
      <c r="C2732" s="104" t="s">
        <v>956</v>
      </c>
      <c r="D2732" s="104" t="s">
        <v>945</v>
      </c>
      <c r="F2732" s="104" t="s">
        <v>946</v>
      </c>
      <c r="G2732" s="104">
        <v>8834</v>
      </c>
      <c r="H2732" s="104" t="s">
        <v>4777</v>
      </c>
    </row>
    <row r="2733" spans="1:8" x14ac:dyDescent="0.25">
      <c r="A2733" s="104">
        <v>2732</v>
      </c>
      <c r="B2733" s="104">
        <v>13</v>
      </c>
      <c r="C2733" s="104">
        <v>4</v>
      </c>
      <c r="D2733" s="104" t="s">
        <v>4912</v>
      </c>
      <c r="F2733" s="104" t="s">
        <v>959</v>
      </c>
      <c r="G2733" s="104">
        <v>93140</v>
      </c>
      <c r="H2733" s="104" t="s">
        <v>4913</v>
      </c>
    </row>
    <row r="2734" spans="1:8" x14ac:dyDescent="0.25">
      <c r="A2734" s="104">
        <v>2733</v>
      </c>
      <c r="B2734" s="104">
        <v>13</v>
      </c>
      <c r="C2734" s="104">
        <v>6</v>
      </c>
      <c r="D2734" s="104" t="s">
        <v>4896</v>
      </c>
      <c r="F2734" s="104" t="s">
        <v>944</v>
      </c>
      <c r="G2734" s="104">
        <v>3017</v>
      </c>
      <c r="H2734" s="104" t="s">
        <v>754</v>
      </c>
    </row>
    <row r="2735" spans="1:8" x14ac:dyDescent="0.25">
      <c r="A2735" s="104">
        <v>2734</v>
      </c>
      <c r="B2735" s="104">
        <v>13</v>
      </c>
      <c r="C2735" s="104">
        <v>7</v>
      </c>
      <c r="D2735" s="104" t="s">
        <v>5375</v>
      </c>
      <c r="F2735" s="104" t="s">
        <v>944</v>
      </c>
      <c r="G2735" s="104">
        <v>1603</v>
      </c>
      <c r="H2735" s="104" t="s">
        <v>4</v>
      </c>
    </row>
    <row r="2736" spans="1:8" x14ac:dyDescent="0.25">
      <c r="A2736" s="104">
        <v>2735</v>
      </c>
      <c r="B2736" s="104">
        <v>13</v>
      </c>
      <c r="C2736" s="104">
        <v>8</v>
      </c>
      <c r="D2736" s="104" t="s">
        <v>5376</v>
      </c>
      <c r="F2736" s="104" t="s">
        <v>944</v>
      </c>
      <c r="G2736" s="104">
        <v>554</v>
      </c>
      <c r="H2736" s="104" t="s">
        <v>4</v>
      </c>
    </row>
    <row r="2737" spans="1:8" x14ac:dyDescent="0.25">
      <c r="A2737" s="104">
        <v>2736</v>
      </c>
      <c r="B2737" s="104">
        <v>13</v>
      </c>
      <c r="C2737" s="104">
        <v>9</v>
      </c>
      <c r="D2737" s="104" t="s">
        <v>980</v>
      </c>
      <c r="F2737" s="104" t="s">
        <v>944</v>
      </c>
      <c r="G2737" s="104">
        <v>875</v>
      </c>
      <c r="H2737" s="104" t="s">
        <v>4</v>
      </c>
    </row>
    <row r="2738" spans="1:8" x14ac:dyDescent="0.25">
      <c r="A2738" s="104">
        <v>2737</v>
      </c>
      <c r="B2738" s="104">
        <v>13</v>
      </c>
      <c r="C2738" s="104">
        <v>10</v>
      </c>
      <c r="D2738" s="104" t="s">
        <v>4912</v>
      </c>
      <c r="F2738" s="104" t="s">
        <v>959</v>
      </c>
      <c r="G2738" s="104">
        <v>7538</v>
      </c>
      <c r="H2738" s="104" t="s">
        <v>4913</v>
      </c>
    </row>
    <row r="2739" spans="1:8" x14ac:dyDescent="0.25">
      <c r="A2739" s="104">
        <v>2738</v>
      </c>
      <c r="B2739" s="104">
        <v>13</v>
      </c>
      <c r="C2739" s="104">
        <v>11</v>
      </c>
      <c r="D2739" s="104" t="s">
        <v>5377</v>
      </c>
      <c r="F2739" s="104" t="s">
        <v>944</v>
      </c>
      <c r="G2739" s="104">
        <v>4286</v>
      </c>
      <c r="H2739" s="104" t="s">
        <v>754</v>
      </c>
    </row>
    <row r="2740" spans="1:8" x14ac:dyDescent="0.25">
      <c r="A2740" s="104">
        <v>2739</v>
      </c>
      <c r="B2740" s="104">
        <v>13</v>
      </c>
      <c r="C2740" s="104">
        <v>12</v>
      </c>
      <c r="D2740" s="104" t="s">
        <v>5378</v>
      </c>
      <c r="F2740" s="104" t="s">
        <v>944</v>
      </c>
      <c r="G2740" s="104">
        <v>2417</v>
      </c>
      <c r="H2740" s="104" t="s">
        <v>4</v>
      </c>
    </row>
    <row r="2741" spans="1:8" x14ac:dyDescent="0.25">
      <c r="A2741" s="104">
        <v>2740</v>
      </c>
      <c r="B2741" s="104">
        <v>13</v>
      </c>
      <c r="C2741" s="104">
        <v>13</v>
      </c>
      <c r="D2741" s="104" t="s">
        <v>980</v>
      </c>
      <c r="F2741" s="104" t="s">
        <v>944</v>
      </c>
      <c r="G2741" s="104">
        <v>1063</v>
      </c>
      <c r="H2741" s="104" t="s">
        <v>4</v>
      </c>
    </row>
    <row r="2742" spans="1:8" x14ac:dyDescent="0.25">
      <c r="A2742" s="104">
        <v>2741</v>
      </c>
      <c r="B2742" s="104">
        <v>13</v>
      </c>
      <c r="C2742" s="104">
        <v>14</v>
      </c>
      <c r="F2742" s="104" t="s">
        <v>946</v>
      </c>
      <c r="G2742" s="104">
        <v>5336</v>
      </c>
      <c r="H2742" s="104" t="s">
        <v>754</v>
      </c>
    </row>
    <row r="2743" spans="1:8" x14ac:dyDescent="0.25">
      <c r="A2743" s="104">
        <v>2742</v>
      </c>
      <c r="B2743" s="104">
        <v>13</v>
      </c>
      <c r="C2743" s="104">
        <v>16</v>
      </c>
      <c r="D2743" s="104" t="s">
        <v>5379</v>
      </c>
      <c r="F2743" s="104" t="s">
        <v>944</v>
      </c>
      <c r="G2743" s="104">
        <v>17553</v>
      </c>
      <c r="H2743" s="104" t="s">
        <v>4</v>
      </c>
    </row>
    <row r="2744" spans="1:8" x14ac:dyDescent="0.25">
      <c r="A2744" s="104">
        <v>2743</v>
      </c>
      <c r="B2744" s="104">
        <v>13</v>
      </c>
      <c r="C2744" s="104" t="s">
        <v>950</v>
      </c>
      <c r="D2744" s="104" t="s">
        <v>945</v>
      </c>
      <c r="F2744" s="104" t="s">
        <v>946</v>
      </c>
      <c r="G2744" s="104">
        <v>487</v>
      </c>
      <c r="H2744" s="104" t="s">
        <v>4776</v>
      </c>
    </row>
    <row r="2745" spans="1:8" x14ac:dyDescent="0.25">
      <c r="A2745" s="104">
        <v>2744</v>
      </c>
      <c r="B2745" s="104">
        <v>13</v>
      </c>
      <c r="C2745" s="104" t="s">
        <v>951</v>
      </c>
      <c r="D2745" s="104" t="s">
        <v>945</v>
      </c>
      <c r="F2745" s="104" t="s">
        <v>946</v>
      </c>
      <c r="G2745" s="104">
        <v>3804</v>
      </c>
      <c r="H2745" s="104" t="s">
        <v>4776</v>
      </c>
    </row>
    <row r="2746" spans="1:8" x14ac:dyDescent="0.25">
      <c r="A2746" s="104">
        <v>2745</v>
      </c>
      <c r="B2746" s="104">
        <v>13</v>
      </c>
      <c r="C2746" s="104" t="s">
        <v>960</v>
      </c>
      <c r="D2746" s="104" t="s">
        <v>945</v>
      </c>
      <c r="F2746" s="104" t="s">
        <v>946</v>
      </c>
      <c r="G2746" s="104">
        <v>302</v>
      </c>
      <c r="H2746" s="104" t="s">
        <v>4911</v>
      </c>
    </row>
    <row r="2747" spans="1:8" x14ac:dyDescent="0.25">
      <c r="A2747" s="104">
        <v>2746</v>
      </c>
      <c r="B2747" s="104">
        <v>13</v>
      </c>
      <c r="C2747" s="104" t="s">
        <v>956</v>
      </c>
      <c r="D2747" s="104" t="s">
        <v>945</v>
      </c>
      <c r="F2747" s="104" t="s">
        <v>946</v>
      </c>
      <c r="G2747" s="104">
        <v>761</v>
      </c>
      <c r="H2747" s="104" t="s">
        <v>4777</v>
      </c>
    </row>
    <row r="2748" spans="1:8" x14ac:dyDescent="0.25">
      <c r="A2748" s="104">
        <v>2747</v>
      </c>
      <c r="B2748" s="104">
        <v>13</v>
      </c>
      <c r="C2748" s="104" t="s">
        <v>957</v>
      </c>
      <c r="D2748" s="104" t="s">
        <v>945</v>
      </c>
      <c r="F2748" s="104" t="s">
        <v>946</v>
      </c>
      <c r="G2748" s="104">
        <v>7642</v>
      </c>
      <c r="H2748" s="104" t="s">
        <v>4777</v>
      </c>
    </row>
    <row r="2749" spans="1:8" x14ac:dyDescent="0.25">
      <c r="A2749" s="104">
        <v>2748</v>
      </c>
      <c r="B2749" s="104">
        <v>14</v>
      </c>
      <c r="C2749" s="104">
        <v>1</v>
      </c>
      <c r="D2749" s="104" t="s">
        <v>5193</v>
      </c>
      <c r="F2749" s="104" t="s">
        <v>944</v>
      </c>
      <c r="G2749" s="104">
        <v>418</v>
      </c>
      <c r="H2749" s="104" t="s">
        <v>4773</v>
      </c>
    </row>
    <row r="2750" spans="1:8" x14ac:dyDescent="0.25">
      <c r="A2750" s="104">
        <v>2749</v>
      </c>
      <c r="B2750" s="104">
        <v>14</v>
      </c>
      <c r="C2750" s="104">
        <v>2</v>
      </c>
      <c r="D2750" s="104" t="s">
        <v>5156</v>
      </c>
      <c r="F2750" s="104" t="s">
        <v>944</v>
      </c>
      <c r="G2750" s="104">
        <v>298</v>
      </c>
      <c r="H2750" s="104" t="s">
        <v>754</v>
      </c>
    </row>
    <row r="2751" spans="1:8" x14ac:dyDescent="0.25">
      <c r="A2751" s="104">
        <v>2750</v>
      </c>
      <c r="B2751" s="104">
        <v>14</v>
      </c>
      <c r="C2751" s="104">
        <v>3</v>
      </c>
      <c r="D2751" s="104" t="s">
        <v>5371</v>
      </c>
      <c r="F2751" s="104" t="s">
        <v>944</v>
      </c>
      <c r="G2751" s="104">
        <v>479</v>
      </c>
      <c r="H2751" s="104" t="s">
        <v>754</v>
      </c>
    </row>
    <row r="2752" spans="1:8" x14ac:dyDescent="0.25">
      <c r="A2752" s="104">
        <v>2751</v>
      </c>
      <c r="B2752" s="104">
        <v>14</v>
      </c>
      <c r="C2752" s="104">
        <v>4</v>
      </c>
      <c r="D2752" s="104" t="s">
        <v>5086</v>
      </c>
      <c r="F2752" s="104" t="s">
        <v>944</v>
      </c>
      <c r="G2752" s="104">
        <v>305</v>
      </c>
      <c r="H2752" s="104" t="s">
        <v>754</v>
      </c>
    </row>
    <row r="2753" spans="1:8" x14ac:dyDescent="0.25">
      <c r="A2753" s="104">
        <v>2752</v>
      </c>
      <c r="B2753" s="104">
        <v>14</v>
      </c>
      <c r="C2753" s="104">
        <v>5</v>
      </c>
      <c r="D2753" s="104" t="s">
        <v>5194</v>
      </c>
      <c r="F2753" s="104" t="s">
        <v>944</v>
      </c>
      <c r="G2753" s="104">
        <v>195</v>
      </c>
      <c r="H2753" s="104" t="s">
        <v>754</v>
      </c>
    </row>
    <row r="2754" spans="1:8" x14ac:dyDescent="0.25">
      <c r="A2754" s="104">
        <v>2753</v>
      </c>
      <c r="B2754" s="104">
        <v>14</v>
      </c>
      <c r="C2754" s="104">
        <v>6</v>
      </c>
      <c r="D2754" s="104" t="s">
        <v>5016</v>
      </c>
      <c r="F2754" s="104" t="s">
        <v>944</v>
      </c>
      <c r="G2754" s="104">
        <v>733</v>
      </c>
      <c r="H2754" s="104" t="s">
        <v>754</v>
      </c>
    </row>
    <row r="2755" spans="1:8" x14ac:dyDescent="0.25">
      <c r="A2755" s="104">
        <v>2754</v>
      </c>
      <c r="B2755" s="104">
        <v>14</v>
      </c>
      <c r="C2755" s="104">
        <v>7</v>
      </c>
      <c r="D2755" s="104" t="s">
        <v>5016</v>
      </c>
      <c r="F2755" s="104" t="s">
        <v>944</v>
      </c>
      <c r="G2755" s="104">
        <v>509</v>
      </c>
      <c r="H2755" s="104" t="s">
        <v>754</v>
      </c>
    </row>
    <row r="2756" spans="1:8" x14ac:dyDescent="0.25">
      <c r="A2756" s="104">
        <v>2755</v>
      </c>
      <c r="B2756" s="104">
        <v>14</v>
      </c>
      <c r="C2756" s="104">
        <v>8</v>
      </c>
      <c r="D2756" s="104" t="s">
        <v>5193</v>
      </c>
      <c r="F2756" s="104" t="s">
        <v>944</v>
      </c>
      <c r="G2756" s="104">
        <v>514</v>
      </c>
      <c r="H2756" s="104" t="s">
        <v>754</v>
      </c>
    </row>
    <row r="2757" spans="1:8" x14ac:dyDescent="0.25">
      <c r="A2757" s="104">
        <v>2756</v>
      </c>
      <c r="B2757" s="104">
        <v>14</v>
      </c>
      <c r="C2757" s="104">
        <v>9</v>
      </c>
      <c r="D2757" s="104" t="s">
        <v>4821</v>
      </c>
      <c r="F2757" s="104" t="s">
        <v>944</v>
      </c>
      <c r="G2757" s="104">
        <v>849</v>
      </c>
      <c r="H2757" s="104" t="s">
        <v>754</v>
      </c>
    </row>
    <row r="2758" spans="1:8" x14ac:dyDescent="0.25">
      <c r="A2758" s="104">
        <v>2757</v>
      </c>
      <c r="B2758" s="104">
        <v>14</v>
      </c>
      <c r="C2758" s="104">
        <v>10</v>
      </c>
      <c r="D2758" s="104" t="s">
        <v>4864</v>
      </c>
      <c r="F2758" s="104" t="s">
        <v>944</v>
      </c>
      <c r="G2758" s="104">
        <v>1015</v>
      </c>
      <c r="H2758" s="104" t="s">
        <v>754</v>
      </c>
    </row>
    <row r="2759" spans="1:8" x14ac:dyDescent="0.25">
      <c r="A2759" s="104">
        <v>2758</v>
      </c>
      <c r="B2759" s="104">
        <v>14</v>
      </c>
      <c r="C2759" s="104">
        <v>11</v>
      </c>
      <c r="D2759" s="104" t="s">
        <v>4849</v>
      </c>
      <c r="F2759" s="104" t="s">
        <v>944</v>
      </c>
      <c r="G2759" s="104">
        <v>1001</v>
      </c>
      <c r="H2759" s="104" t="s">
        <v>4773</v>
      </c>
    </row>
    <row r="2760" spans="1:8" x14ac:dyDescent="0.25">
      <c r="A2760" s="104">
        <v>2759</v>
      </c>
      <c r="B2760" s="104">
        <v>14</v>
      </c>
      <c r="C2760" s="104">
        <v>12</v>
      </c>
      <c r="D2760" s="104" t="s">
        <v>4985</v>
      </c>
      <c r="F2760" s="104" t="s">
        <v>944</v>
      </c>
      <c r="G2760" s="104">
        <v>839</v>
      </c>
      <c r="H2760" s="104" t="s">
        <v>754</v>
      </c>
    </row>
    <row r="2761" spans="1:8" x14ac:dyDescent="0.25">
      <c r="A2761" s="104">
        <v>2760</v>
      </c>
      <c r="B2761" s="104">
        <v>14</v>
      </c>
      <c r="C2761" s="104">
        <v>13</v>
      </c>
      <c r="D2761" s="104" t="s">
        <v>4970</v>
      </c>
      <c r="F2761" s="104" t="s">
        <v>944</v>
      </c>
      <c r="G2761" s="104">
        <v>340</v>
      </c>
      <c r="H2761" s="104" t="s">
        <v>754</v>
      </c>
    </row>
    <row r="2762" spans="1:8" x14ac:dyDescent="0.25">
      <c r="A2762" s="104">
        <v>2761</v>
      </c>
      <c r="B2762" s="104">
        <v>14</v>
      </c>
      <c r="C2762" s="104">
        <v>15</v>
      </c>
      <c r="D2762" s="104" t="s">
        <v>5108</v>
      </c>
      <c r="F2762" s="104" t="s">
        <v>944</v>
      </c>
      <c r="G2762" s="104">
        <v>1044</v>
      </c>
      <c r="H2762" s="104" t="s">
        <v>4773</v>
      </c>
    </row>
    <row r="2763" spans="1:8" x14ac:dyDescent="0.25">
      <c r="A2763" s="104">
        <v>2762</v>
      </c>
      <c r="B2763" s="104">
        <v>14</v>
      </c>
      <c r="C2763" s="104">
        <v>16</v>
      </c>
      <c r="D2763" s="104" t="s">
        <v>4956</v>
      </c>
      <c r="F2763" s="104" t="s">
        <v>944</v>
      </c>
      <c r="G2763" s="104">
        <v>725</v>
      </c>
      <c r="H2763" s="104" t="s">
        <v>754</v>
      </c>
    </row>
    <row r="2764" spans="1:8" x14ac:dyDescent="0.25">
      <c r="A2764" s="104">
        <v>2763</v>
      </c>
      <c r="B2764" s="104">
        <v>14</v>
      </c>
      <c r="C2764" s="104">
        <v>17</v>
      </c>
      <c r="D2764" s="104" t="s">
        <v>4966</v>
      </c>
      <c r="F2764" s="104" t="s">
        <v>944</v>
      </c>
      <c r="G2764" s="104">
        <v>1052</v>
      </c>
      <c r="H2764" s="104" t="s">
        <v>754</v>
      </c>
    </row>
    <row r="2765" spans="1:8" x14ac:dyDescent="0.25">
      <c r="A2765" s="104">
        <v>2764</v>
      </c>
      <c r="B2765" s="104">
        <v>14</v>
      </c>
      <c r="C2765" s="104">
        <v>18</v>
      </c>
      <c r="D2765" s="104" t="s">
        <v>4881</v>
      </c>
      <c r="F2765" s="104" t="s">
        <v>944</v>
      </c>
      <c r="G2765" s="104">
        <v>753</v>
      </c>
      <c r="H2765" s="104" t="s">
        <v>754</v>
      </c>
    </row>
    <row r="2766" spans="1:8" x14ac:dyDescent="0.25">
      <c r="A2766" s="104">
        <v>2765</v>
      </c>
      <c r="B2766" s="104">
        <v>14</v>
      </c>
      <c r="C2766" s="104">
        <v>19</v>
      </c>
      <c r="D2766" s="104" t="s">
        <v>4989</v>
      </c>
      <c r="F2766" s="104" t="s">
        <v>944</v>
      </c>
      <c r="G2766" s="104">
        <v>1776</v>
      </c>
      <c r="H2766" s="104" t="s">
        <v>754</v>
      </c>
    </row>
    <row r="2767" spans="1:8" x14ac:dyDescent="0.25">
      <c r="A2767" s="104">
        <v>2766</v>
      </c>
      <c r="B2767" s="104">
        <v>14</v>
      </c>
      <c r="C2767" s="104">
        <v>20</v>
      </c>
      <c r="D2767" s="104" t="s">
        <v>5012</v>
      </c>
      <c r="F2767" s="104" t="s">
        <v>944</v>
      </c>
      <c r="G2767" s="104">
        <v>1002</v>
      </c>
      <c r="H2767" s="104" t="s">
        <v>754</v>
      </c>
    </row>
    <row r="2768" spans="1:8" x14ac:dyDescent="0.25">
      <c r="A2768" s="104">
        <v>2767</v>
      </c>
      <c r="B2768" s="104">
        <v>14</v>
      </c>
      <c r="C2768" s="104">
        <v>21</v>
      </c>
      <c r="D2768" s="104" t="s">
        <v>5016</v>
      </c>
      <c r="F2768" s="104" t="s">
        <v>944</v>
      </c>
      <c r="G2768" s="104">
        <v>586</v>
      </c>
      <c r="H2768" s="104" t="s">
        <v>754</v>
      </c>
    </row>
    <row r="2769" spans="1:8" x14ac:dyDescent="0.25">
      <c r="A2769" s="104">
        <v>2768</v>
      </c>
      <c r="B2769" s="104">
        <v>14</v>
      </c>
      <c r="C2769" s="104">
        <v>22</v>
      </c>
      <c r="D2769" s="104" t="s">
        <v>4810</v>
      </c>
      <c r="F2769" s="104" t="s">
        <v>944</v>
      </c>
      <c r="G2769" s="104">
        <v>446</v>
      </c>
      <c r="H2769" s="104" t="s">
        <v>754</v>
      </c>
    </row>
    <row r="2770" spans="1:8" x14ac:dyDescent="0.25">
      <c r="A2770" s="104">
        <v>2769</v>
      </c>
      <c r="B2770" s="104">
        <v>14</v>
      </c>
      <c r="C2770" s="104">
        <v>23</v>
      </c>
      <c r="D2770" s="104" t="s">
        <v>5193</v>
      </c>
      <c r="F2770" s="104" t="s">
        <v>944</v>
      </c>
      <c r="G2770" s="104">
        <v>580</v>
      </c>
      <c r="H2770" s="104" t="s">
        <v>754</v>
      </c>
    </row>
    <row r="2771" spans="1:8" x14ac:dyDescent="0.25">
      <c r="A2771" s="104">
        <v>2770</v>
      </c>
      <c r="B2771" s="104">
        <v>14</v>
      </c>
      <c r="C2771" s="104">
        <v>24</v>
      </c>
      <c r="D2771" s="104" t="s">
        <v>5072</v>
      </c>
      <c r="F2771" s="104" t="s">
        <v>944</v>
      </c>
      <c r="G2771" s="104">
        <v>589</v>
      </c>
      <c r="H2771" s="104" t="s">
        <v>754</v>
      </c>
    </row>
    <row r="2772" spans="1:8" x14ac:dyDescent="0.25">
      <c r="A2772" s="104">
        <v>2771</v>
      </c>
      <c r="B2772" s="104">
        <v>14</v>
      </c>
      <c r="C2772" s="104">
        <v>25</v>
      </c>
      <c r="D2772" s="104" t="s">
        <v>5102</v>
      </c>
      <c r="F2772" s="104" t="s">
        <v>944</v>
      </c>
      <c r="G2772" s="104">
        <v>547</v>
      </c>
      <c r="H2772" s="104" t="s">
        <v>754</v>
      </c>
    </row>
    <row r="2773" spans="1:8" x14ac:dyDescent="0.25">
      <c r="A2773" s="104">
        <v>2772</v>
      </c>
      <c r="B2773" s="104">
        <v>14</v>
      </c>
      <c r="C2773" s="104">
        <v>26</v>
      </c>
      <c r="D2773" s="104" t="s">
        <v>5141</v>
      </c>
      <c r="F2773" s="104" t="s">
        <v>944</v>
      </c>
      <c r="G2773" s="104">
        <v>432</v>
      </c>
      <c r="H2773" s="104" t="s">
        <v>754</v>
      </c>
    </row>
    <row r="2774" spans="1:8" x14ac:dyDescent="0.25">
      <c r="A2774" s="104">
        <v>2773</v>
      </c>
      <c r="B2774" s="104">
        <v>14</v>
      </c>
      <c r="C2774" s="104">
        <v>27</v>
      </c>
      <c r="D2774" s="104" t="s">
        <v>1104</v>
      </c>
      <c r="F2774" s="104" t="s">
        <v>944</v>
      </c>
      <c r="G2774" s="104">
        <v>356</v>
      </c>
      <c r="H2774" s="104" t="s">
        <v>754</v>
      </c>
    </row>
    <row r="2775" spans="1:8" x14ac:dyDescent="0.25">
      <c r="A2775" s="104">
        <v>2774</v>
      </c>
      <c r="B2775" s="104">
        <v>14</v>
      </c>
      <c r="C2775" s="104">
        <v>28</v>
      </c>
      <c r="D2775" s="104" t="s">
        <v>5172</v>
      </c>
      <c r="F2775" s="104" t="s">
        <v>944</v>
      </c>
      <c r="G2775" s="104">
        <v>609</v>
      </c>
      <c r="H2775" s="104" t="s">
        <v>754</v>
      </c>
    </row>
    <row r="2776" spans="1:8" x14ac:dyDescent="0.25">
      <c r="A2776" s="104">
        <v>2775</v>
      </c>
      <c r="B2776" s="104">
        <v>14</v>
      </c>
      <c r="C2776" s="104">
        <v>29</v>
      </c>
      <c r="D2776" s="104" t="s">
        <v>5195</v>
      </c>
      <c r="F2776" s="104" t="s">
        <v>944</v>
      </c>
      <c r="G2776" s="104">
        <v>320</v>
      </c>
      <c r="H2776" s="104" t="s">
        <v>754</v>
      </c>
    </row>
    <row r="2777" spans="1:8" x14ac:dyDescent="0.25">
      <c r="A2777" s="104">
        <v>2776</v>
      </c>
      <c r="B2777" s="104">
        <v>14</v>
      </c>
      <c r="C2777" s="104">
        <v>30</v>
      </c>
      <c r="D2777" s="104" t="s">
        <v>5380</v>
      </c>
      <c r="F2777" s="104" t="s">
        <v>944</v>
      </c>
      <c r="G2777" s="104">
        <v>455</v>
      </c>
      <c r="H2777" s="104" t="s">
        <v>754</v>
      </c>
    </row>
    <row r="2778" spans="1:8" x14ac:dyDescent="0.25">
      <c r="A2778" s="104">
        <v>2777</v>
      </c>
      <c r="B2778" s="104">
        <v>14</v>
      </c>
      <c r="C2778" s="104">
        <v>31</v>
      </c>
      <c r="D2778" s="104" t="s">
        <v>5381</v>
      </c>
      <c r="F2778" s="104" t="s">
        <v>944</v>
      </c>
      <c r="G2778" s="104">
        <v>635</v>
      </c>
      <c r="H2778" s="104" t="s">
        <v>754</v>
      </c>
    </row>
    <row r="2779" spans="1:8" x14ac:dyDescent="0.25">
      <c r="A2779" s="104">
        <v>2778</v>
      </c>
      <c r="B2779" s="104">
        <v>14</v>
      </c>
      <c r="C2779" s="104">
        <v>32</v>
      </c>
      <c r="D2779" s="104" t="s">
        <v>5282</v>
      </c>
      <c r="F2779" s="104" t="s">
        <v>944</v>
      </c>
      <c r="G2779" s="104">
        <v>538</v>
      </c>
      <c r="H2779" s="104" t="s">
        <v>754</v>
      </c>
    </row>
    <row r="2780" spans="1:8" x14ac:dyDescent="0.25">
      <c r="A2780" s="104">
        <v>2779</v>
      </c>
      <c r="B2780" s="104">
        <v>14</v>
      </c>
      <c r="C2780" s="104">
        <v>33</v>
      </c>
      <c r="D2780" s="104" t="s">
        <v>5382</v>
      </c>
      <c r="F2780" s="104" t="s">
        <v>944</v>
      </c>
      <c r="G2780" s="104">
        <v>278</v>
      </c>
      <c r="H2780" s="104" t="s">
        <v>754</v>
      </c>
    </row>
    <row r="2781" spans="1:8" x14ac:dyDescent="0.25">
      <c r="A2781" s="104">
        <v>2780</v>
      </c>
      <c r="B2781" s="104">
        <v>14</v>
      </c>
      <c r="C2781" s="104">
        <v>34</v>
      </c>
      <c r="D2781" s="104" t="s">
        <v>5382</v>
      </c>
      <c r="F2781" s="104" t="s">
        <v>944</v>
      </c>
      <c r="G2781" s="104">
        <v>1028</v>
      </c>
      <c r="H2781" s="104" t="s">
        <v>754</v>
      </c>
    </row>
    <row r="2782" spans="1:8" x14ac:dyDescent="0.25">
      <c r="A2782" s="104">
        <v>2781</v>
      </c>
      <c r="B2782" s="104">
        <v>14</v>
      </c>
      <c r="C2782" s="104">
        <v>35</v>
      </c>
      <c r="D2782" s="104" t="s">
        <v>5282</v>
      </c>
      <c r="F2782" s="104" t="s">
        <v>944</v>
      </c>
      <c r="G2782" s="104">
        <v>1087</v>
      </c>
      <c r="H2782" s="104" t="s">
        <v>754</v>
      </c>
    </row>
    <row r="2783" spans="1:8" x14ac:dyDescent="0.25">
      <c r="A2783" s="104">
        <v>2782</v>
      </c>
      <c r="B2783" s="104">
        <v>14</v>
      </c>
      <c r="C2783" s="104">
        <v>36</v>
      </c>
      <c r="D2783" s="104" t="s">
        <v>4846</v>
      </c>
      <c r="F2783" s="104" t="s">
        <v>944</v>
      </c>
      <c r="G2783" s="104">
        <v>460</v>
      </c>
      <c r="H2783" s="104" t="s">
        <v>754</v>
      </c>
    </row>
    <row r="2784" spans="1:8" x14ac:dyDescent="0.25">
      <c r="A2784" s="104">
        <v>2783</v>
      </c>
      <c r="B2784" s="104">
        <v>14</v>
      </c>
      <c r="C2784" s="104">
        <v>37</v>
      </c>
      <c r="D2784" s="104" t="s">
        <v>4851</v>
      </c>
      <c r="F2784" s="104" t="s">
        <v>944</v>
      </c>
      <c r="G2784" s="104">
        <v>3936</v>
      </c>
      <c r="H2784" s="104" t="s">
        <v>754</v>
      </c>
    </row>
    <row r="2785" spans="1:8" x14ac:dyDescent="0.25">
      <c r="A2785" s="104">
        <v>2784</v>
      </c>
      <c r="B2785" s="104">
        <v>14</v>
      </c>
      <c r="C2785" s="104">
        <v>38</v>
      </c>
      <c r="D2785" s="104" t="s">
        <v>5205</v>
      </c>
      <c r="F2785" s="104" t="s">
        <v>944</v>
      </c>
      <c r="G2785" s="104">
        <v>2193</v>
      </c>
      <c r="H2785" s="104" t="s">
        <v>754</v>
      </c>
    </row>
    <row r="2786" spans="1:8" x14ac:dyDescent="0.25">
      <c r="A2786" s="104">
        <v>2785</v>
      </c>
      <c r="B2786" s="104">
        <v>14</v>
      </c>
      <c r="C2786" s="104">
        <v>39</v>
      </c>
      <c r="D2786" s="104" t="s">
        <v>5016</v>
      </c>
      <c r="F2786" s="104" t="s">
        <v>944</v>
      </c>
      <c r="G2786" s="104">
        <v>1697</v>
      </c>
      <c r="H2786" s="104" t="s">
        <v>754</v>
      </c>
    </row>
    <row r="2787" spans="1:8" x14ac:dyDescent="0.25">
      <c r="A2787" s="104">
        <v>2786</v>
      </c>
      <c r="B2787" s="104">
        <v>14</v>
      </c>
      <c r="C2787" s="104">
        <v>40</v>
      </c>
      <c r="D2787" s="104" t="s">
        <v>5084</v>
      </c>
      <c r="F2787" s="104" t="s">
        <v>944</v>
      </c>
      <c r="G2787" s="104">
        <v>477</v>
      </c>
      <c r="H2787" s="104" t="s">
        <v>754</v>
      </c>
    </row>
    <row r="2788" spans="1:8" x14ac:dyDescent="0.25">
      <c r="A2788" s="104">
        <v>2787</v>
      </c>
      <c r="B2788" s="104">
        <v>14</v>
      </c>
      <c r="C2788" s="104">
        <v>41</v>
      </c>
      <c r="D2788" s="104" t="s">
        <v>4863</v>
      </c>
      <c r="F2788" s="104" t="s">
        <v>944</v>
      </c>
      <c r="G2788" s="104">
        <v>592</v>
      </c>
      <c r="H2788" s="104" t="s">
        <v>754</v>
      </c>
    </row>
    <row r="2789" spans="1:8" x14ac:dyDescent="0.25">
      <c r="A2789" s="104">
        <v>2788</v>
      </c>
      <c r="B2789" s="104">
        <v>14</v>
      </c>
      <c r="C2789" s="104">
        <v>42</v>
      </c>
      <c r="D2789" s="104" t="s">
        <v>5012</v>
      </c>
      <c r="F2789" s="104" t="s">
        <v>944</v>
      </c>
      <c r="G2789" s="104">
        <v>451</v>
      </c>
      <c r="H2789" s="104" t="s">
        <v>754</v>
      </c>
    </row>
    <row r="2790" spans="1:8" x14ac:dyDescent="0.25">
      <c r="A2790" s="104">
        <v>2789</v>
      </c>
      <c r="B2790" s="104">
        <v>14</v>
      </c>
      <c r="C2790" s="104">
        <v>43</v>
      </c>
      <c r="D2790" s="104" t="s">
        <v>5012</v>
      </c>
      <c r="F2790" s="104" t="s">
        <v>944</v>
      </c>
      <c r="G2790" s="104">
        <v>1234</v>
      </c>
      <c r="H2790" s="104" t="s">
        <v>754</v>
      </c>
    </row>
    <row r="2791" spans="1:8" x14ac:dyDescent="0.25">
      <c r="A2791" s="104">
        <v>2790</v>
      </c>
      <c r="B2791" s="104">
        <v>14</v>
      </c>
      <c r="C2791" s="104">
        <v>44</v>
      </c>
      <c r="D2791" s="104" t="s">
        <v>5132</v>
      </c>
      <c r="F2791" s="104" t="s">
        <v>944</v>
      </c>
      <c r="G2791" s="104">
        <v>455</v>
      </c>
      <c r="H2791" s="104" t="s">
        <v>754</v>
      </c>
    </row>
    <row r="2792" spans="1:8" x14ac:dyDescent="0.25">
      <c r="A2792" s="104">
        <v>2791</v>
      </c>
      <c r="B2792" s="104">
        <v>14</v>
      </c>
      <c r="C2792" s="104">
        <v>45</v>
      </c>
      <c r="D2792" s="104" t="s">
        <v>5155</v>
      </c>
      <c r="F2792" s="104" t="s">
        <v>944</v>
      </c>
      <c r="G2792" s="104">
        <v>613</v>
      </c>
      <c r="H2792" s="104" t="s">
        <v>754</v>
      </c>
    </row>
    <row r="2793" spans="1:8" x14ac:dyDescent="0.25">
      <c r="A2793" s="104">
        <v>2792</v>
      </c>
      <c r="B2793" s="104">
        <v>14</v>
      </c>
      <c r="C2793" s="104">
        <v>46</v>
      </c>
      <c r="D2793" s="104" t="s">
        <v>5072</v>
      </c>
      <c r="F2793" s="104" t="s">
        <v>944</v>
      </c>
      <c r="G2793" s="104">
        <v>345</v>
      </c>
      <c r="H2793" s="104" t="s">
        <v>754</v>
      </c>
    </row>
    <row r="2794" spans="1:8" x14ac:dyDescent="0.25">
      <c r="A2794" s="104">
        <v>2793</v>
      </c>
      <c r="B2794" s="104">
        <v>14</v>
      </c>
      <c r="C2794" s="104">
        <v>47</v>
      </c>
      <c r="D2794" s="104" t="s">
        <v>5194</v>
      </c>
      <c r="F2794" s="104" t="s">
        <v>944</v>
      </c>
      <c r="G2794" s="104">
        <v>350</v>
      </c>
      <c r="H2794" s="104" t="s">
        <v>754</v>
      </c>
    </row>
    <row r="2795" spans="1:8" x14ac:dyDescent="0.25">
      <c r="A2795" s="104">
        <v>2794</v>
      </c>
      <c r="B2795" s="104">
        <v>14</v>
      </c>
      <c r="C2795" s="104">
        <v>48</v>
      </c>
      <c r="D2795" s="104" t="s">
        <v>5137</v>
      </c>
      <c r="F2795" s="104" t="s">
        <v>944</v>
      </c>
      <c r="G2795" s="104">
        <v>555</v>
      </c>
      <c r="H2795" s="104" t="s">
        <v>754</v>
      </c>
    </row>
    <row r="2796" spans="1:8" x14ac:dyDescent="0.25">
      <c r="A2796" s="104">
        <v>2795</v>
      </c>
      <c r="B2796" s="104">
        <v>14</v>
      </c>
      <c r="C2796" s="104">
        <v>49</v>
      </c>
      <c r="D2796" s="104" t="s">
        <v>5087</v>
      </c>
      <c r="F2796" s="104" t="s">
        <v>944</v>
      </c>
      <c r="G2796" s="104">
        <v>505</v>
      </c>
      <c r="H2796" s="104" t="s">
        <v>754</v>
      </c>
    </row>
    <row r="2797" spans="1:8" x14ac:dyDescent="0.25">
      <c r="A2797" s="104">
        <v>2796</v>
      </c>
      <c r="B2797" s="104">
        <v>14</v>
      </c>
      <c r="C2797" s="104">
        <v>50</v>
      </c>
      <c r="D2797" s="104" t="s">
        <v>5164</v>
      </c>
      <c r="F2797" s="104" t="s">
        <v>944</v>
      </c>
      <c r="G2797" s="104">
        <v>535</v>
      </c>
      <c r="H2797" s="104" t="s">
        <v>754</v>
      </c>
    </row>
    <row r="2798" spans="1:8" x14ac:dyDescent="0.25">
      <c r="A2798" s="104">
        <v>2797</v>
      </c>
      <c r="B2798" s="104">
        <v>14</v>
      </c>
      <c r="C2798" s="104">
        <v>51</v>
      </c>
      <c r="D2798" s="104" t="s">
        <v>4808</v>
      </c>
      <c r="F2798" s="104" t="s">
        <v>944</v>
      </c>
      <c r="G2798" s="104">
        <v>260</v>
      </c>
      <c r="H2798" s="104" t="s">
        <v>754</v>
      </c>
    </row>
    <row r="2799" spans="1:8" x14ac:dyDescent="0.25">
      <c r="A2799" s="104">
        <v>2798</v>
      </c>
      <c r="B2799" s="104">
        <v>14</v>
      </c>
      <c r="C2799" s="104">
        <v>52</v>
      </c>
      <c r="D2799" s="104" t="s">
        <v>5012</v>
      </c>
      <c r="F2799" s="104" t="s">
        <v>944</v>
      </c>
      <c r="G2799" s="104">
        <v>47</v>
      </c>
      <c r="H2799" s="104" t="s">
        <v>754</v>
      </c>
    </row>
    <row r="2800" spans="1:8" x14ac:dyDescent="0.25">
      <c r="A2800" s="104">
        <v>2799</v>
      </c>
      <c r="B2800" s="104">
        <v>14</v>
      </c>
      <c r="C2800" s="104">
        <v>53</v>
      </c>
      <c r="D2800" s="104" t="s">
        <v>5011</v>
      </c>
      <c r="F2800" s="104" t="s">
        <v>944</v>
      </c>
      <c r="G2800" s="104">
        <v>449</v>
      </c>
      <c r="H2800" s="104" t="s">
        <v>754</v>
      </c>
    </row>
    <row r="2801" spans="1:8" x14ac:dyDescent="0.25">
      <c r="A2801" s="104">
        <v>2800</v>
      </c>
      <c r="B2801" s="104">
        <v>14</v>
      </c>
      <c r="C2801" s="104">
        <v>54</v>
      </c>
      <c r="D2801" s="104" t="s">
        <v>4820</v>
      </c>
      <c r="F2801" s="104" t="s">
        <v>944</v>
      </c>
      <c r="G2801" s="104">
        <v>536</v>
      </c>
      <c r="H2801" s="104" t="s">
        <v>754</v>
      </c>
    </row>
    <row r="2802" spans="1:8" x14ac:dyDescent="0.25">
      <c r="A2802" s="104">
        <v>2801</v>
      </c>
      <c r="B2802" s="104">
        <v>14</v>
      </c>
      <c r="C2802" s="104">
        <v>55</v>
      </c>
      <c r="D2802" s="104" t="s">
        <v>979</v>
      </c>
      <c r="F2802" s="104" t="s">
        <v>944</v>
      </c>
      <c r="G2802" s="104">
        <v>2420</v>
      </c>
      <c r="H2802" s="104" t="s">
        <v>754</v>
      </c>
    </row>
    <row r="2803" spans="1:8" x14ac:dyDescent="0.25">
      <c r="A2803" s="104">
        <v>2802</v>
      </c>
      <c r="B2803" s="104">
        <v>14</v>
      </c>
      <c r="C2803" s="104">
        <v>57</v>
      </c>
      <c r="D2803" s="104" t="s">
        <v>4816</v>
      </c>
      <c r="F2803" s="104" t="s">
        <v>944</v>
      </c>
      <c r="G2803" s="104">
        <v>1231</v>
      </c>
      <c r="H2803" s="104" t="s">
        <v>4773</v>
      </c>
    </row>
    <row r="2804" spans="1:8" x14ac:dyDescent="0.25">
      <c r="A2804" s="104">
        <v>2803</v>
      </c>
      <c r="B2804" s="104">
        <v>14</v>
      </c>
      <c r="C2804" s="104">
        <v>58</v>
      </c>
      <c r="D2804" s="104" t="s">
        <v>4808</v>
      </c>
      <c r="F2804" s="104" t="s">
        <v>944</v>
      </c>
      <c r="G2804" s="104">
        <v>149</v>
      </c>
      <c r="H2804" s="104" t="s">
        <v>754</v>
      </c>
    </row>
    <row r="2805" spans="1:8" x14ac:dyDescent="0.25">
      <c r="A2805" s="104">
        <v>2804</v>
      </c>
      <c r="B2805" s="104">
        <v>14</v>
      </c>
      <c r="C2805" s="104">
        <v>59</v>
      </c>
      <c r="D2805" s="104" t="s">
        <v>5115</v>
      </c>
      <c r="F2805" s="104" t="s">
        <v>944</v>
      </c>
      <c r="G2805" s="104">
        <v>297</v>
      </c>
      <c r="H2805" s="104" t="s">
        <v>754</v>
      </c>
    </row>
    <row r="2806" spans="1:8" x14ac:dyDescent="0.25">
      <c r="A2806" s="104">
        <v>2805</v>
      </c>
      <c r="B2806" s="104">
        <v>14</v>
      </c>
      <c r="C2806" s="104">
        <v>60</v>
      </c>
      <c r="D2806" s="104" t="s">
        <v>5198</v>
      </c>
      <c r="F2806" s="104" t="s">
        <v>944</v>
      </c>
      <c r="G2806" s="104">
        <v>681</v>
      </c>
      <c r="H2806" s="104" t="s">
        <v>754</v>
      </c>
    </row>
    <row r="2807" spans="1:8" x14ac:dyDescent="0.25">
      <c r="A2807" s="104">
        <v>2806</v>
      </c>
      <c r="B2807" s="104">
        <v>14</v>
      </c>
      <c r="C2807" s="104">
        <v>61</v>
      </c>
      <c r="D2807" s="104" t="s">
        <v>5116</v>
      </c>
      <c r="F2807" s="104" t="s">
        <v>944</v>
      </c>
      <c r="G2807" s="104">
        <v>403</v>
      </c>
      <c r="H2807" s="104" t="s">
        <v>754</v>
      </c>
    </row>
    <row r="2808" spans="1:8" x14ac:dyDescent="0.25">
      <c r="A2808" s="104">
        <v>2807</v>
      </c>
      <c r="B2808" s="104">
        <v>14</v>
      </c>
      <c r="C2808" s="104">
        <v>62</v>
      </c>
      <c r="D2808" s="104" t="s">
        <v>5123</v>
      </c>
      <c r="F2808" s="104" t="s">
        <v>944</v>
      </c>
      <c r="G2808" s="104">
        <v>411</v>
      </c>
      <c r="H2808" s="104" t="s">
        <v>754</v>
      </c>
    </row>
    <row r="2809" spans="1:8" x14ac:dyDescent="0.25">
      <c r="A2809" s="104">
        <v>2808</v>
      </c>
      <c r="B2809" s="104">
        <v>14</v>
      </c>
      <c r="C2809" s="104">
        <v>63</v>
      </c>
      <c r="D2809" s="104" t="s">
        <v>945</v>
      </c>
      <c r="F2809" s="104" t="s">
        <v>946</v>
      </c>
      <c r="G2809" s="104">
        <v>8944</v>
      </c>
      <c r="H2809" s="104" t="s">
        <v>4890</v>
      </c>
    </row>
    <row r="2810" spans="1:8" x14ac:dyDescent="0.25">
      <c r="A2810" s="104">
        <v>2809</v>
      </c>
      <c r="B2810" s="104">
        <v>14</v>
      </c>
      <c r="C2810" s="104">
        <v>64</v>
      </c>
      <c r="D2810" s="104" t="s">
        <v>5156</v>
      </c>
      <c r="F2810" s="104" t="s">
        <v>944</v>
      </c>
      <c r="G2810" s="104">
        <v>235</v>
      </c>
      <c r="H2810" s="104" t="s">
        <v>754</v>
      </c>
    </row>
    <row r="2811" spans="1:8" x14ac:dyDescent="0.25">
      <c r="A2811" s="104">
        <v>2810</v>
      </c>
      <c r="B2811" s="104">
        <v>14</v>
      </c>
      <c r="C2811" s="104">
        <v>65</v>
      </c>
      <c r="D2811" s="104" t="s">
        <v>5085</v>
      </c>
      <c r="F2811" s="104" t="s">
        <v>944</v>
      </c>
      <c r="G2811" s="104">
        <v>384</v>
      </c>
      <c r="H2811" s="104" t="s">
        <v>754</v>
      </c>
    </row>
    <row r="2812" spans="1:8" x14ac:dyDescent="0.25">
      <c r="A2812" s="104">
        <v>2811</v>
      </c>
      <c r="B2812" s="104">
        <v>14</v>
      </c>
      <c r="C2812" s="104">
        <v>66</v>
      </c>
      <c r="D2812" s="104" t="s">
        <v>4813</v>
      </c>
      <c r="F2812" s="104" t="s">
        <v>944</v>
      </c>
      <c r="G2812" s="104">
        <v>2121</v>
      </c>
      <c r="H2812" s="104" t="s">
        <v>754</v>
      </c>
    </row>
    <row r="2813" spans="1:8" x14ac:dyDescent="0.25">
      <c r="A2813" s="104">
        <v>2812</v>
      </c>
      <c r="B2813" s="104">
        <v>14</v>
      </c>
      <c r="C2813" s="104">
        <v>67</v>
      </c>
      <c r="D2813" s="104" t="s">
        <v>5042</v>
      </c>
      <c r="F2813" s="104" t="s">
        <v>944</v>
      </c>
      <c r="G2813" s="104">
        <v>5640</v>
      </c>
      <c r="H2813" s="104" t="s">
        <v>754</v>
      </c>
    </row>
    <row r="2814" spans="1:8" x14ac:dyDescent="0.25">
      <c r="A2814" s="104">
        <v>2813</v>
      </c>
      <c r="B2814" s="104">
        <v>14</v>
      </c>
      <c r="C2814" s="104">
        <v>68</v>
      </c>
      <c r="D2814" s="104" t="s">
        <v>5383</v>
      </c>
      <c r="F2814" s="104" t="s">
        <v>944</v>
      </c>
      <c r="G2814" s="104">
        <v>1815</v>
      </c>
      <c r="H2814" s="104" t="s">
        <v>754</v>
      </c>
    </row>
    <row r="2815" spans="1:8" x14ac:dyDescent="0.25">
      <c r="A2815" s="104">
        <v>2814</v>
      </c>
      <c r="B2815" s="104">
        <v>14</v>
      </c>
      <c r="C2815" s="104">
        <v>69</v>
      </c>
      <c r="D2815" s="104" t="s">
        <v>4867</v>
      </c>
      <c r="F2815" s="104" t="s">
        <v>944</v>
      </c>
      <c r="G2815" s="104">
        <v>1188</v>
      </c>
      <c r="H2815" s="104" t="s">
        <v>754</v>
      </c>
    </row>
    <row r="2816" spans="1:8" x14ac:dyDescent="0.25">
      <c r="A2816" s="104">
        <v>2815</v>
      </c>
      <c r="B2816" s="104">
        <v>14</v>
      </c>
      <c r="C2816" s="104">
        <v>70</v>
      </c>
      <c r="D2816" s="104" t="s">
        <v>4891</v>
      </c>
      <c r="F2816" s="104" t="s">
        <v>944</v>
      </c>
      <c r="G2816" s="104">
        <v>641</v>
      </c>
      <c r="H2816" s="104" t="s">
        <v>4773</v>
      </c>
    </row>
    <row r="2817" spans="1:8" x14ac:dyDescent="0.25">
      <c r="A2817" s="104">
        <v>2816</v>
      </c>
      <c r="B2817" s="104">
        <v>14</v>
      </c>
      <c r="C2817" s="104">
        <v>71</v>
      </c>
      <c r="D2817" s="104" t="s">
        <v>5069</v>
      </c>
      <c r="F2817" s="104" t="s">
        <v>944</v>
      </c>
      <c r="G2817" s="104">
        <v>253</v>
      </c>
      <c r="H2817" s="104" t="s">
        <v>754</v>
      </c>
    </row>
    <row r="2818" spans="1:8" x14ac:dyDescent="0.25">
      <c r="A2818" s="104">
        <v>2817</v>
      </c>
      <c r="B2818" s="104">
        <v>14</v>
      </c>
      <c r="C2818" s="104">
        <v>72</v>
      </c>
      <c r="D2818" s="104" t="s">
        <v>5091</v>
      </c>
      <c r="F2818" s="104" t="s">
        <v>944</v>
      </c>
      <c r="G2818" s="104">
        <v>789</v>
      </c>
      <c r="H2818" s="104" t="s">
        <v>754</v>
      </c>
    </row>
    <row r="2819" spans="1:8" x14ac:dyDescent="0.25">
      <c r="A2819" s="104">
        <v>2818</v>
      </c>
      <c r="B2819" s="104">
        <v>14</v>
      </c>
      <c r="C2819" s="104">
        <v>73</v>
      </c>
      <c r="D2819" s="104" t="s">
        <v>5184</v>
      </c>
      <c r="F2819" s="104" t="s">
        <v>944</v>
      </c>
      <c r="G2819" s="104">
        <v>426</v>
      </c>
      <c r="H2819" s="104" t="s">
        <v>4773</v>
      </c>
    </row>
    <row r="2820" spans="1:8" x14ac:dyDescent="0.25">
      <c r="A2820" s="104">
        <v>2819</v>
      </c>
      <c r="B2820" s="104">
        <v>14</v>
      </c>
      <c r="C2820" s="104">
        <v>74</v>
      </c>
      <c r="D2820" s="104" t="s">
        <v>4863</v>
      </c>
      <c r="F2820" s="104" t="s">
        <v>944</v>
      </c>
      <c r="G2820" s="104">
        <v>2943</v>
      </c>
      <c r="H2820" s="104" t="s">
        <v>754</v>
      </c>
    </row>
    <row r="2821" spans="1:8" x14ac:dyDescent="0.25">
      <c r="A2821" s="104">
        <v>2820</v>
      </c>
      <c r="B2821" s="104">
        <v>14</v>
      </c>
      <c r="C2821" s="104">
        <v>75</v>
      </c>
      <c r="D2821" s="104" t="s">
        <v>4808</v>
      </c>
      <c r="F2821" s="104" t="s">
        <v>944</v>
      </c>
      <c r="G2821" s="104">
        <v>843</v>
      </c>
      <c r="H2821" s="104" t="s">
        <v>754</v>
      </c>
    </row>
    <row r="2822" spans="1:8" x14ac:dyDescent="0.25">
      <c r="A2822" s="104">
        <v>2821</v>
      </c>
      <c r="B2822" s="104">
        <v>14</v>
      </c>
      <c r="C2822" s="104">
        <v>76</v>
      </c>
      <c r="D2822" s="104" t="s">
        <v>4815</v>
      </c>
      <c r="F2822" s="104" t="s">
        <v>944</v>
      </c>
      <c r="G2822" s="104">
        <v>798</v>
      </c>
      <c r="H2822" s="104" t="s">
        <v>754</v>
      </c>
    </row>
    <row r="2823" spans="1:8" x14ac:dyDescent="0.25">
      <c r="A2823" s="104">
        <v>2822</v>
      </c>
      <c r="B2823" s="104">
        <v>14</v>
      </c>
      <c r="C2823" s="104">
        <v>77</v>
      </c>
      <c r="D2823" s="104" t="s">
        <v>4866</v>
      </c>
      <c r="F2823" s="104" t="s">
        <v>944</v>
      </c>
      <c r="G2823" s="104">
        <v>829</v>
      </c>
      <c r="H2823" s="104" t="s">
        <v>754</v>
      </c>
    </row>
    <row r="2824" spans="1:8" x14ac:dyDescent="0.25">
      <c r="A2824" s="104">
        <v>2823</v>
      </c>
      <c r="B2824" s="104">
        <v>14</v>
      </c>
      <c r="C2824" s="104">
        <v>78</v>
      </c>
      <c r="D2824" s="104" t="s">
        <v>4975</v>
      </c>
      <c r="F2824" s="104" t="s">
        <v>944</v>
      </c>
      <c r="G2824" s="104">
        <v>1182</v>
      </c>
      <c r="H2824" s="104" t="s">
        <v>754</v>
      </c>
    </row>
    <row r="2825" spans="1:8" x14ac:dyDescent="0.25">
      <c r="A2825" s="104">
        <v>2824</v>
      </c>
      <c r="B2825" s="104">
        <v>14</v>
      </c>
      <c r="C2825" s="104">
        <v>79</v>
      </c>
      <c r="D2825" s="104" t="s">
        <v>5084</v>
      </c>
      <c r="F2825" s="104" t="s">
        <v>944</v>
      </c>
      <c r="G2825" s="104">
        <v>744</v>
      </c>
      <c r="H2825" s="104" t="s">
        <v>754</v>
      </c>
    </row>
    <row r="2826" spans="1:8" x14ac:dyDescent="0.25">
      <c r="A2826" s="104">
        <v>2825</v>
      </c>
      <c r="B2826" s="104">
        <v>14</v>
      </c>
      <c r="C2826" s="104">
        <v>80</v>
      </c>
      <c r="D2826" s="104" t="s">
        <v>5182</v>
      </c>
      <c r="F2826" s="104" t="s">
        <v>944</v>
      </c>
      <c r="G2826" s="104">
        <v>3511</v>
      </c>
      <c r="H2826" s="104" t="s">
        <v>4773</v>
      </c>
    </row>
    <row r="2827" spans="1:8" x14ac:dyDescent="0.25">
      <c r="A2827" s="104">
        <v>2826</v>
      </c>
      <c r="B2827" s="104">
        <v>14</v>
      </c>
      <c r="C2827" s="104">
        <v>81</v>
      </c>
      <c r="D2827" s="104" t="s">
        <v>5004</v>
      </c>
      <c r="F2827" s="104" t="s">
        <v>944</v>
      </c>
      <c r="G2827" s="104">
        <v>778</v>
      </c>
      <c r="H2827" s="104" t="s">
        <v>4773</v>
      </c>
    </row>
    <row r="2828" spans="1:8" x14ac:dyDescent="0.25">
      <c r="A2828" s="104">
        <v>2827</v>
      </c>
      <c r="B2828" s="104">
        <v>14</v>
      </c>
      <c r="C2828" s="104">
        <v>82</v>
      </c>
      <c r="D2828" s="104" t="s">
        <v>5085</v>
      </c>
      <c r="F2828" s="104" t="s">
        <v>944</v>
      </c>
      <c r="G2828" s="104">
        <v>1121</v>
      </c>
      <c r="H2828" s="104" t="s">
        <v>754</v>
      </c>
    </row>
    <row r="2829" spans="1:8" x14ac:dyDescent="0.25">
      <c r="A2829" s="104">
        <v>2828</v>
      </c>
      <c r="B2829" s="104">
        <v>14</v>
      </c>
      <c r="C2829" s="104">
        <v>83</v>
      </c>
      <c r="D2829" s="104" t="s">
        <v>5042</v>
      </c>
      <c r="F2829" s="104" t="s">
        <v>944</v>
      </c>
      <c r="G2829" s="104">
        <v>1031</v>
      </c>
      <c r="H2829" s="104" t="s">
        <v>754</v>
      </c>
    </row>
    <row r="2830" spans="1:8" x14ac:dyDescent="0.25">
      <c r="A2830" s="104">
        <v>2829</v>
      </c>
      <c r="B2830" s="104">
        <v>14</v>
      </c>
      <c r="C2830" s="104">
        <v>84</v>
      </c>
      <c r="D2830" s="104" t="s">
        <v>5016</v>
      </c>
      <c r="F2830" s="104" t="s">
        <v>944</v>
      </c>
      <c r="G2830" s="104">
        <v>774</v>
      </c>
      <c r="H2830" s="104" t="s">
        <v>754</v>
      </c>
    </row>
    <row r="2831" spans="1:8" x14ac:dyDescent="0.25">
      <c r="A2831" s="104">
        <v>2830</v>
      </c>
      <c r="B2831" s="104">
        <v>14</v>
      </c>
      <c r="C2831" s="104">
        <v>85</v>
      </c>
      <c r="D2831" s="104" t="s">
        <v>4875</v>
      </c>
      <c r="F2831" s="104" t="s">
        <v>944</v>
      </c>
      <c r="G2831" s="104">
        <v>579</v>
      </c>
      <c r="H2831" s="104" t="s">
        <v>754</v>
      </c>
    </row>
    <row r="2832" spans="1:8" x14ac:dyDescent="0.25">
      <c r="A2832" s="104">
        <v>2831</v>
      </c>
      <c r="B2832" s="104">
        <v>14</v>
      </c>
      <c r="C2832" s="104">
        <v>86</v>
      </c>
      <c r="D2832" s="104" t="s">
        <v>5384</v>
      </c>
      <c r="F2832" s="104" t="s">
        <v>944</v>
      </c>
      <c r="G2832" s="104">
        <v>735</v>
      </c>
      <c r="H2832" s="104" t="s">
        <v>754</v>
      </c>
    </row>
    <row r="2833" spans="1:8" x14ac:dyDescent="0.25">
      <c r="A2833" s="104">
        <v>2832</v>
      </c>
      <c r="B2833" s="104">
        <v>14</v>
      </c>
      <c r="C2833" s="104">
        <v>87</v>
      </c>
      <c r="D2833" s="104" t="s">
        <v>5000</v>
      </c>
      <c r="F2833" s="104" t="s">
        <v>944</v>
      </c>
      <c r="G2833" s="104">
        <v>876</v>
      </c>
      <c r="H2833" s="104" t="s">
        <v>754</v>
      </c>
    </row>
    <row r="2834" spans="1:8" x14ac:dyDescent="0.25">
      <c r="A2834" s="104">
        <v>2833</v>
      </c>
      <c r="B2834" s="104">
        <v>14</v>
      </c>
      <c r="C2834" s="104">
        <v>88</v>
      </c>
      <c r="D2834" s="104" t="s">
        <v>4982</v>
      </c>
      <c r="F2834" s="104" t="s">
        <v>944</v>
      </c>
      <c r="G2834" s="104">
        <v>758</v>
      </c>
      <c r="H2834" s="104" t="s">
        <v>754</v>
      </c>
    </row>
    <row r="2835" spans="1:8" x14ac:dyDescent="0.25">
      <c r="A2835" s="104">
        <v>2834</v>
      </c>
      <c r="B2835" s="104">
        <v>14</v>
      </c>
      <c r="C2835" s="104">
        <v>89</v>
      </c>
      <c r="D2835" s="104" t="s">
        <v>4818</v>
      </c>
      <c r="F2835" s="104" t="s">
        <v>944</v>
      </c>
      <c r="G2835" s="104">
        <v>536</v>
      </c>
      <c r="H2835" s="104" t="s">
        <v>754</v>
      </c>
    </row>
    <row r="2836" spans="1:8" x14ac:dyDescent="0.25">
      <c r="A2836" s="104">
        <v>2835</v>
      </c>
      <c r="B2836" s="104">
        <v>14</v>
      </c>
      <c r="C2836" s="104">
        <v>90</v>
      </c>
      <c r="D2836" s="104" t="s">
        <v>4867</v>
      </c>
      <c r="F2836" s="104" t="s">
        <v>944</v>
      </c>
      <c r="G2836" s="104">
        <v>2957</v>
      </c>
      <c r="H2836" s="104" t="s">
        <v>754</v>
      </c>
    </row>
    <row r="2837" spans="1:8" x14ac:dyDescent="0.25">
      <c r="A2837" s="104">
        <v>2836</v>
      </c>
      <c r="B2837" s="104">
        <v>14</v>
      </c>
      <c r="C2837" s="104">
        <v>91</v>
      </c>
      <c r="D2837" s="104" t="s">
        <v>5385</v>
      </c>
      <c r="F2837" s="104" t="s">
        <v>4977</v>
      </c>
      <c r="G2837" s="104">
        <v>1136</v>
      </c>
      <c r="H2837" s="104" t="s">
        <v>754</v>
      </c>
    </row>
    <row r="2838" spans="1:8" x14ac:dyDescent="0.25">
      <c r="A2838" s="104">
        <v>2837</v>
      </c>
      <c r="B2838" s="104">
        <v>14</v>
      </c>
      <c r="C2838" s="104">
        <v>92</v>
      </c>
      <c r="D2838" s="104" t="s">
        <v>5384</v>
      </c>
      <c r="F2838" s="104" t="s">
        <v>944</v>
      </c>
      <c r="G2838" s="104">
        <v>747</v>
      </c>
      <c r="H2838" s="104" t="s">
        <v>754</v>
      </c>
    </row>
    <row r="2839" spans="1:8" x14ac:dyDescent="0.25">
      <c r="A2839" s="104">
        <v>2838</v>
      </c>
      <c r="B2839" s="104">
        <v>14</v>
      </c>
      <c r="C2839" s="104">
        <v>93</v>
      </c>
      <c r="D2839" s="104" t="s">
        <v>4998</v>
      </c>
      <c r="F2839" s="104" t="s">
        <v>944</v>
      </c>
      <c r="G2839" s="104">
        <v>508</v>
      </c>
      <c r="H2839" s="104" t="s">
        <v>754</v>
      </c>
    </row>
    <row r="2840" spans="1:8" x14ac:dyDescent="0.25">
      <c r="A2840" s="104">
        <v>2839</v>
      </c>
      <c r="B2840" s="104">
        <v>14</v>
      </c>
      <c r="C2840" s="104">
        <v>94</v>
      </c>
      <c r="D2840" s="104" t="s">
        <v>4812</v>
      </c>
      <c r="F2840" s="104" t="s">
        <v>944</v>
      </c>
      <c r="G2840" s="104">
        <v>668</v>
      </c>
      <c r="H2840" s="104" t="s">
        <v>754</v>
      </c>
    </row>
    <row r="2841" spans="1:8" x14ac:dyDescent="0.25">
      <c r="A2841" s="104">
        <v>2840</v>
      </c>
      <c r="B2841" s="104">
        <v>14</v>
      </c>
      <c r="C2841" s="104">
        <v>95</v>
      </c>
      <c r="D2841" s="104" t="s">
        <v>4897</v>
      </c>
      <c r="F2841" s="104" t="s">
        <v>944</v>
      </c>
      <c r="G2841" s="104">
        <v>595</v>
      </c>
      <c r="H2841" s="104" t="s">
        <v>754</v>
      </c>
    </row>
    <row r="2842" spans="1:8" x14ac:dyDescent="0.25">
      <c r="A2842" s="104">
        <v>2841</v>
      </c>
      <c r="B2842" s="104">
        <v>14</v>
      </c>
      <c r="C2842" s="104">
        <v>96</v>
      </c>
      <c r="D2842" s="104" t="s">
        <v>5386</v>
      </c>
      <c r="F2842" s="104" t="s">
        <v>944</v>
      </c>
      <c r="G2842" s="104">
        <v>833</v>
      </c>
      <c r="H2842" s="104" t="s">
        <v>754</v>
      </c>
    </row>
    <row r="2843" spans="1:8" x14ac:dyDescent="0.25">
      <c r="A2843" s="104">
        <v>2842</v>
      </c>
      <c r="B2843" s="104">
        <v>14</v>
      </c>
      <c r="C2843" s="104">
        <v>97</v>
      </c>
      <c r="D2843" s="104" t="s">
        <v>4993</v>
      </c>
      <c r="F2843" s="104" t="s">
        <v>944</v>
      </c>
      <c r="G2843" s="104">
        <v>466</v>
      </c>
      <c r="H2843" s="104" t="s">
        <v>754</v>
      </c>
    </row>
    <row r="2844" spans="1:8" x14ac:dyDescent="0.25">
      <c r="A2844" s="104">
        <v>2843</v>
      </c>
      <c r="B2844" s="104">
        <v>14</v>
      </c>
      <c r="C2844" s="104">
        <v>98</v>
      </c>
      <c r="D2844" s="104" t="s">
        <v>4837</v>
      </c>
      <c r="F2844" s="104" t="s">
        <v>944</v>
      </c>
      <c r="G2844" s="104">
        <v>771</v>
      </c>
      <c r="H2844" s="104" t="s">
        <v>754</v>
      </c>
    </row>
    <row r="2845" spans="1:8" x14ac:dyDescent="0.25">
      <c r="A2845" s="104">
        <v>2844</v>
      </c>
      <c r="B2845" s="104">
        <v>14</v>
      </c>
      <c r="C2845" s="104">
        <v>99</v>
      </c>
      <c r="D2845" s="104" t="s">
        <v>5385</v>
      </c>
      <c r="F2845" s="104" t="s">
        <v>4977</v>
      </c>
      <c r="G2845" s="104">
        <v>22656</v>
      </c>
      <c r="H2845" s="104" t="s">
        <v>754</v>
      </c>
    </row>
    <row r="2846" spans="1:8" x14ac:dyDescent="0.25">
      <c r="A2846" s="104">
        <v>2845</v>
      </c>
      <c r="B2846" s="104">
        <v>14</v>
      </c>
      <c r="C2846" s="104">
        <v>100</v>
      </c>
      <c r="D2846" s="104" t="s">
        <v>4778</v>
      </c>
      <c r="F2846" s="104" t="s">
        <v>944</v>
      </c>
      <c r="G2846" s="104">
        <v>907</v>
      </c>
      <c r="H2846" s="104" t="s">
        <v>754</v>
      </c>
    </row>
    <row r="2847" spans="1:8" x14ac:dyDescent="0.25">
      <c r="A2847" s="104">
        <v>2846</v>
      </c>
      <c r="B2847" s="104">
        <v>14</v>
      </c>
      <c r="C2847" s="104">
        <v>101</v>
      </c>
      <c r="D2847" s="104" t="s">
        <v>4892</v>
      </c>
      <c r="F2847" s="104" t="s">
        <v>944</v>
      </c>
      <c r="G2847" s="104">
        <v>629</v>
      </c>
      <c r="H2847" s="104" t="s">
        <v>754</v>
      </c>
    </row>
    <row r="2848" spans="1:8" x14ac:dyDescent="0.25">
      <c r="A2848" s="104">
        <v>2847</v>
      </c>
      <c r="B2848" s="104">
        <v>14</v>
      </c>
      <c r="C2848" s="104">
        <v>102</v>
      </c>
      <c r="D2848" s="104" t="s">
        <v>4811</v>
      </c>
      <c r="F2848" s="104" t="s">
        <v>944</v>
      </c>
      <c r="G2848" s="104">
        <v>651</v>
      </c>
      <c r="H2848" s="104" t="s">
        <v>754</v>
      </c>
    </row>
    <row r="2849" spans="1:8" x14ac:dyDescent="0.25">
      <c r="A2849" s="104">
        <v>2848</v>
      </c>
      <c r="B2849" s="104">
        <v>14</v>
      </c>
      <c r="C2849" s="104">
        <v>103</v>
      </c>
      <c r="D2849" s="104" t="s">
        <v>4997</v>
      </c>
      <c r="F2849" s="104" t="s">
        <v>944</v>
      </c>
      <c r="G2849" s="104">
        <v>635</v>
      </c>
      <c r="H2849" s="104" t="s">
        <v>754</v>
      </c>
    </row>
    <row r="2850" spans="1:8" x14ac:dyDescent="0.25">
      <c r="A2850" s="104">
        <v>2849</v>
      </c>
      <c r="B2850" s="104">
        <v>14</v>
      </c>
      <c r="C2850" s="104">
        <v>104</v>
      </c>
      <c r="D2850" s="104" t="s">
        <v>4790</v>
      </c>
      <c r="F2850" s="104" t="s">
        <v>944</v>
      </c>
      <c r="G2850" s="104">
        <v>644</v>
      </c>
      <c r="H2850" s="104" t="s">
        <v>754</v>
      </c>
    </row>
    <row r="2851" spans="1:8" x14ac:dyDescent="0.25">
      <c r="A2851" s="104">
        <v>2850</v>
      </c>
      <c r="B2851" s="104">
        <v>14</v>
      </c>
      <c r="C2851" s="104">
        <v>105</v>
      </c>
      <c r="D2851" s="104" t="s">
        <v>4801</v>
      </c>
      <c r="F2851" s="104" t="s">
        <v>944</v>
      </c>
      <c r="G2851" s="104">
        <v>477</v>
      </c>
      <c r="H2851" s="104" t="s">
        <v>754</v>
      </c>
    </row>
    <row r="2852" spans="1:8" x14ac:dyDescent="0.25">
      <c r="A2852" s="104">
        <v>2851</v>
      </c>
      <c r="B2852" s="104">
        <v>14</v>
      </c>
      <c r="C2852" s="104">
        <v>106</v>
      </c>
      <c r="D2852" s="104" t="s">
        <v>4784</v>
      </c>
      <c r="F2852" s="104" t="s">
        <v>944</v>
      </c>
      <c r="G2852" s="104">
        <v>542</v>
      </c>
      <c r="H2852" s="104" t="s">
        <v>754</v>
      </c>
    </row>
    <row r="2853" spans="1:8" x14ac:dyDescent="0.25">
      <c r="A2853" s="104">
        <v>2852</v>
      </c>
      <c r="B2853" s="104">
        <v>14</v>
      </c>
      <c r="C2853" s="104">
        <v>107</v>
      </c>
      <c r="D2853" s="104" t="s">
        <v>4836</v>
      </c>
      <c r="F2853" s="104" t="s">
        <v>944</v>
      </c>
      <c r="G2853" s="104">
        <v>2932</v>
      </c>
      <c r="H2853" s="104" t="s">
        <v>754</v>
      </c>
    </row>
    <row r="2854" spans="1:8" x14ac:dyDescent="0.25">
      <c r="A2854" s="104">
        <v>2853</v>
      </c>
      <c r="B2854" s="104">
        <v>14</v>
      </c>
      <c r="C2854" s="104">
        <v>108</v>
      </c>
      <c r="D2854" s="104" t="s">
        <v>5385</v>
      </c>
      <c r="F2854" s="104" t="s">
        <v>4977</v>
      </c>
      <c r="G2854" s="104">
        <v>1326</v>
      </c>
      <c r="H2854" s="104" t="s">
        <v>754</v>
      </c>
    </row>
    <row r="2855" spans="1:8" x14ac:dyDescent="0.25">
      <c r="A2855" s="104">
        <v>2854</v>
      </c>
      <c r="B2855" s="104">
        <v>14</v>
      </c>
      <c r="C2855" s="104">
        <v>109</v>
      </c>
      <c r="D2855" s="104" t="s">
        <v>4788</v>
      </c>
      <c r="F2855" s="104" t="s">
        <v>944</v>
      </c>
      <c r="G2855" s="104">
        <v>530</v>
      </c>
      <c r="H2855" s="104" t="s">
        <v>754</v>
      </c>
    </row>
    <row r="2856" spans="1:8" x14ac:dyDescent="0.25">
      <c r="A2856" s="104">
        <v>2855</v>
      </c>
      <c r="B2856" s="104">
        <v>14</v>
      </c>
      <c r="C2856" s="104">
        <v>110</v>
      </c>
      <c r="D2856" s="104" t="s">
        <v>4799</v>
      </c>
      <c r="F2856" s="104" t="s">
        <v>944</v>
      </c>
      <c r="G2856" s="104">
        <v>538</v>
      </c>
      <c r="H2856" s="104" t="s">
        <v>754</v>
      </c>
    </row>
    <row r="2857" spans="1:8" x14ac:dyDescent="0.25">
      <c r="A2857" s="104">
        <v>2856</v>
      </c>
      <c r="B2857" s="104">
        <v>14</v>
      </c>
      <c r="C2857" s="104">
        <v>111</v>
      </c>
      <c r="D2857" s="104" t="s">
        <v>4891</v>
      </c>
      <c r="F2857" s="104" t="s">
        <v>944</v>
      </c>
      <c r="G2857" s="104">
        <v>1133</v>
      </c>
      <c r="H2857" s="104" t="s">
        <v>754</v>
      </c>
    </row>
    <row r="2858" spans="1:8" x14ac:dyDescent="0.25">
      <c r="A2858" s="104">
        <v>2857</v>
      </c>
      <c r="B2858" s="104">
        <v>14</v>
      </c>
      <c r="C2858" s="104">
        <v>112</v>
      </c>
      <c r="D2858" s="104" t="s">
        <v>4922</v>
      </c>
      <c r="F2858" s="104" t="s">
        <v>944</v>
      </c>
      <c r="G2858" s="104">
        <v>715</v>
      </c>
      <c r="H2858" s="104" t="s">
        <v>754</v>
      </c>
    </row>
    <row r="2859" spans="1:8" x14ac:dyDescent="0.25">
      <c r="A2859" s="104">
        <v>2858</v>
      </c>
      <c r="B2859" s="104">
        <v>14</v>
      </c>
      <c r="C2859" s="104">
        <v>113</v>
      </c>
      <c r="D2859" s="104" t="s">
        <v>4919</v>
      </c>
      <c r="F2859" s="104" t="s">
        <v>944</v>
      </c>
      <c r="G2859" s="104">
        <v>797</v>
      </c>
      <c r="H2859" s="104" t="s">
        <v>4779</v>
      </c>
    </row>
    <row r="2860" spans="1:8" x14ac:dyDescent="0.25">
      <c r="A2860" s="104">
        <v>2859</v>
      </c>
      <c r="B2860" s="104">
        <v>14</v>
      </c>
      <c r="C2860" s="104">
        <v>114</v>
      </c>
      <c r="D2860" s="104" t="s">
        <v>4943</v>
      </c>
      <c r="F2860" s="104" t="s">
        <v>944</v>
      </c>
      <c r="G2860" s="104">
        <v>772</v>
      </c>
      <c r="H2860" s="104" t="s">
        <v>754</v>
      </c>
    </row>
    <row r="2861" spans="1:8" x14ac:dyDescent="0.25">
      <c r="A2861" s="104">
        <v>2860</v>
      </c>
      <c r="B2861" s="104">
        <v>14</v>
      </c>
      <c r="C2861" s="104">
        <v>115</v>
      </c>
      <c r="D2861" s="104" t="s">
        <v>945</v>
      </c>
      <c r="F2861" s="104" t="s">
        <v>946</v>
      </c>
      <c r="G2861" s="104">
        <v>770</v>
      </c>
      <c r="H2861" s="104" t="s">
        <v>754</v>
      </c>
    </row>
    <row r="2862" spans="1:8" x14ac:dyDescent="0.25">
      <c r="A2862" s="104">
        <v>2861</v>
      </c>
      <c r="B2862" s="104">
        <v>14</v>
      </c>
      <c r="C2862" s="104">
        <v>116</v>
      </c>
      <c r="D2862" s="104" t="s">
        <v>5156</v>
      </c>
      <c r="F2862" s="104" t="s">
        <v>944</v>
      </c>
      <c r="G2862" s="104">
        <v>586</v>
      </c>
      <c r="H2862" s="104" t="s">
        <v>754</v>
      </c>
    </row>
    <row r="2863" spans="1:8" x14ac:dyDescent="0.25">
      <c r="A2863" s="104">
        <v>2862</v>
      </c>
      <c r="B2863" s="104">
        <v>14</v>
      </c>
      <c r="C2863" s="104">
        <v>117</v>
      </c>
      <c r="D2863" s="104" t="s">
        <v>5174</v>
      </c>
      <c r="F2863" s="104" t="s">
        <v>944</v>
      </c>
      <c r="G2863" s="104">
        <v>472</v>
      </c>
      <c r="H2863" s="104" t="s">
        <v>754</v>
      </c>
    </row>
    <row r="2864" spans="1:8" x14ac:dyDescent="0.25">
      <c r="A2864" s="104">
        <v>2863</v>
      </c>
      <c r="B2864" s="104">
        <v>14</v>
      </c>
      <c r="C2864" s="104">
        <v>118</v>
      </c>
      <c r="D2864" s="104" t="s">
        <v>5155</v>
      </c>
      <c r="F2864" s="104" t="s">
        <v>944</v>
      </c>
      <c r="G2864" s="104">
        <v>1143</v>
      </c>
      <c r="H2864" s="104" t="s">
        <v>754</v>
      </c>
    </row>
    <row r="2865" spans="1:9" x14ac:dyDescent="0.25">
      <c r="A2865" s="104">
        <v>2864</v>
      </c>
      <c r="B2865" s="104">
        <v>14</v>
      </c>
      <c r="C2865" s="104">
        <v>119</v>
      </c>
      <c r="D2865" s="104" t="s">
        <v>4799</v>
      </c>
      <c r="F2865" s="104" t="s">
        <v>944</v>
      </c>
      <c r="G2865" s="104">
        <v>520</v>
      </c>
      <c r="H2865" s="104" t="s">
        <v>754</v>
      </c>
    </row>
    <row r="2866" spans="1:9" x14ac:dyDescent="0.25">
      <c r="A2866" s="104">
        <v>2865</v>
      </c>
      <c r="B2866" s="104">
        <v>14</v>
      </c>
      <c r="C2866" s="104">
        <v>120</v>
      </c>
      <c r="D2866" s="104" t="s">
        <v>4786</v>
      </c>
      <c r="F2866" s="104" t="s">
        <v>944</v>
      </c>
      <c r="G2866" s="104">
        <v>583</v>
      </c>
      <c r="H2866" s="104" t="s">
        <v>754</v>
      </c>
    </row>
    <row r="2867" spans="1:9" x14ac:dyDescent="0.25">
      <c r="A2867" s="104">
        <v>2866</v>
      </c>
      <c r="B2867" s="104">
        <v>14</v>
      </c>
      <c r="C2867" s="104">
        <v>121</v>
      </c>
      <c r="D2867" s="104" t="s">
        <v>4856</v>
      </c>
      <c r="F2867" s="104" t="s">
        <v>944</v>
      </c>
      <c r="G2867" s="104">
        <v>549</v>
      </c>
      <c r="H2867" s="104" t="s">
        <v>754</v>
      </c>
    </row>
    <row r="2868" spans="1:9" x14ac:dyDescent="0.25">
      <c r="A2868" s="104">
        <v>2867</v>
      </c>
      <c r="B2868" s="104">
        <v>14</v>
      </c>
      <c r="C2868" s="104">
        <v>122</v>
      </c>
      <c r="D2868" s="104" t="s">
        <v>5116</v>
      </c>
      <c r="F2868" s="104" t="s">
        <v>944</v>
      </c>
      <c r="G2868" s="104">
        <v>578</v>
      </c>
      <c r="H2868" s="104" t="s">
        <v>754</v>
      </c>
      <c r="I2868" s="116"/>
    </row>
    <row r="2869" spans="1:9" x14ac:dyDescent="0.25">
      <c r="A2869" s="104">
        <v>2868</v>
      </c>
      <c r="B2869" s="104">
        <v>14</v>
      </c>
      <c r="C2869" s="104">
        <v>123</v>
      </c>
      <c r="D2869" s="104" t="s">
        <v>5086</v>
      </c>
      <c r="F2869" s="104" t="s">
        <v>944</v>
      </c>
      <c r="G2869" s="104">
        <v>482</v>
      </c>
      <c r="H2869" s="104" t="s">
        <v>754</v>
      </c>
    </row>
    <row r="2870" spans="1:9" x14ac:dyDescent="0.25">
      <c r="A2870" s="104">
        <v>2869</v>
      </c>
      <c r="B2870" s="104">
        <v>14</v>
      </c>
      <c r="C2870" s="104">
        <v>124</v>
      </c>
      <c r="D2870" s="104" t="s">
        <v>4914</v>
      </c>
      <c r="F2870" s="104" t="s">
        <v>944</v>
      </c>
      <c r="G2870" s="104">
        <v>810</v>
      </c>
      <c r="H2870" s="104" t="s">
        <v>754</v>
      </c>
    </row>
    <row r="2871" spans="1:9" x14ac:dyDescent="0.25">
      <c r="A2871" s="104">
        <v>2870</v>
      </c>
      <c r="B2871" s="104">
        <v>14</v>
      </c>
      <c r="C2871" s="104">
        <v>125</v>
      </c>
      <c r="D2871" s="104" t="s">
        <v>5101</v>
      </c>
      <c r="F2871" s="104" t="s">
        <v>944</v>
      </c>
      <c r="G2871" s="104">
        <v>712</v>
      </c>
      <c r="H2871" s="104" t="s">
        <v>754</v>
      </c>
    </row>
    <row r="2872" spans="1:9" x14ac:dyDescent="0.25">
      <c r="A2872" s="104">
        <v>2871</v>
      </c>
      <c r="B2872" s="104">
        <v>14</v>
      </c>
      <c r="C2872" s="104">
        <v>126</v>
      </c>
      <c r="D2872" s="104" t="s">
        <v>5012</v>
      </c>
      <c r="F2872" s="104" t="s">
        <v>944</v>
      </c>
      <c r="G2872" s="104">
        <v>825</v>
      </c>
      <c r="H2872" s="104" t="s">
        <v>754</v>
      </c>
    </row>
    <row r="2873" spans="1:9" x14ac:dyDescent="0.25">
      <c r="A2873" s="104">
        <v>2872</v>
      </c>
      <c r="B2873" s="104">
        <v>14</v>
      </c>
      <c r="C2873" s="104">
        <v>127</v>
      </c>
      <c r="D2873" s="104" t="s">
        <v>4816</v>
      </c>
      <c r="F2873" s="104" t="s">
        <v>944</v>
      </c>
      <c r="G2873" s="104">
        <v>189</v>
      </c>
      <c r="H2873" s="104" t="s">
        <v>754</v>
      </c>
    </row>
    <row r="2874" spans="1:9" x14ac:dyDescent="0.25">
      <c r="A2874" s="104">
        <v>2873</v>
      </c>
      <c r="B2874" s="104">
        <v>14</v>
      </c>
      <c r="C2874" s="104">
        <v>128</v>
      </c>
      <c r="D2874" s="104" t="s">
        <v>969</v>
      </c>
      <c r="F2874" s="104" t="s">
        <v>944</v>
      </c>
      <c r="G2874" s="104">
        <v>209</v>
      </c>
      <c r="H2874" s="104" t="s">
        <v>754</v>
      </c>
    </row>
    <row r="2875" spans="1:9" x14ac:dyDescent="0.25">
      <c r="A2875" s="104">
        <v>2874</v>
      </c>
      <c r="B2875" s="104">
        <v>14</v>
      </c>
      <c r="C2875" s="104">
        <v>129</v>
      </c>
      <c r="D2875" s="104" t="s">
        <v>4989</v>
      </c>
      <c r="F2875" s="104" t="s">
        <v>944</v>
      </c>
      <c r="G2875" s="104">
        <v>749</v>
      </c>
      <c r="H2875" s="104" t="s">
        <v>754</v>
      </c>
    </row>
    <row r="2876" spans="1:9" x14ac:dyDescent="0.25">
      <c r="A2876" s="104">
        <v>2875</v>
      </c>
      <c r="B2876" s="104">
        <v>14</v>
      </c>
      <c r="C2876" s="104">
        <v>130</v>
      </c>
      <c r="D2876" s="104" t="s">
        <v>4941</v>
      </c>
      <c r="F2876" s="104" t="s">
        <v>944</v>
      </c>
      <c r="G2876" s="104">
        <v>647</v>
      </c>
      <c r="H2876" s="104" t="s">
        <v>754</v>
      </c>
    </row>
    <row r="2877" spans="1:9" x14ac:dyDescent="0.25">
      <c r="A2877" s="104">
        <v>2876</v>
      </c>
      <c r="B2877" s="104">
        <v>14</v>
      </c>
      <c r="C2877" s="104">
        <v>131</v>
      </c>
      <c r="D2877" s="104" t="s">
        <v>5195</v>
      </c>
      <c r="F2877" s="104" t="s">
        <v>944</v>
      </c>
      <c r="G2877" s="104">
        <v>1074</v>
      </c>
      <c r="H2877" s="104" t="s">
        <v>754</v>
      </c>
    </row>
    <row r="2878" spans="1:9" x14ac:dyDescent="0.25">
      <c r="A2878" s="104">
        <v>2877</v>
      </c>
      <c r="B2878" s="104">
        <v>14</v>
      </c>
      <c r="C2878" s="104">
        <v>132</v>
      </c>
      <c r="D2878" s="104" t="s">
        <v>5123</v>
      </c>
      <c r="F2878" s="104" t="s">
        <v>944</v>
      </c>
      <c r="G2878" s="104">
        <v>938</v>
      </c>
      <c r="H2878" s="104" t="s">
        <v>754</v>
      </c>
    </row>
    <row r="2879" spans="1:9" x14ac:dyDescent="0.25">
      <c r="A2879" s="104">
        <v>2878</v>
      </c>
      <c r="B2879" s="104">
        <v>14</v>
      </c>
      <c r="C2879" s="104">
        <v>133</v>
      </c>
      <c r="D2879" s="104" t="s">
        <v>945</v>
      </c>
      <c r="F2879" s="104" t="s">
        <v>968</v>
      </c>
      <c r="G2879" s="104">
        <v>19172</v>
      </c>
      <c r="H2879" s="104" t="s">
        <v>4890</v>
      </c>
    </row>
    <row r="2880" spans="1:9" x14ac:dyDescent="0.25">
      <c r="A2880" s="104">
        <v>2879</v>
      </c>
      <c r="B2880" s="104">
        <v>14</v>
      </c>
      <c r="C2880" s="104">
        <v>134</v>
      </c>
      <c r="D2880" s="104" t="s">
        <v>4818</v>
      </c>
      <c r="F2880" s="104" t="s">
        <v>944</v>
      </c>
      <c r="G2880" s="104">
        <v>350</v>
      </c>
      <c r="H2880" s="104" t="s">
        <v>754</v>
      </c>
    </row>
    <row r="2881" spans="1:8" x14ac:dyDescent="0.25">
      <c r="A2881" s="104">
        <v>2880</v>
      </c>
      <c r="B2881" s="104">
        <v>14</v>
      </c>
      <c r="C2881" s="104">
        <v>135</v>
      </c>
      <c r="D2881" s="104" t="s">
        <v>5042</v>
      </c>
      <c r="F2881" s="104" t="s">
        <v>944</v>
      </c>
      <c r="G2881" s="104">
        <v>415</v>
      </c>
      <c r="H2881" s="104" t="s">
        <v>754</v>
      </c>
    </row>
    <row r="2882" spans="1:8" x14ac:dyDescent="0.25">
      <c r="A2882" s="104">
        <v>2881</v>
      </c>
      <c r="B2882" s="104">
        <v>14</v>
      </c>
      <c r="C2882" s="104">
        <v>136</v>
      </c>
      <c r="D2882" s="104" t="s">
        <v>4863</v>
      </c>
      <c r="F2882" s="104" t="s">
        <v>944</v>
      </c>
      <c r="G2882" s="104">
        <v>604</v>
      </c>
      <c r="H2882" s="104" t="s">
        <v>754</v>
      </c>
    </row>
    <row r="2883" spans="1:8" x14ac:dyDescent="0.25">
      <c r="A2883" s="104">
        <v>2882</v>
      </c>
      <c r="B2883" s="104">
        <v>14</v>
      </c>
      <c r="C2883" s="104">
        <v>137</v>
      </c>
      <c r="D2883" s="104" t="s">
        <v>4867</v>
      </c>
      <c r="F2883" s="104" t="s">
        <v>944</v>
      </c>
      <c r="G2883" s="104">
        <v>545</v>
      </c>
      <c r="H2883" s="104" t="s">
        <v>754</v>
      </c>
    </row>
    <row r="2884" spans="1:8" x14ac:dyDescent="0.25">
      <c r="A2884" s="104">
        <v>2883</v>
      </c>
      <c r="B2884" s="104">
        <v>14</v>
      </c>
      <c r="C2884" s="104">
        <v>138</v>
      </c>
      <c r="D2884" s="104" t="s">
        <v>4990</v>
      </c>
      <c r="F2884" s="104" t="s">
        <v>944</v>
      </c>
      <c r="G2884" s="104">
        <v>587</v>
      </c>
      <c r="H2884" s="104" t="s">
        <v>754</v>
      </c>
    </row>
    <row r="2885" spans="1:8" x14ac:dyDescent="0.25">
      <c r="A2885" s="104">
        <v>2884</v>
      </c>
      <c r="B2885" s="104">
        <v>14</v>
      </c>
      <c r="C2885" s="104">
        <v>139</v>
      </c>
      <c r="D2885" s="104" t="s">
        <v>5282</v>
      </c>
      <c r="F2885" s="104" t="s">
        <v>944</v>
      </c>
      <c r="G2885" s="104">
        <v>688</v>
      </c>
      <c r="H2885" s="104" t="s">
        <v>754</v>
      </c>
    </row>
    <row r="2886" spans="1:8" x14ac:dyDescent="0.25">
      <c r="A2886" s="104">
        <v>2885</v>
      </c>
      <c r="B2886" s="104">
        <v>14</v>
      </c>
      <c r="C2886" s="104">
        <v>140</v>
      </c>
      <c r="D2886" s="104" t="s">
        <v>5139</v>
      </c>
      <c r="F2886" s="104" t="s">
        <v>944</v>
      </c>
      <c r="G2886" s="104">
        <v>1389</v>
      </c>
      <c r="H2886" s="104" t="s">
        <v>4773</v>
      </c>
    </row>
    <row r="2887" spans="1:8" x14ac:dyDescent="0.25">
      <c r="A2887" s="104">
        <v>2886</v>
      </c>
      <c r="B2887" s="104">
        <v>14</v>
      </c>
      <c r="C2887" s="104">
        <v>141</v>
      </c>
      <c r="D2887" s="104" t="s">
        <v>4813</v>
      </c>
      <c r="F2887" s="104" t="s">
        <v>944</v>
      </c>
      <c r="G2887" s="104">
        <v>249</v>
      </c>
      <c r="H2887" s="104" t="s">
        <v>754</v>
      </c>
    </row>
    <row r="2888" spans="1:8" x14ac:dyDescent="0.25">
      <c r="A2888" s="104">
        <v>2887</v>
      </c>
      <c r="B2888" s="104">
        <v>14</v>
      </c>
      <c r="C2888" s="104">
        <v>142</v>
      </c>
      <c r="D2888" s="104" t="s">
        <v>984</v>
      </c>
      <c r="F2888" s="104" t="s">
        <v>944</v>
      </c>
      <c r="G2888" s="104">
        <v>1851</v>
      </c>
      <c r="H2888" s="104" t="s">
        <v>754</v>
      </c>
    </row>
    <row r="2889" spans="1:8" x14ac:dyDescent="0.25">
      <c r="A2889" s="104">
        <v>2888</v>
      </c>
      <c r="B2889" s="104">
        <v>14</v>
      </c>
      <c r="C2889" s="104">
        <v>143</v>
      </c>
      <c r="D2889" s="104" t="s">
        <v>4808</v>
      </c>
      <c r="F2889" s="104" t="s">
        <v>944</v>
      </c>
      <c r="G2889" s="104">
        <v>416</v>
      </c>
      <c r="H2889" s="104" t="s">
        <v>754</v>
      </c>
    </row>
    <row r="2890" spans="1:8" x14ac:dyDescent="0.25">
      <c r="A2890" s="104">
        <v>2889</v>
      </c>
      <c r="B2890" s="104">
        <v>14</v>
      </c>
      <c r="C2890" s="104">
        <v>144</v>
      </c>
      <c r="D2890" s="104" t="s">
        <v>5084</v>
      </c>
      <c r="F2890" s="104" t="s">
        <v>944</v>
      </c>
      <c r="G2890" s="104">
        <v>456</v>
      </c>
      <c r="H2890" s="104" t="s">
        <v>754</v>
      </c>
    </row>
    <row r="2891" spans="1:8" x14ac:dyDescent="0.25">
      <c r="A2891" s="104">
        <v>2890</v>
      </c>
      <c r="B2891" s="104">
        <v>14</v>
      </c>
      <c r="C2891" s="104">
        <v>145</v>
      </c>
      <c r="D2891" s="104" t="s">
        <v>5016</v>
      </c>
      <c r="F2891" s="104" t="s">
        <v>944</v>
      </c>
      <c r="G2891" s="104">
        <v>423</v>
      </c>
      <c r="H2891" s="104" t="s">
        <v>754</v>
      </c>
    </row>
    <row r="2892" spans="1:8" x14ac:dyDescent="0.25">
      <c r="A2892" s="104">
        <v>2891</v>
      </c>
      <c r="B2892" s="104">
        <v>14</v>
      </c>
      <c r="C2892" s="104">
        <v>146</v>
      </c>
      <c r="D2892" s="104" t="s">
        <v>4975</v>
      </c>
      <c r="F2892" s="104" t="s">
        <v>944</v>
      </c>
      <c r="G2892" s="104">
        <v>581</v>
      </c>
      <c r="H2892" s="104" t="s">
        <v>754</v>
      </c>
    </row>
    <row r="2893" spans="1:8" x14ac:dyDescent="0.25">
      <c r="A2893" s="104">
        <v>2892</v>
      </c>
      <c r="B2893" s="104">
        <v>14</v>
      </c>
      <c r="C2893" s="104">
        <v>147</v>
      </c>
      <c r="D2893" s="104" t="s">
        <v>5282</v>
      </c>
      <c r="F2893" s="104" t="s">
        <v>944</v>
      </c>
      <c r="G2893" s="104">
        <v>200</v>
      </c>
      <c r="H2893" s="104" t="s">
        <v>754</v>
      </c>
    </row>
    <row r="2894" spans="1:8" x14ac:dyDescent="0.25">
      <c r="A2894" s="104">
        <v>2893</v>
      </c>
      <c r="B2894" s="104">
        <v>14</v>
      </c>
      <c r="C2894" s="104">
        <v>148</v>
      </c>
      <c r="D2894" s="104" t="s">
        <v>4815</v>
      </c>
      <c r="F2894" s="104" t="s">
        <v>944</v>
      </c>
      <c r="G2894" s="104">
        <v>407</v>
      </c>
      <c r="H2894" s="104" t="s">
        <v>754</v>
      </c>
    </row>
    <row r="2895" spans="1:8" x14ac:dyDescent="0.25">
      <c r="A2895" s="104">
        <v>2894</v>
      </c>
      <c r="B2895" s="104">
        <v>14</v>
      </c>
      <c r="C2895" s="104">
        <v>149</v>
      </c>
      <c r="D2895" s="104" t="s">
        <v>4866</v>
      </c>
      <c r="F2895" s="104" t="s">
        <v>944</v>
      </c>
      <c r="G2895" s="104">
        <v>405</v>
      </c>
      <c r="H2895" s="104" t="s">
        <v>754</v>
      </c>
    </row>
    <row r="2896" spans="1:8" x14ac:dyDescent="0.25">
      <c r="A2896" s="104">
        <v>2895</v>
      </c>
      <c r="B2896" s="104">
        <v>14</v>
      </c>
      <c r="C2896" s="104">
        <v>150</v>
      </c>
      <c r="D2896" s="104" t="s">
        <v>4879</v>
      </c>
      <c r="F2896" s="104" t="s">
        <v>944</v>
      </c>
      <c r="G2896" s="104">
        <v>654</v>
      </c>
      <c r="H2896" s="104" t="s">
        <v>754</v>
      </c>
    </row>
    <row r="2897" spans="1:8" x14ac:dyDescent="0.25">
      <c r="A2897" s="104">
        <v>2896</v>
      </c>
      <c r="B2897" s="104">
        <v>14</v>
      </c>
      <c r="C2897" s="104">
        <v>151</v>
      </c>
      <c r="D2897" s="104" t="s">
        <v>5271</v>
      </c>
      <c r="F2897" s="104" t="s">
        <v>944</v>
      </c>
      <c r="G2897" s="104">
        <v>559</v>
      </c>
      <c r="H2897" s="104" t="s">
        <v>754</v>
      </c>
    </row>
    <row r="2898" spans="1:8" x14ac:dyDescent="0.25">
      <c r="A2898" s="104">
        <v>2897</v>
      </c>
      <c r="B2898" s="104">
        <v>14</v>
      </c>
      <c r="C2898" s="104">
        <v>152</v>
      </c>
      <c r="D2898" s="104" t="s">
        <v>5125</v>
      </c>
      <c r="F2898" s="104" t="s">
        <v>944</v>
      </c>
      <c r="G2898" s="104">
        <v>621</v>
      </c>
      <c r="H2898" s="104" t="s">
        <v>754</v>
      </c>
    </row>
    <row r="2899" spans="1:8" x14ac:dyDescent="0.25">
      <c r="A2899" s="104">
        <v>2898</v>
      </c>
      <c r="B2899" s="104">
        <v>14</v>
      </c>
      <c r="C2899" s="104">
        <v>153</v>
      </c>
      <c r="D2899" s="104" t="s">
        <v>4879</v>
      </c>
      <c r="F2899" s="104" t="s">
        <v>944</v>
      </c>
      <c r="G2899" s="104">
        <v>733</v>
      </c>
      <c r="H2899" s="104" t="s">
        <v>754</v>
      </c>
    </row>
    <row r="2900" spans="1:8" x14ac:dyDescent="0.25">
      <c r="A2900" s="104">
        <v>2899</v>
      </c>
      <c r="B2900" s="104">
        <v>14</v>
      </c>
      <c r="C2900" s="104">
        <v>154</v>
      </c>
      <c r="D2900" s="104" t="s">
        <v>945</v>
      </c>
      <c r="F2900" s="104" t="s">
        <v>946</v>
      </c>
      <c r="G2900" s="104">
        <v>69</v>
      </c>
      <c r="H2900" s="104" t="s">
        <v>4774</v>
      </c>
    </row>
    <row r="2901" spans="1:8" x14ac:dyDescent="0.25">
      <c r="A2901" s="104">
        <v>2900</v>
      </c>
      <c r="B2901" s="104">
        <v>14</v>
      </c>
      <c r="C2901" s="104">
        <v>155</v>
      </c>
      <c r="D2901" s="104" t="s">
        <v>5139</v>
      </c>
      <c r="F2901" s="104" t="s">
        <v>944</v>
      </c>
      <c r="G2901" s="104">
        <v>1504</v>
      </c>
      <c r="H2901" s="104" t="s">
        <v>754</v>
      </c>
    </row>
    <row r="2902" spans="1:8" x14ac:dyDescent="0.25">
      <c r="A2902" s="104">
        <v>2901</v>
      </c>
      <c r="B2902" s="104">
        <v>14</v>
      </c>
      <c r="C2902" s="104">
        <v>156</v>
      </c>
      <c r="D2902" s="104" t="s">
        <v>974</v>
      </c>
      <c r="F2902" s="104" t="s">
        <v>944</v>
      </c>
      <c r="G2902" s="104">
        <v>299</v>
      </c>
      <c r="H2902" s="104" t="s">
        <v>754</v>
      </c>
    </row>
    <row r="2903" spans="1:8" x14ac:dyDescent="0.25">
      <c r="A2903" s="104">
        <v>2902</v>
      </c>
      <c r="B2903" s="104">
        <v>14</v>
      </c>
      <c r="C2903" s="104">
        <v>157</v>
      </c>
      <c r="D2903" s="104" t="s">
        <v>4875</v>
      </c>
      <c r="F2903" s="104" t="s">
        <v>944</v>
      </c>
      <c r="G2903" s="104">
        <v>367</v>
      </c>
      <c r="H2903" s="104" t="s">
        <v>754</v>
      </c>
    </row>
    <row r="2904" spans="1:8" x14ac:dyDescent="0.25">
      <c r="A2904" s="104">
        <v>2903</v>
      </c>
      <c r="B2904" s="104">
        <v>14</v>
      </c>
      <c r="C2904" s="104">
        <v>158</v>
      </c>
      <c r="D2904" s="104" t="s">
        <v>5054</v>
      </c>
      <c r="F2904" s="104" t="s">
        <v>944</v>
      </c>
      <c r="G2904" s="104">
        <v>422</v>
      </c>
      <c r="H2904" s="104" t="s">
        <v>754</v>
      </c>
    </row>
    <row r="2905" spans="1:8" x14ac:dyDescent="0.25">
      <c r="A2905" s="104">
        <v>2904</v>
      </c>
      <c r="B2905" s="104">
        <v>14</v>
      </c>
      <c r="C2905" s="104">
        <v>159</v>
      </c>
      <c r="D2905" s="104" t="s">
        <v>984</v>
      </c>
      <c r="F2905" s="104" t="s">
        <v>944</v>
      </c>
      <c r="G2905" s="104">
        <v>598</v>
      </c>
      <c r="H2905" s="104" t="s">
        <v>754</v>
      </c>
    </row>
    <row r="2906" spans="1:8" x14ac:dyDescent="0.25">
      <c r="A2906" s="104">
        <v>2905</v>
      </c>
      <c r="B2906" s="104">
        <v>14</v>
      </c>
      <c r="C2906" s="104">
        <v>160</v>
      </c>
      <c r="D2906" s="104" t="s">
        <v>5000</v>
      </c>
      <c r="F2906" s="104" t="s">
        <v>944</v>
      </c>
      <c r="G2906" s="104">
        <v>368</v>
      </c>
      <c r="H2906" s="104" t="s">
        <v>754</v>
      </c>
    </row>
    <row r="2907" spans="1:8" x14ac:dyDescent="0.25">
      <c r="A2907" s="104">
        <v>2906</v>
      </c>
      <c r="B2907" s="104">
        <v>14</v>
      </c>
      <c r="C2907" s="104">
        <v>161</v>
      </c>
      <c r="D2907" s="104" t="s">
        <v>4982</v>
      </c>
      <c r="F2907" s="104" t="s">
        <v>944</v>
      </c>
      <c r="G2907" s="104">
        <v>466</v>
      </c>
      <c r="H2907" s="104" t="s">
        <v>754</v>
      </c>
    </row>
    <row r="2908" spans="1:8" x14ac:dyDescent="0.25">
      <c r="A2908" s="104">
        <v>2907</v>
      </c>
      <c r="B2908" s="104">
        <v>14</v>
      </c>
      <c r="C2908" s="104">
        <v>162</v>
      </c>
      <c r="D2908" s="104" t="s">
        <v>4998</v>
      </c>
      <c r="F2908" s="104" t="s">
        <v>944</v>
      </c>
      <c r="G2908" s="104">
        <v>344</v>
      </c>
      <c r="H2908" s="104" t="s">
        <v>754</v>
      </c>
    </row>
    <row r="2909" spans="1:8" x14ac:dyDescent="0.25">
      <c r="A2909" s="104">
        <v>2908</v>
      </c>
      <c r="B2909" s="104">
        <v>14</v>
      </c>
      <c r="C2909" s="104">
        <v>163</v>
      </c>
      <c r="D2909" s="104" t="s">
        <v>5384</v>
      </c>
      <c r="F2909" s="104" t="s">
        <v>944</v>
      </c>
      <c r="G2909" s="104">
        <v>192</v>
      </c>
      <c r="H2909" s="104" t="s">
        <v>754</v>
      </c>
    </row>
    <row r="2910" spans="1:8" x14ac:dyDescent="0.25">
      <c r="A2910" s="104">
        <v>2909</v>
      </c>
      <c r="B2910" s="104">
        <v>14</v>
      </c>
      <c r="C2910" s="104">
        <v>164</v>
      </c>
      <c r="D2910" s="104" t="s">
        <v>4996</v>
      </c>
      <c r="F2910" s="104" t="s">
        <v>944</v>
      </c>
      <c r="G2910" s="104">
        <v>433</v>
      </c>
      <c r="H2910" s="104" t="s">
        <v>754</v>
      </c>
    </row>
    <row r="2911" spans="1:8" x14ac:dyDescent="0.25">
      <c r="A2911" s="104">
        <v>2910</v>
      </c>
      <c r="B2911" s="104">
        <v>14</v>
      </c>
      <c r="C2911" s="104">
        <v>165</v>
      </c>
      <c r="D2911" s="104" t="s">
        <v>4996</v>
      </c>
      <c r="F2911" s="104" t="s">
        <v>944</v>
      </c>
      <c r="G2911" s="104">
        <v>319</v>
      </c>
      <c r="H2911" s="104" t="s">
        <v>754</v>
      </c>
    </row>
    <row r="2912" spans="1:8" x14ac:dyDescent="0.25">
      <c r="A2912" s="104">
        <v>2911</v>
      </c>
      <c r="B2912" s="104">
        <v>14</v>
      </c>
      <c r="C2912" s="104">
        <v>166</v>
      </c>
      <c r="D2912" s="104" t="s">
        <v>4987</v>
      </c>
      <c r="F2912" s="104" t="s">
        <v>944</v>
      </c>
      <c r="G2912" s="104">
        <v>303</v>
      </c>
      <c r="H2912" s="104" t="s">
        <v>754</v>
      </c>
    </row>
    <row r="2913" spans="1:8" x14ac:dyDescent="0.25">
      <c r="A2913" s="104">
        <v>2912</v>
      </c>
      <c r="B2913" s="104">
        <v>14</v>
      </c>
      <c r="C2913" s="104">
        <v>167</v>
      </c>
      <c r="D2913" s="104" t="s">
        <v>4872</v>
      </c>
      <c r="F2913" s="104" t="s">
        <v>944</v>
      </c>
      <c r="G2913" s="104">
        <v>322</v>
      </c>
      <c r="H2913" s="104" t="s">
        <v>754</v>
      </c>
    </row>
    <row r="2914" spans="1:8" x14ac:dyDescent="0.25">
      <c r="A2914" s="104">
        <v>2913</v>
      </c>
      <c r="B2914" s="104">
        <v>14</v>
      </c>
      <c r="C2914" s="104">
        <v>168</v>
      </c>
      <c r="D2914" s="104" t="s">
        <v>4813</v>
      </c>
      <c r="F2914" s="104" t="s">
        <v>944</v>
      </c>
      <c r="G2914" s="104">
        <v>269</v>
      </c>
      <c r="H2914" s="104" t="s">
        <v>754</v>
      </c>
    </row>
    <row r="2915" spans="1:8" x14ac:dyDescent="0.25">
      <c r="A2915" s="104">
        <v>2914</v>
      </c>
      <c r="B2915" s="104">
        <v>14</v>
      </c>
      <c r="C2915" s="104">
        <v>169</v>
      </c>
      <c r="D2915" s="104" t="s">
        <v>4816</v>
      </c>
      <c r="F2915" s="104" t="s">
        <v>944</v>
      </c>
      <c r="G2915" s="104">
        <v>542</v>
      </c>
      <c r="H2915" s="104" t="s">
        <v>754</v>
      </c>
    </row>
    <row r="2916" spans="1:8" x14ac:dyDescent="0.25">
      <c r="A2916" s="104">
        <v>2915</v>
      </c>
      <c r="B2916" s="104">
        <v>14</v>
      </c>
      <c r="C2916" s="104">
        <v>170</v>
      </c>
      <c r="D2916" s="104" t="s">
        <v>4810</v>
      </c>
      <c r="F2916" s="104" t="s">
        <v>944</v>
      </c>
      <c r="G2916" s="104">
        <v>454</v>
      </c>
      <c r="H2916" s="104" t="s">
        <v>754</v>
      </c>
    </row>
    <row r="2917" spans="1:8" x14ac:dyDescent="0.25">
      <c r="A2917" s="104">
        <v>2916</v>
      </c>
      <c r="B2917" s="104">
        <v>14</v>
      </c>
      <c r="C2917" s="104">
        <v>171</v>
      </c>
      <c r="D2917" s="104" t="s">
        <v>5012</v>
      </c>
      <c r="F2917" s="104" t="s">
        <v>944</v>
      </c>
      <c r="G2917" s="104">
        <v>465</v>
      </c>
      <c r="H2917" s="104" t="s">
        <v>754</v>
      </c>
    </row>
    <row r="2918" spans="1:8" x14ac:dyDescent="0.25">
      <c r="A2918" s="104">
        <v>2917</v>
      </c>
      <c r="B2918" s="104">
        <v>14</v>
      </c>
      <c r="C2918" s="104">
        <v>172</v>
      </c>
      <c r="D2918" s="104" t="s">
        <v>4821</v>
      </c>
      <c r="F2918" s="104" t="s">
        <v>944</v>
      </c>
      <c r="G2918" s="104">
        <v>471</v>
      </c>
      <c r="H2918" s="104" t="s">
        <v>754</v>
      </c>
    </row>
    <row r="2919" spans="1:8" x14ac:dyDescent="0.25">
      <c r="A2919" s="104">
        <v>2918</v>
      </c>
      <c r="B2919" s="104">
        <v>14</v>
      </c>
      <c r="C2919" s="104">
        <v>173</v>
      </c>
      <c r="D2919" s="104" t="s">
        <v>4997</v>
      </c>
      <c r="F2919" s="104" t="s">
        <v>944</v>
      </c>
      <c r="G2919" s="104">
        <v>520</v>
      </c>
      <c r="H2919" s="104" t="s">
        <v>754</v>
      </c>
    </row>
    <row r="2920" spans="1:8" x14ac:dyDescent="0.25">
      <c r="A2920" s="104">
        <v>2919</v>
      </c>
      <c r="B2920" s="104">
        <v>14</v>
      </c>
      <c r="C2920" s="104">
        <v>174</v>
      </c>
      <c r="D2920" s="104" t="s">
        <v>4811</v>
      </c>
      <c r="F2920" s="104" t="s">
        <v>944</v>
      </c>
      <c r="G2920" s="104">
        <v>374</v>
      </c>
      <c r="H2920" s="104" t="s">
        <v>754</v>
      </c>
    </row>
    <row r="2921" spans="1:8" x14ac:dyDescent="0.25">
      <c r="A2921" s="104">
        <v>2920</v>
      </c>
      <c r="B2921" s="104">
        <v>14</v>
      </c>
      <c r="C2921" s="104">
        <v>175</v>
      </c>
      <c r="D2921" s="104" t="s">
        <v>4892</v>
      </c>
      <c r="F2921" s="104" t="s">
        <v>944</v>
      </c>
      <c r="G2921" s="104">
        <v>440</v>
      </c>
      <c r="H2921" s="104" t="s">
        <v>754</v>
      </c>
    </row>
    <row r="2922" spans="1:8" x14ac:dyDescent="0.25">
      <c r="A2922" s="104">
        <v>2921</v>
      </c>
      <c r="B2922" s="104">
        <v>14</v>
      </c>
      <c r="C2922" s="104">
        <v>176</v>
      </c>
      <c r="D2922" s="104" t="s">
        <v>4778</v>
      </c>
      <c r="F2922" s="104" t="s">
        <v>944</v>
      </c>
      <c r="G2922" s="104">
        <v>402</v>
      </c>
      <c r="H2922" s="104" t="s">
        <v>754</v>
      </c>
    </row>
    <row r="2923" spans="1:8" x14ac:dyDescent="0.25">
      <c r="A2923" s="104">
        <v>2922</v>
      </c>
      <c r="B2923" s="104">
        <v>14</v>
      </c>
      <c r="C2923" s="104">
        <v>178</v>
      </c>
      <c r="D2923" s="104" t="s">
        <v>5386</v>
      </c>
      <c r="F2923" s="104" t="s">
        <v>944</v>
      </c>
      <c r="G2923" s="104">
        <v>443</v>
      </c>
      <c r="H2923" s="104" t="s">
        <v>754</v>
      </c>
    </row>
    <row r="2924" spans="1:8" x14ac:dyDescent="0.25">
      <c r="A2924" s="104">
        <v>2923</v>
      </c>
      <c r="B2924" s="104">
        <v>14</v>
      </c>
      <c r="C2924" s="104">
        <v>179</v>
      </c>
      <c r="D2924" s="104" t="s">
        <v>4897</v>
      </c>
      <c r="F2924" s="104" t="s">
        <v>944</v>
      </c>
      <c r="G2924" s="104">
        <v>290</v>
      </c>
      <c r="H2924" s="104" t="s">
        <v>754</v>
      </c>
    </row>
    <row r="2925" spans="1:8" x14ac:dyDescent="0.25">
      <c r="A2925" s="104">
        <v>2924</v>
      </c>
      <c r="B2925" s="104">
        <v>14</v>
      </c>
      <c r="C2925" s="104">
        <v>180</v>
      </c>
      <c r="D2925" s="104" t="s">
        <v>4812</v>
      </c>
      <c r="F2925" s="104" t="s">
        <v>944</v>
      </c>
      <c r="G2925" s="104">
        <v>268</v>
      </c>
      <c r="H2925" s="104" t="s">
        <v>754</v>
      </c>
    </row>
    <row r="2926" spans="1:8" x14ac:dyDescent="0.25">
      <c r="A2926" s="104">
        <v>2925</v>
      </c>
      <c r="B2926" s="104">
        <v>14</v>
      </c>
      <c r="C2926" s="104">
        <v>181</v>
      </c>
      <c r="D2926" s="104" t="s">
        <v>5032</v>
      </c>
      <c r="F2926" s="104" t="s">
        <v>944</v>
      </c>
      <c r="G2926" s="104">
        <v>207</v>
      </c>
      <c r="H2926" s="104" t="s">
        <v>754</v>
      </c>
    </row>
    <row r="2927" spans="1:8" x14ac:dyDescent="0.25">
      <c r="A2927" s="104">
        <v>2926</v>
      </c>
      <c r="B2927" s="104">
        <v>14</v>
      </c>
      <c r="C2927" s="104">
        <v>182</v>
      </c>
      <c r="D2927" s="104" t="s">
        <v>5128</v>
      </c>
      <c r="F2927" s="104" t="s">
        <v>944</v>
      </c>
      <c r="G2927" s="104">
        <v>187</v>
      </c>
      <c r="H2927" s="104" t="s">
        <v>754</v>
      </c>
    </row>
    <row r="2928" spans="1:8" x14ac:dyDescent="0.25">
      <c r="A2928" s="104">
        <v>2927</v>
      </c>
      <c r="B2928" s="104">
        <v>14</v>
      </c>
      <c r="C2928" s="104">
        <v>183</v>
      </c>
      <c r="D2928" s="104" t="s">
        <v>4996</v>
      </c>
      <c r="F2928" s="104" t="s">
        <v>944</v>
      </c>
      <c r="G2928" s="104">
        <v>1441</v>
      </c>
      <c r="H2928" s="104" t="s">
        <v>754</v>
      </c>
    </row>
    <row r="2929" spans="1:9" x14ac:dyDescent="0.25">
      <c r="A2929" s="104">
        <v>2928</v>
      </c>
      <c r="B2929" s="104">
        <v>14</v>
      </c>
      <c r="C2929" s="104">
        <v>184</v>
      </c>
      <c r="D2929" s="104" t="s">
        <v>5084</v>
      </c>
      <c r="F2929" s="104" t="s">
        <v>944</v>
      </c>
      <c r="G2929" s="104">
        <v>799</v>
      </c>
      <c r="H2929" s="104" t="s">
        <v>754</v>
      </c>
    </row>
    <row r="2930" spans="1:9" x14ac:dyDescent="0.25">
      <c r="A2930" s="104">
        <v>2929</v>
      </c>
      <c r="B2930" s="104">
        <v>14</v>
      </c>
      <c r="C2930" s="104">
        <v>185</v>
      </c>
      <c r="D2930" s="104" t="s">
        <v>4989</v>
      </c>
      <c r="F2930" s="104" t="s">
        <v>944</v>
      </c>
      <c r="G2930" s="104">
        <v>526</v>
      </c>
      <c r="H2930" s="104" t="s">
        <v>754</v>
      </c>
    </row>
    <row r="2931" spans="1:9" x14ac:dyDescent="0.25">
      <c r="A2931" s="104">
        <v>2930</v>
      </c>
      <c r="B2931" s="104">
        <v>14</v>
      </c>
      <c r="C2931" s="104">
        <v>186</v>
      </c>
      <c r="D2931" s="104" t="s">
        <v>4941</v>
      </c>
      <c r="F2931" s="104" t="s">
        <v>944</v>
      </c>
      <c r="G2931" s="104">
        <v>680</v>
      </c>
      <c r="H2931" s="104" t="s">
        <v>754</v>
      </c>
    </row>
    <row r="2932" spans="1:9" x14ac:dyDescent="0.25">
      <c r="A2932" s="104">
        <v>2931</v>
      </c>
      <c r="B2932" s="104">
        <v>14</v>
      </c>
      <c r="C2932" s="104">
        <v>187</v>
      </c>
      <c r="D2932" s="104" t="s">
        <v>5282</v>
      </c>
      <c r="F2932" s="104" t="s">
        <v>944</v>
      </c>
      <c r="G2932" s="104">
        <v>471</v>
      </c>
      <c r="H2932" s="104" t="s">
        <v>754</v>
      </c>
    </row>
    <row r="2933" spans="1:9" x14ac:dyDescent="0.25">
      <c r="A2933" s="104">
        <v>2932</v>
      </c>
      <c r="B2933" s="104">
        <v>14</v>
      </c>
      <c r="C2933" s="104">
        <v>188</v>
      </c>
      <c r="D2933" s="104" t="s">
        <v>4990</v>
      </c>
      <c r="F2933" s="104" t="s">
        <v>944</v>
      </c>
      <c r="G2933" s="104">
        <v>539</v>
      </c>
      <c r="H2933" s="104" t="s">
        <v>754</v>
      </c>
    </row>
    <row r="2934" spans="1:9" x14ac:dyDescent="0.25">
      <c r="A2934" s="104">
        <v>2933</v>
      </c>
      <c r="B2934" s="104">
        <v>14</v>
      </c>
      <c r="C2934" s="104">
        <v>189</v>
      </c>
      <c r="D2934" s="104" t="s">
        <v>4867</v>
      </c>
      <c r="F2934" s="104" t="s">
        <v>944</v>
      </c>
      <c r="G2934" s="104">
        <v>473</v>
      </c>
      <c r="H2934" s="104" t="s">
        <v>754</v>
      </c>
    </row>
    <row r="2935" spans="1:9" x14ac:dyDescent="0.25">
      <c r="A2935" s="104">
        <v>2934</v>
      </c>
      <c r="B2935" s="104">
        <v>14</v>
      </c>
      <c r="C2935" s="104">
        <v>190</v>
      </c>
      <c r="D2935" s="104" t="s">
        <v>4863</v>
      </c>
      <c r="F2935" s="104" t="s">
        <v>944</v>
      </c>
      <c r="G2935" s="104">
        <v>572</v>
      </c>
      <c r="H2935" s="104" t="s">
        <v>754</v>
      </c>
    </row>
    <row r="2936" spans="1:9" x14ac:dyDescent="0.25">
      <c r="A2936" s="104">
        <v>2935</v>
      </c>
      <c r="B2936" s="104">
        <v>14</v>
      </c>
      <c r="C2936" s="104">
        <v>191</v>
      </c>
      <c r="D2936" s="104" t="s">
        <v>4994</v>
      </c>
      <c r="F2936" s="104" t="s">
        <v>944</v>
      </c>
      <c r="G2936" s="104">
        <v>740</v>
      </c>
      <c r="H2936" s="104" t="s">
        <v>754</v>
      </c>
    </row>
    <row r="2937" spans="1:9" x14ac:dyDescent="0.25">
      <c r="A2937" s="104">
        <v>2936</v>
      </c>
      <c r="B2937" s="104">
        <v>14</v>
      </c>
      <c r="C2937" s="104">
        <v>192</v>
      </c>
      <c r="D2937" s="104" t="s">
        <v>4996</v>
      </c>
      <c r="F2937" s="104" t="s">
        <v>944</v>
      </c>
      <c r="G2937" s="104">
        <v>1264</v>
      </c>
      <c r="H2937" s="104" t="s">
        <v>754</v>
      </c>
    </row>
    <row r="2938" spans="1:9" x14ac:dyDescent="0.25">
      <c r="A2938" s="104">
        <v>2937</v>
      </c>
      <c r="B2938" s="104">
        <v>14</v>
      </c>
      <c r="C2938" s="104">
        <v>193</v>
      </c>
      <c r="D2938" s="104" t="s">
        <v>945</v>
      </c>
      <c r="F2938" s="104" t="s">
        <v>946</v>
      </c>
      <c r="G2938" s="104">
        <v>633</v>
      </c>
      <c r="H2938" s="104" t="s">
        <v>4774</v>
      </c>
    </row>
    <row r="2939" spans="1:9" x14ac:dyDescent="0.25">
      <c r="A2939" s="104">
        <v>2938</v>
      </c>
      <c r="B2939" s="104">
        <v>14</v>
      </c>
      <c r="C2939" s="104">
        <v>194</v>
      </c>
      <c r="D2939" s="104" t="s">
        <v>4866</v>
      </c>
      <c r="F2939" s="104" t="s">
        <v>944</v>
      </c>
      <c r="G2939" s="104">
        <v>994</v>
      </c>
      <c r="H2939" s="104" t="s">
        <v>754</v>
      </c>
    </row>
    <row r="2940" spans="1:9" x14ac:dyDescent="0.25">
      <c r="A2940" s="104">
        <v>2939</v>
      </c>
      <c r="B2940" s="104">
        <v>14</v>
      </c>
      <c r="C2940" s="104">
        <v>195</v>
      </c>
      <c r="D2940" s="104" t="s">
        <v>945</v>
      </c>
      <c r="F2940" s="104" t="s">
        <v>946</v>
      </c>
      <c r="G2940" s="104">
        <v>2695</v>
      </c>
      <c r="H2940" s="104" t="s">
        <v>4774</v>
      </c>
    </row>
    <row r="2941" spans="1:9" x14ac:dyDescent="0.25">
      <c r="A2941" s="104">
        <v>2940</v>
      </c>
      <c r="B2941" s="104">
        <v>14</v>
      </c>
      <c r="C2941" s="104">
        <v>196</v>
      </c>
      <c r="D2941" s="104" t="s">
        <v>945</v>
      </c>
      <c r="F2941" s="104" t="s">
        <v>946</v>
      </c>
      <c r="G2941" s="104">
        <v>3250</v>
      </c>
      <c r="H2941" s="104" t="s">
        <v>4774</v>
      </c>
    </row>
    <row r="2942" spans="1:9" x14ac:dyDescent="0.25">
      <c r="A2942" s="104">
        <v>2941</v>
      </c>
      <c r="B2942" s="104">
        <v>14</v>
      </c>
      <c r="C2942" s="104">
        <v>197</v>
      </c>
      <c r="D2942" s="104" t="s">
        <v>4982</v>
      </c>
      <c r="F2942" s="104" t="s">
        <v>944</v>
      </c>
      <c r="G2942" s="104">
        <v>832</v>
      </c>
      <c r="H2942" s="104" t="s">
        <v>754</v>
      </c>
      <c r="I2942" s="116"/>
    </row>
    <row r="2943" spans="1:9" x14ac:dyDescent="0.25">
      <c r="A2943" s="104">
        <v>2942</v>
      </c>
      <c r="B2943" s="104">
        <v>14</v>
      </c>
      <c r="C2943" s="104">
        <v>198</v>
      </c>
      <c r="D2943" s="104" t="s">
        <v>945</v>
      </c>
      <c r="F2943" s="104" t="s">
        <v>946</v>
      </c>
      <c r="G2943" s="104">
        <v>421</v>
      </c>
      <c r="H2943" s="104" t="s">
        <v>4774</v>
      </c>
    </row>
    <row r="2944" spans="1:9" x14ac:dyDescent="0.25">
      <c r="A2944" s="104">
        <v>2943</v>
      </c>
      <c r="B2944" s="104">
        <v>14</v>
      </c>
      <c r="C2944" s="104">
        <v>199</v>
      </c>
      <c r="D2944" s="104" t="s">
        <v>945</v>
      </c>
      <c r="F2944" s="104" t="s">
        <v>946</v>
      </c>
      <c r="G2944" s="104">
        <v>436</v>
      </c>
      <c r="H2944" s="104" t="s">
        <v>4774</v>
      </c>
    </row>
    <row r="2945" spans="1:8" x14ac:dyDescent="0.25">
      <c r="A2945" s="104">
        <v>2944</v>
      </c>
      <c r="B2945" s="104">
        <v>14</v>
      </c>
      <c r="C2945" s="104">
        <v>200</v>
      </c>
      <c r="D2945" s="104" t="s">
        <v>4789</v>
      </c>
      <c r="F2945" s="104" t="s">
        <v>944</v>
      </c>
      <c r="G2945" s="104">
        <v>1486</v>
      </c>
      <c r="H2945" s="104" t="s">
        <v>754</v>
      </c>
    </row>
    <row r="2946" spans="1:8" x14ac:dyDescent="0.25">
      <c r="A2946" s="104">
        <v>2945</v>
      </c>
      <c r="B2946" s="104">
        <v>14</v>
      </c>
      <c r="C2946" s="104">
        <v>201</v>
      </c>
      <c r="D2946" s="104" t="s">
        <v>4795</v>
      </c>
      <c r="F2946" s="104" t="s">
        <v>944</v>
      </c>
      <c r="G2946" s="104">
        <v>755</v>
      </c>
      <c r="H2946" s="104" t="s">
        <v>754</v>
      </c>
    </row>
    <row r="2947" spans="1:8" x14ac:dyDescent="0.25">
      <c r="A2947" s="104">
        <v>2946</v>
      </c>
      <c r="B2947" s="104">
        <v>14</v>
      </c>
      <c r="C2947" s="104">
        <v>202</v>
      </c>
      <c r="D2947" s="104" t="s">
        <v>4783</v>
      </c>
      <c r="F2947" s="104" t="s">
        <v>944</v>
      </c>
      <c r="G2947" s="104">
        <v>574</v>
      </c>
      <c r="H2947" s="104" t="s">
        <v>754</v>
      </c>
    </row>
    <row r="2948" spans="1:8" x14ac:dyDescent="0.25">
      <c r="A2948" s="104">
        <v>2947</v>
      </c>
      <c r="B2948" s="104">
        <v>14</v>
      </c>
      <c r="C2948" s="104">
        <v>203</v>
      </c>
      <c r="D2948" s="104" t="s">
        <v>945</v>
      </c>
      <c r="F2948" s="104" t="s">
        <v>968</v>
      </c>
      <c r="G2948" s="104">
        <v>15769</v>
      </c>
      <c r="H2948" s="104" t="s">
        <v>4890</v>
      </c>
    </row>
    <row r="2949" spans="1:8" x14ac:dyDescent="0.25">
      <c r="A2949" s="104">
        <v>2948</v>
      </c>
      <c r="B2949" s="104">
        <v>14</v>
      </c>
      <c r="C2949" s="104">
        <v>204</v>
      </c>
      <c r="D2949" s="104" t="s">
        <v>4917</v>
      </c>
      <c r="F2949" s="104" t="s">
        <v>944</v>
      </c>
      <c r="G2949" s="104">
        <v>1307</v>
      </c>
      <c r="H2949" s="104" t="s">
        <v>754</v>
      </c>
    </row>
    <row r="2950" spans="1:8" x14ac:dyDescent="0.25">
      <c r="A2950" s="104">
        <v>2949</v>
      </c>
      <c r="B2950" s="104">
        <v>14</v>
      </c>
      <c r="C2950" s="104">
        <v>205</v>
      </c>
      <c r="D2950" s="104" t="s">
        <v>4858</v>
      </c>
      <c r="F2950" s="104" t="s">
        <v>944</v>
      </c>
      <c r="G2950" s="104">
        <v>2364</v>
      </c>
      <c r="H2950" s="104" t="s">
        <v>754</v>
      </c>
    </row>
    <row r="2951" spans="1:8" x14ac:dyDescent="0.25">
      <c r="A2951" s="104">
        <v>2950</v>
      </c>
      <c r="B2951" s="104">
        <v>14</v>
      </c>
      <c r="C2951" s="104">
        <v>206</v>
      </c>
      <c r="D2951" s="104" t="s">
        <v>4858</v>
      </c>
      <c r="F2951" s="104" t="s">
        <v>944</v>
      </c>
      <c r="G2951" s="104">
        <v>1598</v>
      </c>
      <c r="H2951" s="104" t="s">
        <v>754</v>
      </c>
    </row>
    <row r="2952" spans="1:8" x14ac:dyDescent="0.25">
      <c r="A2952" s="104">
        <v>2951</v>
      </c>
      <c r="B2952" s="104">
        <v>14</v>
      </c>
      <c r="C2952" s="104">
        <v>207</v>
      </c>
      <c r="D2952" s="104" t="s">
        <v>5054</v>
      </c>
      <c r="F2952" s="104" t="s">
        <v>944</v>
      </c>
      <c r="G2952" s="104">
        <v>634</v>
      </c>
      <c r="H2952" s="104" t="s">
        <v>754</v>
      </c>
    </row>
    <row r="2953" spans="1:8" x14ac:dyDescent="0.25">
      <c r="A2953" s="104">
        <v>2952</v>
      </c>
      <c r="B2953" s="104">
        <v>14</v>
      </c>
      <c r="C2953" s="104">
        <v>209</v>
      </c>
      <c r="D2953" s="104" t="s">
        <v>5282</v>
      </c>
      <c r="F2953" s="104" t="s">
        <v>944</v>
      </c>
      <c r="G2953" s="104">
        <v>628</v>
      </c>
      <c r="H2953" s="104" t="s">
        <v>754</v>
      </c>
    </row>
    <row r="2954" spans="1:8" x14ac:dyDescent="0.25">
      <c r="A2954" s="104">
        <v>2953</v>
      </c>
      <c r="B2954" s="104">
        <v>14</v>
      </c>
      <c r="C2954" s="104" t="s">
        <v>950</v>
      </c>
      <c r="D2954" s="104" t="s">
        <v>945</v>
      </c>
      <c r="F2954" s="104" t="s">
        <v>946</v>
      </c>
      <c r="G2954" s="104">
        <v>127</v>
      </c>
      <c r="H2954" s="104" t="s">
        <v>4776</v>
      </c>
    </row>
    <row r="2955" spans="1:8" x14ac:dyDescent="0.25">
      <c r="A2955" s="104">
        <v>2954</v>
      </c>
      <c r="B2955" s="104">
        <v>14</v>
      </c>
      <c r="C2955" s="104" t="s">
        <v>951</v>
      </c>
      <c r="D2955" s="104" t="s">
        <v>945</v>
      </c>
      <c r="F2955" s="104" t="s">
        <v>946</v>
      </c>
      <c r="G2955" s="104">
        <v>1216</v>
      </c>
      <c r="H2955" s="104" t="s">
        <v>4776</v>
      </c>
    </row>
    <row r="2956" spans="1:8" x14ac:dyDescent="0.25">
      <c r="A2956" s="104">
        <v>2955</v>
      </c>
      <c r="B2956" s="104">
        <v>14</v>
      </c>
      <c r="C2956" s="104" t="s">
        <v>952</v>
      </c>
      <c r="D2956" s="104" t="s">
        <v>945</v>
      </c>
      <c r="F2956" s="104" t="s">
        <v>946</v>
      </c>
      <c r="G2956" s="104">
        <v>720</v>
      </c>
      <c r="H2956" s="104" t="s">
        <v>4776</v>
      </c>
    </row>
    <row r="2957" spans="1:8" x14ac:dyDescent="0.25">
      <c r="A2957" s="104">
        <v>2956</v>
      </c>
      <c r="B2957" s="104">
        <v>14</v>
      </c>
      <c r="C2957" s="104" t="s">
        <v>956</v>
      </c>
      <c r="D2957" s="104" t="s">
        <v>945</v>
      </c>
      <c r="F2957" s="104" t="s">
        <v>946</v>
      </c>
      <c r="G2957" s="104">
        <v>43994</v>
      </c>
      <c r="H2957" s="104" t="s">
        <v>4777</v>
      </c>
    </row>
    <row r="2958" spans="1:8" x14ac:dyDescent="0.25">
      <c r="A2958" s="104">
        <v>2957</v>
      </c>
      <c r="B2958" s="104">
        <v>15</v>
      </c>
      <c r="C2958" s="104">
        <v>1</v>
      </c>
      <c r="D2958" s="104" t="s">
        <v>5000</v>
      </c>
      <c r="F2958" s="104" t="s">
        <v>944</v>
      </c>
      <c r="G2958" s="104">
        <v>1552</v>
      </c>
      <c r="H2958" s="104" t="s">
        <v>754</v>
      </c>
    </row>
    <row r="2959" spans="1:8" x14ac:dyDescent="0.25">
      <c r="A2959" s="104">
        <v>2958</v>
      </c>
      <c r="B2959" s="104">
        <v>15</v>
      </c>
      <c r="C2959" s="104">
        <v>2</v>
      </c>
      <c r="D2959" s="104" t="s">
        <v>5206</v>
      </c>
      <c r="F2959" s="104" t="s">
        <v>944</v>
      </c>
      <c r="G2959" s="104">
        <v>3265</v>
      </c>
      <c r="H2959" s="104" t="s">
        <v>754</v>
      </c>
    </row>
    <row r="2960" spans="1:8" x14ac:dyDescent="0.25">
      <c r="A2960" s="104">
        <v>2959</v>
      </c>
      <c r="B2960" s="104">
        <v>15</v>
      </c>
      <c r="C2960" s="104">
        <v>3</v>
      </c>
      <c r="D2960" s="104" t="s">
        <v>4845</v>
      </c>
      <c r="F2960" s="104" t="s">
        <v>944</v>
      </c>
      <c r="G2960" s="104">
        <v>782</v>
      </c>
      <c r="H2960" s="104" t="s">
        <v>754</v>
      </c>
    </row>
    <row r="2961" spans="1:8" x14ac:dyDescent="0.25">
      <c r="A2961" s="104">
        <v>2960</v>
      </c>
      <c r="B2961" s="104">
        <v>15</v>
      </c>
      <c r="C2961" s="104">
        <v>4</v>
      </c>
      <c r="D2961" s="104" t="s">
        <v>4879</v>
      </c>
      <c r="F2961" s="104" t="s">
        <v>944</v>
      </c>
      <c r="G2961" s="104">
        <v>2019</v>
      </c>
      <c r="H2961" s="104" t="s">
        <v>754</v>
      </c>
    </row>
    <row r="2962" spans="1:8" x14ac:dyDescent="0.25">
      <c r="A2962" s="104">
        <v>2961</v>
      </c>
      <c r="B2962" s="104">
        <v>15</v>
      </c>
      <c r="C2962" s="104">
        <v>5</v>
      </c>
      <c r="D2962" s="104" t="s">
        <v>1014</v>
      </c>
      <c r="F2962" s="104" t="s">
        <v>944</v>
      </c>
      <c r="G2962" s="104">
        <v>1279</v>
      </c>
      <c r="H2962" s="104" t="s">
        <v>754</v>
      </c>
    </row>
    <row r="2963" spans="1:8" x14ac:dyDescent="0.25">
      <c r="A2963" s="104">
        <v>2962</v>
      </c>
      <c r="B2963" s="104">
        <v>15</v>
      </c>
      <c r="C2963" s="104">
        <v>6</v>
      </c>
      <c r="D2963" s="104" t="s">
        <v>4822</v>
      </c>
      <c r="F2963" s="104" t="s">
        <v>944</v>
      </c>
      <c r="G2963" s="104">
        <v>833</v>
      </c>
      <c r="H2963" s="104" t="s">
        <v>4824</v>
      </c>
    </row>
    <row r="2964" spans="1:8" x14ac:dyDescent="0.25">
      <c r="A2964" s="104">
        <v>2963</v>
      </c>
      <c r="B2964" s="104">
        <v>15</v>
      </c>
      <c r="C2964" s="104">
        <v>7</v>
      </c>
      <c r="D2964" s="104" t="s">
        <v>5367</v>
      </c>
      <c r="F2964" s="104" t="s">
        <v>944</v>
      </c>
      <c r="G2964" s="104">
        <v>400</v>
      </c>
      <c r="H2964" s="104" t="s">
        <v>4824</v>
      </c>
    </row>
    <row r="2965" spans="1:8" x14ac:dyDescent="0.25">
      <c r="A2965" s="104">
        <v>2964</v>
      </c>
      <c r="B2965" s="104">
        <v>15</v>
      </c>
      <c r="C2965" s="104">
        <v>8</v>
      </c>
      <c r="D2965" s="104" t="s">
        <v>5342</v>
      </c>
      <c r="F2965" s="104" t="s">
        <v>944</v>
      </c>
      <c r="G2965" s="104">
        <v>403</v>
      </c>
    </row>
    <row r="2966" spans="1:8" x14ac:dyDescent="0.25">
      <c r="A2966" s="104">
        <v>2965</v>
      </c>
      <c r="B2966" s="104">
        <v>15</v>
      </c>
      <c r="G2966" s="104">
        <v>125</v>
      </c>
      <c r="H2966" s="104" t="s">
        <v>4824</v>
      </c>
    </row>
    <row r="2967" spans="1:8" x14ac:dyDescent="0.25">
      <c r="A2967" s="104">
        <v>2966</v>
      </c>
      <c r="B2967" s="104">
        <v>15</v>
      </c>
      <c r="G2967" s="104">
        <v>278</v>
      </c>
      <c r="H2967" s="104" t="s">
        <v>4825</v>
      </c>
    </row>
    <row r="2968" spans="1:8" x14ac:dyDescent="0.25">
      <c r="A2968" s="104">
        <v>2967</v>
      </c>
      <c r="B2968" s="104">
        <v>15</v>
      </c>
      <c r="C2968" s="104">
        <v>9</v>
      </c>
      <c r="D2968" s="104" t="s">
        <v>945</v>
      </c>
      <c r="F2968" s="104" t="s">
        <v>946</v>
      </c>
      <c r="G2968" s="104">
        <v>177</v>
      </c>
      <c r="H2968" s="104" t="s">
        <v>4824</v>
      </c>
    </row>
    <row r="2969" spans="1:8" x14ac:dyDescent="0.25">
      <c r="A2969" s="104">
        <v>2968</v>
      </c>
      <c r="B2969" s="104">
        <v>15</v>
      </c>
      <c r="C2969" s="104">
        <v>10</v>
      </c>
      <c r="D2969" s="104" t="s">
        <v>4780</v>
      </c>
      <c r="F2969" s="104" t="s">
        <v>944</v>
      </c>
      <c r="G2969" s="104">
        <v>192</v>
      </c>
      <c r="H2969" s="104" t="s">
        <v>4</v>
      </c>
    </row>
    <row r="2970" spans="1:8" x14ac:dyDescent="0.25">
      <c r="A2970" s="104">
        <v>2969</v>
      </c>
      <c r="B2970" s="104">
        <v>15</v>
      </c>
      <c r="C2970" s="104">
        <v>11</v>
      </c>
      <c r="D2970" s="104" t="s">
        <v>4892</v>
      </c>
      <c r="F2970" s="104" t="s">
        <v>944</v>
      </c>
      <c r="G2970" s="104">
        <v>3793</v>
      </c>
      <c r="H2970" s="104" t="s">
        <v>4773</v>
      </c>
    </row>
    <row r="2971" spans="1:8" x14ac:dyDescent="0.25">
      <c r="A2971" s="104">
        <v>2970</v>
      </c>
      <c r="B2971" s="104">
        <v>15</v>
      </c>
      <c r="C2971" s="104">
        <v>12</v>
      </c>
      <c r="D2971" s="104" t="s">
        <v>4992</v>
      </c>
      <c r="F2971" s="104" t="s">
        <v>944</v>
      </c>
      <c r="G2971" s="104">
        <v>586</v>
      </c>
      <c r="H2971" s="104" t="s">
        <v>4824</v>
      </c>
    </row>
    <row r="2972" spans="1:8" x14ac:dyDescent="0.25">
      <c r="A2972" s="104">
        <v>2971</v>
      </c>
      <c r="B2972" s="104">
        <v>15</v>
      </c>
      <c r="C2972" s="104">
        <v>13</v>
      </c>
      <c r="D2972" s="104" t="s">
        <v>5387</v>
      </c>
      <c r="F2972" s="104" t="s">
        <v>944</v>
      </c>
      <c r="G2972" s="104">
        <v>1579</v>
      </c>
      <c r="H2972" s="104" t="s">
        <v>4773</v>
      </c>
    </row>
    <row r="2973" spans="1:8" x14ac:dyDescent="0.25">
      <c r="A2973" s="104">
        <v>2972</v>
      </c>
      <c r="B2973" s="104">
        <v>15</v>
      </c>
      <c r="C2973" s="104">
        <v>14</v>
      </c>
      <c r="D2973" s="104" t="s">
        <v>5127</v>
      </c>
      <c r="F2973" s="104" t="s">
        <v>944</v>
      </c>
      <c r="G2973" s="104">
        <v>534</v>
      </c>
      <c r="H2973" s="104" t="s">
        <v>4</v>
      </c>
    </row>
    <row r="2974" spans="1:8" x14ac:dyDescent="0.25">
      <c r="A2974" s="104">
        <v>2973</v>
      </c>
      <c r="B2974" s="104">
        <v>15</v>
      </c>
      <c r="C2974" s="104">
        <v>15</v>
      </c>
      <c r="D2974" s="104" t="s">
        <v>5388</v>
      </c>
      <c r="F2974" s="104" t="s">
        <v>944</v>
      </c>
      <c r="G2974" s="104">
        <v>748</v>
      </c>
      <c r="H2974" s="104" t="s">
        <v>4</v>
      </c>
    </row>
    <row r="2975" spans="1:8" x14ac:dyDescent="0.25">
      <c r="A2975" s="104">
        <v>2974</v>
      </c>
      <c r="B2975" s="104">
        <v>15</v>
      </c>
      <c r="C2975" s="104">
        <v>16</v>
      </c>
      <c r="D2975" s="104" t="s">
        <v>4887</v>
      </c>
      <c r="F2975" s="104" t="s">
        <v>944</v>
      </c>
      <c r="G2975" s="104">
        <v>931</v>
      </c>
      <c r="H2975" s="104" t="s">
        <v>4824</v>
      </c>
    </row>
    <row r="2976" spans="1:8" x14ac:dyDescent="0.25">
      <c r="A2976" s="104">
        <v>2975</v>
      </c>
      <c r="B2976" s="104">
        <v>15</v>
      </c>
      <c r="C2976" s="104">
        <v>17</v>
      </c>
      <c r="D2976" s="104" t="s">
        <v>5364</v>
      </c>
      <c r="F2976" s="104" t="s">
        <v>944</v>
      </c>
      <c r="G2976" s="104">
        <v>880</v>
      </c>
      <c r="H2976" s="104" t="s">
        <v>4824</v>
      </c>
    </row>
    <row r="2977" spans="1:8" x14ac:dyDescent="0.25">
      <c r="A2977" s="104">
        <v>2976</v>
      </c>
      <c r="B2977" s="104">
        <v>15</v>
      </c>
      <c r="C2977" s="104">
        <v>18</v>
      </c>
      <c r="D2977" s="104" t="s">
        <v>5367</v>
      </c>
      <c r="F2977" s="104" t="s">
        <v>944</v>
      </c>
      <c r="G2977" s="104">
        <v>535</v>
      </c>
      <c r="H2977" s="104" t="s">
        <v>754</v>
      </c>
    </row>
    <row r="2978" spans="1:8" x14ac:dyDescent="0.25">
      <c r="A2978" s="104">
        <v>2977</v>
      </c>
      <c r="B2978" s="104">
        <v>15</v>
      </c>
      <c r="C2978" s="104">
        <v>19</v>
      </c>
      <c r="D2978" s="104" t="s">
        <v>4948</v>
      </c>
      <c r="F2978" s="104" t="s">
        <v>944</v>
      </c>
      <c r="G2978" s="104">
        <v>653</v>
      </c>
      <c r="H2978" s="104" t="s">
        <v>754</v>
      </c>
    </row>
    <row r="2979" spans="1:8" x14ac:dyDescent="0.25">
      <c r="A2979" s="104">
        <v>2978</v>
      </c>
      <c r="B2979" s="104">
        <v>15</v>
      </c>
      <c r="C2979" s="104">
        <v>20</v>
      </c>
      <c r="D2979" s="104" t="s">
        <v>4823</v>
      </c>
      <c r="F2979" s="104" t="s">
        <v>944</v>
      </c>
      <c r="G2979" s="104">
        <v>1925</v>
      </c>
      <c r="H2979" s="104" t="s">
        <v>754</v>
      </c>
    </row>
    <row r="2980" spans="1:8" x14ac:dyDescent="0.25">
      <c r="A2980" s="104">
        <v>2979</v>
      </c>
      <c r="B2980" s="104">
        <v>15</v>
      </c>
      <c r="C2980" s="104">
        <v>21</v>
      </c>
      <c r="D2980" s="104" t="s">
        <v>5085</v>
      </c>
      <c r="F2980" s="104" t="s">
        <v>944</v>
      </c>
      <c r="G2980" s="104">
        <v>639</v>
      </c>
      <c r="H2980" s="104" t="s">
        <v>754</v>
      </c>
    </row>
    <row r="2981" spans="1:8" x14ac:dyDescent="0.25">
      <c r="A2981" s="104">
        <v>2980</v>
      </c>
      <c r="B2981" s="104">
        <v>15</v>
      </c>
      <c r="C2981" s="104">
        <v>22</v>
      </c>
      <c r="D2981" s="104" t="s">
        <v>5291</v>
      </c>
      <c r="F2981" s="104" t="s">
        <v>944</v>
      </c>
      <c r="G2981" s="104">
        <v>2835</v>
      </c>
      <c r="H2981" s="104" t="s">
        <v>754</v>
      </c>
    </row>
    <row r="2982" spans="1:8" x14ac:dyDescent="0.25">
      <c r="A2982" s="104">
        <v>2981</v>
      </c>
      <c r="B2982" s="104">
        <v>15</v>
      </c>
      <c r="C2982" s="104">
        <v>23</v>
      </c>
      <c r="D2982" s="104" t="s">
        <v>5165</v>
      </c>
      <c r="F2982" s="104" t="s">
        <v>944</v>
      </c>
      <c r="G2982" s="104">
        <v>878</v>
      </c>
      <c r="H2982" s="104" t="s">
        <v>754</v>
      </c>
    </row>
    <row r="2983" spans="1:8" x14ac:dyDescent="0.25">
      <c r="A2983" s="104">
        <v>2982</v>
      </c>
      <c r="B2983" s="104">
        <v>15</v>
      </c>
      <c r="C2983" s="104">
        <v>25</v>
      </c>
      <c r="D2983" s="104" t="s">
        <v>4941</v>
      </c>
      <c r="F2983" s="104" t="s">
        <v>944</v>
      </c>
      <c r="G2983" s="104">
        <v>983</v>
      </c>
      <c r="H2983" s="104" t="s">
        <v>754</v>
      </c>
    </row>
    <row r="2984" spans="1:8" x14ac:dyDescent="0.25">
      <c r="A2984" s="104">
        <v>2983</v>
      </c>
      <c r="B2984" s="104">
        <v>15</v>
      </c>
      <c r="C2984" s="104">
        <v>26</v>
      </c>
      <c r="D2984" s="104" t="s">
        <v>974</v>
      </c>
      <c r="F2984" s="104" t="s">
        <v>944</v>
      </c>
      <c r="G2984" s="104">
        <v>1419</v>
      </c>
      <c r="H2984" s="104" t="s">
        <v>754</v>
      </c>
    </row>
    <row r="2985" spans="1:8" x14ac:dyDescent="0.25">
      <c r="A2985" s="104">
        <v>2984</v>
      </c>
      <c r="B2985" s="104">
        <v>15</v>
      </c>
      <c r="C2985" s="104">
        <v>27</v>
      </c>
      <c r="D2985" s="104" t="s">
        <v>5385</v>
      </c>
      <c r="F2985" s="104" t="s">
        <v>4977</v>
      </c>
      <c r="G2985" s="104">
        <v>530</v>
      </c>
      <c r="H2985" s="104" t="s">
        <v>754</v>
      </c>
    </row>
    <row r="2986" spans="1:8" x14ac:dyDescent="0.25">
      <c r="A2986" s="104">
        <v>2985</v>
      </c>
      <c r="B2986" s="104">
        <v>15</v>
      </c>
      <c r="C2986" s="104">
        <v>28</v>
      </c>
      <c r="D2986" s="104" t="s">
        <v>5385</v>
      </c>
      <c r="F2986" s="104" t="s">
        <v>4977</v>
      </c>
      <c r="G2986" s="104">
        <v>1213</v>
      </c>
      <c r="H2986" s="104" t="s">
        <v>754</v>
      </c>
    </row>
    <row r="2987" spans="1:8" x14ac:dyDescent="0.25">
      <c r="A2987" s="104">
        <v>2986</v>
      </c>
      <c r="B2987" s="104">
        <v>15</v>
      </c>
      <c r="C2987" s="104">
        <v>29</v>
      </c>
      <c r="D2987" s="104" t="s">
        <v>4882</v>
      </c>
      <c r="F2987" s="104" t="s">
        <v>944</v>
      </c>
      <c r="G2987" s="104">
        <v>1267</v>
      </c>
      <c r="H2987" s="104" t="s">
        <v>754</v>
      </c>
    </row>
    <row r="2988" spans="1:8" x14ac:dyDescent="0.25">
      <c r="A2988" s="104">
        <v>2987</v>
      </c>
      <c r="B2988" s="104">
        <v>15</v>
      </c>
      <c r="C2988" s="104">
        <v>30</v>
      </c>
      <c r="D2988" s="104" t="s">
        <v>4955</v>
      </c>
      <c r="F2988" s="104" t="s">
        <v>944</v>
      </c>
      <c r="G2988" s="104">
        <v>836</v>
      </c>
      <c r="H2988" s="104" t="s">
        <v>754</v>
      </c>
    </row>
    <row r="2989" spans="1:8" x14ac:dyDescent="0.25">
      <c r="A2989" s="104">
        <v>2988</v>
      </c>
      <c r="B2989" s="104">
        <v>15</v>
      </c>
      <c r="C2989" s="104">
        <v>31</v>
      </c>
      <c r="D2989" s="104" t="s">
        <v>961</v>
      </c>
      <c r="F2989" s="104" t="s">
        <v>944</v>
      </c>
      <c r="G2989" s="104">
        <v>1180</v>
      </c>
      <c r="H2989" s="104" t="s">
        <v>4824</v>
      </c>
    </row>
    <row r="2990" spans="1:8" x14ac:dyDescent="0.25">
      <c r="A2990" s="104">
        <v>2989</v>
      </c>
      <c r="B2990" s="104">
        <v>15</v>
      </c>
      <c r="C2990" s="104">
        <v>32</v>
      </c>
      <c r="D2990" s="104" t="s">
        <v>5389</v>
      </c>
      <c r="F2990" s="104" t="s">
        <v>944</v>
      </c>
      <c r="G2990" s="104">
        <v>1220</v>
      </c>
    </row>
    <row r="2991" spans="1:8" x14ac:dyDescent="0.25">
      <c r="A2991" s="104">
        <v>2990</v>
      </c>
      <c r="B2991" s="104">
        <v>15</v>
      </c>
      <c r="G2991" s="104">
        <v>400</v>
      </c>
      <c r="H2991" s="104" t="s">
        <v>4824</v>
      </c>
    </row>
    <row r="2992" spans="1:8" x14ac:dyDescent="0.25">
      <c r="A2992" s="104">
        <v>2991</v>
      </c>
      <c r="B2992" s="104">
        <v>15</v>
      </c>
      <c r="G2992" s="104">
        <v>820</v>
      </c>
      <c r="H2992" s="104" t="s">
        <v>4825</v>
      </c>
    </row>
    <row r="2993" spans="1:8" x14ac:dyDescent="0.25">
      <c r="A2993" s="104">
        <v>2992</v>
      </c>
      <c r="B2993" s="104">
        <v>15</v>
      </c>
      <c r="C2993" s="104">
        <v>33</v>
      </c>
      <c r="D2993" s="104" t="s">
        <v>4868</v>
      </c>
      <c r="F2993" s="104" t="s">
        <v>944</v>
      </c>
      <c r="G2993" s="104">
        <v>689</v>
      </c>
      <c r="H2993" s="104" t="s">
        <v>4</v>
      </c>
    </row>
    <row r="2994" spans="1:8" x14ac:dyDescent="0.25">
      <c r="A2994" s="104">
        <v>2993</v>
      </c>
      <c r="B2994" s="104">
        <v>15</v>
      </c>
      <c r="C2994" s="104">
        <v>34</v>
      </c>
      <c r="D2994" s="104" t="s">
        <v>5390</v>
      </c>
      <c r="F2994" s="104" t="s">
        <v>944</v>
      </c>
      <c r="G2994" s="104">
        <v>701</v>
      </c>
      <c r="H2994" s="104" t="s">
        <v>4824</v>
      </c>
    </row>
    <row r="2995" spans="1:8" x14ac:dyDescent="0.25">
      <c r="A2995" s="104">
        <v>2994</v>
      </c>
      <c r="B2995" s="104">
        <v>15</v>
      </c>
      <c r="C2995" s="104">
        <v>35</v>
      </c>
      <c r="D2995" s="104" t="s">
        <v>5373</v>
      </c>
      <c r="F2995" s="104" t="s">
        <v>944</v>
      </c>
      <c r="G2995" s="104">
        <v>3408</v>
      </c>
      <c r="H2995" s="104" t="s">
        <v>4773</v>
      </c>
    </row>
    <row r="2996" spans="1:8" x14ac:dyDescent="0.25">
      <c r="A2996" s="104">
        <v>2995</v>
      </c>
      <c r="B2996" s="104">
        <v>15</v>
      </c>
      <c r="C2996" s="104">
        <v>36</v>
      </c>
      <c r="D2996" s="104" t="s">
        <v>5387</v>
      </c>
      <c r="F2996" s="104" t="s">
        <v>944</v>
      </c>
      <c r="G2996" s="104">
        <v>2336</v>
      </c>
      <c r="H2996" s="104" t="s">
        <v>4773</v>
      </c>
    </row>
    <row r="2997" spans="1:8" x14ac:dyDescent="0.25">
      <c r="A2997" s="104">
        <v>2996</v>
      </c>
      <c r="B2997" s="104">
        <v>15</v>
      </c>
      <c r="C2997" s="104">
        <v>37</v>
      </c>
      <c r="D2997" s="104" t="s">
        <v>5354</v>
      </c>
      <c r="F2997" s="104" t="s">
        <v>944</v>
      </c>
      <c r="G2997" s="104">
        <v>452</v>
      </c>
      <c r="H2997" s="104" t="s">
        <v>4773</v>
      </c>
    </row>
    <row r="2998" spans="1:8" x14ac:dyDescent="0.25">
      <c r="A2998" s="104">
        <v>2997</v>
      </c>
      <c r="B2998" s="104">
        <v>15</v>
      </c>
      <c r="C2998" s="104">
        <v>38</v>
      </c>
      <c r="D2998" s="104" t="s">
        <v>5391</v>
      </c>
      <c r="F2998" s="104" t="s">
        <v>944</v>
      </c>
      <c r="G2998" s="104">
        <v>11660</v>
      </c>
    </row>
    <row r="2999" spans="1:8" x14ac:dyDescent="0.25">
      <c r="A2999" s="104">
        <v>2998</v>
      </c>
      <c r="B2999" s="104">
        <v>15</v>
      </c>
      <c r="G2999" s="104">
        <v>300</v>
      </c>
      <c r="H2999" s="104" t="s">
        <v>4824</v>
      </c>
    </row>
    <row r="3000" spans="1:8" x14ac:dyDescent="0.25">
      <c r="A3000" s="104">
        <v>2999</v>
      </c>
      <c r="B3000" s="104">
        <v>15</v>
      </c>
      <c r="G3000" s="104">
        <v>11360</v>
      </c>
      <c r="H3000" s="104" t="s">
        <v>4825</v>
      </c>
    </row>
    <row r="3001" spans="1:8" x14ac:dyDescent="0.25">
      <c r="A3001" s="104">
        <v>3000</v>
      </c>
      <c r="B3001" s="104">
        <v>15</v>
      </c>
      <c r="C3001" s="104">
        <v>39</v>
      </c>
      <c r="D3001" s="104" t="s">
        <v>5045</v>
      </c>
      <c r="F3001" s="104" t="s">
        <v>944</v>
      </c>
      <c r="G3001" s="104">
        <v>374</v>
      </c>
      <c r="H3001" s="104" t="s">
        <v>4824</v>
      </c>
    </row>
    <row r="3002" spans="1:8" x14ac:dyDescent="0.25">
      <c r="A3002" s="104">
        <v>3001</v>
      </c>
      <c r="B3002" s="104">
        <v>15</v>
      </c>
      <c r="C3002" s="104">
        <v>40</v>
      </c>
      <c r="D3002" s="104" t="s">
        <v>5358</v>
      </c>
      <c r="F3002" s="104" t="s">
        <v>944</v>
      </c>
      <c r="G3002" s="104">
        <v>690</v>
      </c>
      <c r="H3002" s="104" t="s">
        <v>4824</v>
      </c>
    </row>
    <row r="3003" spans="1:8" x14ac:dyDescent="0.25">
      <c r="A3003" s="104">
        <v>3002</v>
      </c>
      <c r="B3003" s="104">
        <v>15</v>
      </c>
      <c r="C3003" s="104">
        <v>41</v>
      </c>
      <c r="D3003" s="104" t="s">
        <v>5392</v>
      </c>
      <c r="F3003" s="104" t="s">
        <v>944</v>
      </c>
      <c r="G3003" s="104">
        <v>715</v>
      </c>
      <c r="H3003" s="104" t="s">
        <v>4824</v>
      </c>
    </row>
    <row r="3004" spans="1:8" x14ac:dyDescent="0.25">
      <c r="A3004" s="104">
        <v>3003</v>
      </c>
      <c r="B3004" s="104">
        <v>15</v>
      </c>
      <c r="C3004" s="104">
        <v>42</v>
      </c>
      <c r="D3004" s="104" t="s">
        <v>4868</v>
      </c>
      <c r="F3004" s="104" t="s">
        <v>944</v>
      </c>
      <c r="G3004" s="104">
        <v>1106</v>
      </c>
      <c r="H3004" s="104" t="s">
        <v>754</v>
      </c>
    </row>
    <row r="3005" spans="1:8" x14ac:dyDescent="0.25">
      <c r="A3005" s="104">
        <v>3004</v>
      </c>
      <c r="B3005" s="104">
        <v>15</v>
      </c>
      <c r="C3005" s="104">
        <v>43</v>
      </c>
      <c r="D3005" s="104" t="s">
        <v>5367</v>
      </c>
      <c r="F3005" s="104" t="s">
        <v>944</v>
      </c>
      <c r="G3005" s="104">
        <v>556</v>
      </c>
      <c r="H3005" s="104" t="s">
        <v>754</v>
      </c>
    </row>
    <row r="3006" spans="1:8" x14ac:dyDescent="0.25">
      <c r="A3006" s="104">
        <v>3005</v>
      </c>
      <c r="B3006" s="104">
        <v>15</v>
      </c>
      <c r="C3006" s="104">
        <v>44</v>
      </c>
      <c r="D3006" s="104" t="s">
        <v>5085</v>
      </c>
      <c r="F3006" s="104" t="s">
        <v>944</v>
      </c>
      <c r="G3006" s="104">
        <v>560</v>
      </c>
      <c r="H3006" s="104" t="s">
        <v>754</v>
      </c>
    </row>
    <row r="3007" spans="1:8" x14ac:dyDescent="0.25">
      <c r="A3007" s="104">
        <v>3006</v>
      </c>
      <c r="B3007" s="104">
        <v>15</v>
      </c>
      <c r="C3007" s="104">
        <v>45</v>
      </c>
      <c r="D3007" s="104" t="s">
        <v>4887</v>
      </c>
      <c r="F3007" s="104" t="s">
        <v>944</v>
      </c>
      <c r="G3007" s="104">
        <v>7271</v>
      </c>
      <c r="H3007" s="104" t="s">
        <v>754</v>
      </c>
    </row>
    <row r="3008" spans="1:8" x14ac:dyDescent="0.25">
      <c r="A3008" s="104">
        <v>3007</v>
      </c>
      <c r="B3008" s="104">
        <v>15</v>
      </c>
      <c r="C3008" s="104">
        <v>46</v>
      </c>
      <c r="D3008" s="104" t="s">
        <v>4903</v>
      </c>
      <c r="F3008" s="104" t="s">
        <v>944</v>
      </c>
      <c r="G3008" s="104">
        <v>1779</v>
      </c>
      <c r="H3008" s="104" t="s">
        <v>754</v>
      </c>
    </row>
    <row r="3009" spans="1:9" x14ac:dyDescent="0.25">
      <c r="A3009" s="104">
        <v>3008</v>
      </c>
      <c r="B3009" s="104">
        <v>15</v>
      </c>
      <c r="C3009" s="104">
        <v>47</v>
      </c>
      <c r="D3009" s="104" t="s">
        <v>4879</v>
      </c>
      <c r="F3009" s="104" t="s">
        <v>944</v>
      </c>
      <c r="G3009" s="104">
        <v>3078</v>
      </c>
      <c r="H3009" s="104" t="s">
        <v>754</v>
      </c>
    </row>
    <row r="3010" spans="1:9" x14ac:dyDescent="0.25">
      <c r="A3010" s="104">
        <v>3009</v>
      </c>
      <c r="B3010" s="104">
        <v>15</v>
      </c>
      <c r="C3010" s="104">
        <v>48</v>
      </c>
      <c r="D3010" s="104" t="s">
        <v>5385</v>
      </c>
      <c r="F3010" s="104" t="s">
        <v>4977</v>
      </c>
      <c r="G3010" s="104">
        <v>1370</v>
      </c>
      <c r="H3010" s="104" t="s">
        <v>754</v>
      </c>
    </row>
    <row r="3011" spans="1:9" x14ac:dyDescent="0.25">
      <c r="A3011" s="104">
        <v>3010</v>
      </c>
      <c r="B3011" s="104">
        <v>15</v>
      </c>
      <c r="C3011" s="104">
        <v>49</v>
      </c>
      <c r="D3011" s="104" t="s">
        <v>5385</v>
      </c>
      <c r="F3011" s="104" t="s">
        <v>4977</v>
      </c>
      <c r="G3011" s="104">
        <v>549</v>
      </c>
      <c r="H3011" s="104" t="s">
        <v>754</v>
      </c>
    </row>
    <row r="3012" spans="1:9" x14ac:dyDescent="0.25">
      <c r="A3012" s="104">
        <v>3011</v>
      </c>
      <c r="B3012" s="104">
        <v>15</v>
      </c>
      <c r="C3012" s="104">
        <v>50</v>
      </c>
      <c r="D3012" s="104" t="s">
        <v>5385</v>
      </c>
      <c r="F3012" s="104" t="s">
        <v>4977</v>
      </c>
      <c r="G3012" s="104">
        <v>1504</v>
      </c>
      <c r="H3012" s="104" t="s">
        <v>754</v>
      </c>
    </row>
    <row r="3013" spans="1:9" x14ac:dyDescent="0.25">
      <c r="A3013" s="104">
        <v>3012</v>
      </c>
      <c r="B3013" s="104">
        <v>15</v>
      </c>
      <c r="C3013" s="104">
        <v>51</v>
      </c>
      <c r="D3013" s="104" t="s">
        <v>5182</v>
      </c>
      <c r="F3013" s="104" t="s">
        <v>944</v>
      </c>
      <c r="G3013" s="104">
        <v>612</v>
      </c>
      <c r="H3013" s="104" t="s">
        <v>754</v>
      </c>
    </row>
    <row r="3014" spans="1:9" x14ac:dyDescent="0.25">
      <c r="A3014" s="104">
        <v>3013</v>
      </c>
      <c r="B3014" s="104">
        <v>15</v>
      </c>
      <c r="C3014" s="104">
        <v>52</v>
      </c>
      <c r="D3014" s="104" t="s">
        <v>5385</v>
      </c>
      <c r="F3014" s="104" t="s">
        <v>4977</v>
      </c>
      <c r="G3014" s="104">
        <v>245</v>
      </c>
      <c r="H3014" s="104" t="s">
        <v>754</v>
      </c>
    </row>
    <row r="3015" spans="1:9" x14ac:dyDescent="0.25">
      <c r="A3015" s="104">
        <v>3014</v>
      </c>
      <c r="B3015" s="104">
        <v>15</v>
      </c>
      <c r="C3015" s="104">
        <v>53</v>
      </c>
      <c r="D3015" s="104" t="s">
        <v>5385</v>
      </c>
      <c r="F3015" s="104" t="s">
        <v>4977</v>
      </c>
      <c r="G3015" s="104">
        <v>623</v>
      </c>
      <c r="H3015" s="104" t="s">
        <v>754</v>
      </c>
    </row>
    <row r="3016" spans="1:9" x14ac:dyDescent="0.25">
      <c r="A3016" s="104">
        <v>3015</v>
      </c>
      <c r="B3016" s="104">
        <v>15</v>
      </c>
      <c r="C3016" s="104">
        <v>54</v>
      </c>
      <c r="D3016" s="104" t="s">
        <v>5385</v>
      </c>
      <c r="F3016" s="104" t="s">
        <v>4977</v>
      </c>
      <c r="G3016" s="104">
        <v>334</v>
      </c>
      <c r="H3016" s="104" t="s">
        <v>754</v>
      </c>
    </row>
    <row r="3017" spans="1:9" x14ac:dyDescent="0.25">
      <c r="A3017" s="104">
        <v>3016</v>
      </c>
      <c r="B3017" s="104">
        <v>15</v>
      </c>
      <c r="C3017" s="104">
        <v>55</v>
      </c>
      <c r="D3017" s="104" t="s">
        <v>5085</v>
      </c>
      <c r="F3017" s="104" t="s">
        <v>944</v>
      </c>
      <c r="G3017" s="104">
        <v>2002</v>
      </c>
      <c r="H3017" s="104" t="s">
        <v>4773</v>
      </c>
    </row>
    <row r="3018" spans="1:9" x14ac:dyDescent="0.25">
      <c r="A3018" s="104">
        <v>3017</v>
      </c>
      <c r="B3018" s="104">
        <v>15</v>
      </c>
      <c r="C3018" s="104">
        <v>56</v>
      </c>
      <c r="D3018" s="104" t="s">
        <v>5385</v>
      </c>
      <c r="F3018" s="104" t="s">
        <v>4977</v>
      </c>
      <c r="G3018" s="104">
        <v>723</v>
      </c>
      <c r="H3018" s="104" t="s">
        <v>754</v>
      </c>
    </row>
    <row r="3019" spans="1:9" x14ac:dyDescent="0.25">
      <c r="A3019" s="104">
        <v>3018</v>
      </c>
      <c r="B3019" s="104">
        <v>15</v>
      </c>
      <c r="C3019" s="104">
        <v>57</v>
      </c>
      <c r="D3019" s="104" t="s">
        <v>5385</v>
      </c>
      <c r="F3019" s="104" t="s">
        <v>4977</v>
      </c>
      <c r="G3019" s="104">
        <v>419</v>
      </c>
      <c r="H3019" s="104" t="s">
        <v>754</v>
      </c>
    </row>
    <row r="3020" spans="1:9" x14ac:dyDescent="0.25">
      <c r="A3020" s="104">
        <v>3019</v>
      </c>
      <c r="B3020" s="104">
        <v>15</v>
      </c>
      <c r="C3020" s="104">
        <v>58</v>
      </c>
      <c r="D3020" s="104" t="s">
        <v>5385</v>
      </c>
      <c r="F3020" s="104" t="s">
        <v>4977</v>
      </c>
      <c r="G3020" s="104">
        <v>194</v>
      </c>
      <c r="H3020" s="104" t="s">
        <v>754</v>
      </c>
    </row>
    <row r="3021" spans="1:9" x14ac:dyDescent="0.25">
      <c r="A3021" s="104">
        <v>3020</v>
      </c>
      <c r="B3021" s="104">
        <v>15</v>
      </c>
      <c r="C3021" s="104">
        <v>59</v>
      </c>
      <c r="D3021" s="104" t="s">
        <v>5393</v>
      </c>
      <c r="F3021" s="104" t="s">
        <v>944</v>
      </c>
      <c r="G3021" s="104">
        <v>1157</v>
      </c>
      <c r="H3021" s="104" t="s">
        <v>754</v>
      </c>
    </row>
    <row r="3022" spans="1:9" ht="135" x14ac:dyDescent="0.25">
      <c r="A3022" s="104">
        <v>3021</v>
      </c>
      <c r="B3022" s="104">
        <v>15</v>
      </c>
      <c r="C3022" s="104">
        <v>60</v>
      </c>
      <c r="D3022" s="104" t="s">
        <v>5943</v>
      </c>
      <c r="E3022" s="104" t="s">
        <v>246</v>
      </c>
      <c r="F3022" s="104" t="s">
        <v>944</v>
      </c>
      <c r="G3022" s="104">
        <v>1127</v>
      </c>
      <c r="H3022" s="104" t="s">
        <v>249</v>
      </c>
      <c r="I3022" s="116" t="s">
        <v>5944</v>
      </c>
    </row>
    <row r="3023" spans="1:9" x14ac:dyDescent="0.25">
      <c r="A3023" s="104">
        <v>3022</v>
      </c>
      <c r="B3023" s="104">
        <v>15</v>
      </c>
      <c r="C3023" s="104">
        <v>61</v>
      </c>
      <c r="D3023" s="104" t="s">
        <v>4961</v>
      </c>
      <c r="F3023" s="104" t="s">
        <v>944</v>
      </c>
      <c r="G3023" s="104">
        <v>1741</v>
      </c>
      <c r="H3023" s="104" t="s">
        <v>754</v>
      </c>
    </row>
    <row r="3024" spans="1:9" x14ac:dyDescent="0.25">
      <c r="A3024" s="104">
        <v>3023</v>
      </c>
      <c r="B3024" s="104">
        <v>15</v>
      </c>
      <c r="C3024" s="104">
        <v>62</v>
      </c>
      <c r="D3024" s="104" t="s">
        <v>5394</v>
      </c>
      <c r="F3024" s="104" t="s">
        <v>944</v>
      </c>
      <c r="G3024" s="104">
        <v>1062</v>
      </c>
      <c r="H3024" s="104" t="s">
        <v>754</v>
      </c>
    </row>
    <row r="3025" spans="1:8" x14ac:dyDescent="0.25">
      <c r="A3025" s="104">
        <v>3024</v>
      </c>
      <c r="B3025" s="104">
        <v>15</v>
      </c>
      <c r="C3025" s="104">
        <v>63</v>
      </c>
      <c r="D3025" s="104" t="s">
        <v>5395</v>
      </c>
      <c r="F3025" s="104" t="s">
        <v>944</v>
      </c>
      <c r="G3025" s="104">
        <v>200</v>
      </c>
      <c r="H3025" s="104" t="s">
        <v>4824</v>
      </c>
    </row>
    <row r="3026" spans="1:8" x14ac:dyDescent="0.25">
      <c r="A3026" s="104">
        <v>3025</v>
      </c>
      <c r="B3026" s="104">
        <v>15</v>
      </c>
      <c r="C3026" s="104">
        <v>64</v>
      </c>
      <c r="D3026" s="104" t="s">
        <v>5396</v>
      </c>
      <c r="F3026" s="104" t="s">
        <v>944</v>
      </c>
      <c r="G3026" s="104">
        <v>327</v>
      </c>
      <c r="H3026" s="104" t="s">
        <v>4824</v>
      </c>
    </row>
    <row r="3027" spans="1:8" x14ac:dyDescent="0.25">
      <c r="A3027" s="104">
        <v>3026</v>
      </c>
      <c r="B3027" s="104">
        <v>15</v>
      </c>
      <c r="C3027" s="104">
        <v>65</v>
      </c>
      <c r="D3027" s="104" t="s">
        <v>5397</v>
      </c>
      <c r="F3027" s="104" t="s">
        <v>944</v>
      </c>
      <c r="G3027" s="104">
        <v>401</v>
      </c>
      <c r="H3027" s="104" t="s">
        <v>4824</v>
      </c>
    </row>
    <row r="3028" spans="1:8" x14ac:dyDescent="0.25">
      <c r="A3028" s="104">
        <v>3027</v>
      </c>
      <c r="B3028" s="104">
        <v>15</v>
      </c>
      <c r="C3028" s="104">
        <v>66</v>
      </c>
      <c r="D3028" s="104" t="s">
        <v>5127</v>
      </c>
      <c r="F3028" s="104" t="s">
        <v>944</v>
      </c>
      <c r="G3028" s="104">
        <v>1298</v>
      </c>
      <c r="H3028" s="104" t="s">
        <v>4824</v>
      </c>
    </row>
    <row r="3029" spans="1:8" x14ac:dyDescent="0.25">
      <c r="A3029" s="104">
        <v>3028</v>
      </c>
      <c r="B3029" s="104">
        <v>15</v>
      </c>
      <c r="C3029" s="104">
        <v>67</v>
      </c>
      <c r="D3029" s="104" t="s">
        <v>5356</v>
      </c>
      <c r="F3029" s="104" t="s">
        <v>944</v>
      </c>
      <c r="G3029" s="104">
        <v>4685</v>
      </c>
    </row>
    <row r="3030" spans="1:8" x14ac:dyDescent="0.25">
      <c r="A3030" s="104">
        <v>3029</v>
      </c>
      <c r="B3030" s="104">
        <v>15</v>
      </c>
      <c r="G3030" s="104">
        <v>400</v>
      </c>
      <c r="H3030" s="104" t="s">
        <v>4824</v>
      </c>
    </row>
    <row r="3031" spans="1:8" x14ac:dyDescent="0.25">
      <c r="A3031" s="104">
        <v>3030</v>
      </c>
      <c r="B3031" s="104">
        <v>15</v>
      </c>
      <c r="G3031" s="104">
        <v>4285</v>
      </c>
      <c r="H3031" s="104" t="s">
        <v>4825</v>
      </c>
    </row>
    <row r="3032" spans="1:8" x14ac:dyDescent="0.25">
      <c r="A3032" s="104">
        <v>3031</v>
      </c>
      <c r="B3032" s="104">
        <v>15</v>
      </c>
      <c r="C3032" s="104">
        <v>68</v>
      </c>
      <c r="D3032" s="104" t="s">
        <v>5398</v>
      </c>
      <c r="F3032" s="104" t="s">
        <v>944</v>
      </c>
      <c r="G3032" s="104">
        <v>761</v>
      </c>
      <c r="H3032" s="104" t="s">
        <v>754</v>
      </c>
    </row>
    <row r="3033" spans="1:8" x14ac:dyDescent="0.25">
      <c r="A3033" s="104">
        <v>3032</v>
      </c>
      <c r="B3033" s="104">
        <v>15</v>
      </c>
      <c r="C3033" s="104">
        <v>69</v>
      </c>
      <c r="D3033" s="104" t="s">
        <v>945</v>
      </c>
      <c r="F3033" s="104" t="s">
        <v>946</v>
      </c>
      <c r="G3033" s="104">
        <v>461</v>
      </c>
      <c r="H3033" s="104" t="s">
        <v>4774</v>
      </c>
    </row>
    <row r="3034" spans="1:8" x14ac:dyDescent="0.25">
      <c r="A3034" s="104">
        <v>3033</v>
      </c>
      <c r="B3034" s="104">
        <v>15</v>
      </c>
      <c r="C3034" s="104">
        <v>70</v>
      </c>
      <c r="D3034" s="104" t="s">
        <v>5265</v>
      </c>
      <c r="F3034" s="104" t="s">
        <v>944</v>
      </c>
      <c r="G3034" s="104">
        <v>244</v>
      </c>
      <c r="H3034" s="104" t="s">
        <v>4</v>
      </c>
    </row>
    <row r="3035" spans="1:8" x14ac:dyDescent="0.25">
      <c r="A3035" s="104">
        <v>3034</v>
      </c>
      <c r="B3035" s="104">
        <v>15</v>
      </c>
      <c r="C3035" s="104">
        <v>71</v>
      </c>
      <c r="D3035" s="104" t="s">
        <v>974</v>
      </c>
      <c r="F3035" s="104" t="s">
        <v>944</v>
      </c>
      <c r="G3035" s="104">
        <v>973</v>
      </c>
      <c r="H3035" s="104" t="s">
        <v>4824</v>
      </c>
    </row>
    <row r="3036" spans="1:8" x14ac:dyDescent="0.25">
      <c r="A3036" s="104">
        <v>3035</v>
      </c>
      <c r="B3036" s="104">
        <v>15</v>
      </c>
      <c r="C3036" s="104">
        <v>72</v>
      </c>
      <c r="D3036" s="104" t="s">
        <v>5399</v>
      </c>
      <c r="F3036" s="104" t="s">
        <v>944</v>
      </c>
      <c r="G3036" s="104">
        <v>457</v>
      </c>
      <c r="H3036" s="104" t="s">
        <v>4824</v>
      </c>
    </row>
    <row r="3037" spans="1:8" x14ac:dyDescent="0.25">
      <c r="A3037" s="104">
        <v>3036</v>
      </c>
      <c r="B3037" s="104">
        <v>15</v>
      </c>
      <c r="C3037" s="104">
        <v>73</v>
      </c>
      <c r="D3037" s="104" t="s">
        <v>5394</v>
      </c>
      <c r="F3037" s="104" t="s">
        <v>944</v>
      </c>
      <c r="G3037" s="104">
        <v>1347</v>
      </c>
      <c r="H3037" s="104" t="s">
        <v>754</v>
      </c>
    </row>
    <row r="3038" spans="1:8" x14ac:dyDescent="0.25">
      <c r="A3038" s="104">
        <v>3037</v>
      </c>
      <c r="B3038" s="104">
        <v>15</v>
      </c>
      <c r="C3038" s="104">
        <v>74</v>
      </c>
      <c r="D3038" s="104" t="s">
        <v>5125</v>
      </c>
      <c r="F3038" s="104" t="s">
        <v>944</v>
      </c>
      <c r="G3038" s="104">
        <v>2334</v>
      </c>
      <c r="H3038" s="104" t="s">
        <v>754</v>
      </c>
    </row>
    <row r="3039" spans="1:8" x14ac:dyDescent="0.25">
      <c r="A3039" s="104">
        <v>3038</v>
      </c>
      <c r="B3039" s="104">
        <v>15</v>
      </c>
      <c r="C3039" s="104">
        <v>75</v>
      </c>
      <c r="D3039" s="104" t="s">
        <v>4880</v>
      </c>
      <c r="F3039" s="104" t="s">
        <v>944</v>
      </c>
      <c r="G3039" s="104">
        <v>1618</v>
      </c>
      <c r="H3039" s="104" t="s">
        <v>754</v>
      </c>
    </row>
    <row r="3040" spans="1:8" x14ac:dyDescent="0.25">
      <c r="A3040" s="104">
        <v>3039</v>
      </c>
      <c r="B3040" s="104">
        <v>15</v>
      </c>
      <c r="C3040" s="104">
        <v>76</v>
      </c>
      <c r="D3040" s="104" t="s">
        <v>5385</v>
      </c>
      <c r="F3040" s="104" t="s">
        <v>4977</v>
      </c>
      <c r="G3040" s="104">
        <v>821</v>
      </c>
      <c r="H3040" s="104" t="s">
        <v>754</v>
      </c>
    </row>
    <row r="3041" spans="1:8" x14ac:dyDescent="0.25">
      <c r="A3041" s="104">
        <v>3040</v>
      </c>
      <c r="B3041" s="104">
        <v>15</v>
      </c>
      <c r="C3041" s="104">
        <v>77</v>
      </c>
      <c r="D3041" s="104" t="s">
        <v>5385</v>
      </c>
      <c r="F3041" s="104" t="s">
        <v>4977</v>
      </c>
      <c r="G3041" s="104">
        <v>1189</v>
      </c>
      <c r="H3041" s="104" t="s">
        <v>754</v>
      </c>
    </row>
    <row r="3042" spans="1:8" x14ac:dyDescent="0.25">
      <c r="A3042" s="104">
        <v>3041</v>
      </c>
      <c r="B3042" s="104">
        <v>15</v>
      </c>
      <c r="C3042" s="104">
        <v>78</v>
      </c>
      <c r="D3042" s="104" t="s">
        <v>5385</v>
      </c>
      <c r="F3042" s="104" t="s">
        <v>4977</v>
      </c>
      <c r="G3042" s="104">
        <v>1149</v>
      </c>
      <c r="H3042" s="104" t="s">
        <v>754</v>
      </c>
    </row>
    <row r="3043" spans="1:8" x14ac:dyDescent="0.25">
      <c r="A3043" s="104">
        <v>3042</v>
      </c>
      <c r="B3043" s="104">
        <v>15</v>
      </c>
      <c r="C3043" s="104">
        <v>79</v>
      </c>
      <c r="D3043" s="104" t="s">
        <v>5385</v>
      </c>
      <c r="F3043" s="104" t="s">
        <v>4977</v>
      </c>
      <c r="G3043" s="104">
        <v>984</v>
      </c>
      <c r="H3043" s="104" t="s">
        <v>754</v>
      </c>
    </row>
    <row r="3044" spans="1:8" x14ac:dyDescent="0.25">
      <c r="A3044" s="104">
        <v>3043</v>
      </c>
      <c r="B3044" s="104">
        <v>15</v>
      </c>
      <c r="C3044" s="104">
        <v>80</v>
      </c>
      <c r="D3044" s="104" t="s">
        <v>5385</v>
      </c>
      <c r="F3044" s="104" t="s">
        <v>4977</v>
      </c>
      <c r="G3044" s="104">
        <v>1032</v>
      </c>
      <c r="H3044" s="104" t="s">
        <v>754</v>
      </c>
    </row>
    <row r="3045" spans="1:8" x14ac:dyDescent="0.25">
      <c r="A3045" s="104">
        <v>3044</v>
      </c>
      <c r="B3045" s="104">
        <v>15</v>
      </c>
      <c r="C3045" s="104">
        <v>81</v>
      </c>
      <c r="D3045" s="104" t="s">
        <v>4964</v>
      </c>
      <c r="F3045" s="104" t="s">
        <v>944</v>
      </c>
      <c r="G3045" s="104">
        <v>485</v>
      </c>
      <c r="H3045" s="104" t="s">
        <v>754</v>
      </c>
    </row>
    <row r="3046" spans="1:8" x14ac:dyDescent="0.25">
      <c r="A3046" s="104">
        <v>3045</v>
      </c>
      <c r="B3046" s="104">
        <v>15</v>
      </c>
      <c r="C3046" s="104">
        <v>82</v>
      </c>
      <c r="D3046" s="104" t="s">
        <v>5165</v>
      </c>
      <c r="F3046" s="104" t="s">
        <v>944</v>
      </c>
      <c r="G3046" s="104">
        <v>3722</v>
      </c>
      <c r="H3046" s="104" t="s">
        <v>754</v>
      </c>
    </row>
    <row r="3047" spans="1:8" x14ac:dyDescent="0.25">
      <c r="A3047" s="104">
        <v>3046</v>
      </c>
      <c r="B3047" s="104">
        <v>15</v>
      </c>
      <c r="C3047" s="104">
        <v>83</v>
      </c>
      <c r="D3047" s="104" t="s">
        <v>5385</v>
      </c>
      <c r="F3047" s="104" t="s">
        <v>4977</v>
      </c>
      <c r="G3047" s="104">
        <v>1202</v>
      </c>
      <c r="H3047" s="104" t="s">
        <v>754</v>
      </c>
    </row>
    <row r="3048" spans="1:8" x14ac:dyDescent="0.25">
      <c r="A3048" s="104">
        <v>3047</v>
      </c>
      <c r="B3048" s="104">
        <v>15</v>
      </c>
      <c r="C3048" s="104">
        <v>84</v>
      </c>
      <c r="D3048" s="104" t="s">
        <v>5385</v>
      </c>
      <c r="F3048" s="104" t="s">
        <v>4977</v>
      </c>
      <c r="G3048" s="104">
        <v>1193</v>
      </c>
      <c r="H3048" s="104" t="s">
        <v>754</v>
      </c>
    </row>
    <row r="3049" spans="1:8" x14ac:dyDescent="0.25">
      <c r="A3049" s="104">
        <v>3048</v>
      </c>
      <c r="B3049" s="104">
        <v>15</v>
      </c>
      <c r="C3049" s="104">
        <v>85</v>
      </c>
      <c r="D3049" s="104" t="s">
        <v>4877</v>
      </c>
      <c r="F3049" s="104" t="s">
        <v>944</v>
      </c>
      <c r="G3049" s="104">
        <v>1172</v>
      </c>
      <c r="H3049" s="104" t="s">
        <v>754</v>
      </c>
    </row>
    <row r="3050" spans="1:8" x14ac:dyDescent="0.25">
      <c r="A3050" s="104">
        <v>3049</v>
      </c>
      <c r="B3050" s="104">
        <v>15</v>
      </c>
      <c r="C3050" s="104">
        <v>86</v>
      </c>
      <c r="D3050" s="104" t="s">
        <v>4970</v>
      </c>
      <c r="F3050" s="104" t="s">
        <v>944</v>
      </c>
      <c r="G3050" s="104">
        <v>1321</v>
      </c>
      <c r="H3050" s="104" t="s">
        <v>754</v>
      </c>
    </row>
    <row r="3051" spans="1:8" x14ac:dyDescent="0.25">
      <c r="A3051" s="104">
        <v>3050</v>
      </c>
      <c r="B3051" s="104">
        <v>15</v>
      </c>
      <c r="C3051" s="104">
        <v>87</v>
      </c>
      <c r="D3051" s="104" t="s">
        <v>5400</v>
      </c>
      <c r="F3051" s="104" t="s">
        <v>944</v>
      </c>
      <c r="G3051" s="104">
        <v>11755</v>
      </c>
      <c r="H3051" s="104" t="s">
        <v>4779</v>
      </c>
    </row>
    <row r="3052" spans="1:8" x14ac:dyDescent="0.25">
      <c r="A3052" s="104">
        <v>3051</v>
      </c>
      <c r="B3052" s="104">
        <v>15</v>
      </c>
      <c r="C3052" s="104">
        <v>88</v>
      </c>
      <c r="D3052" s="104" t="s">
        <v>4885</v>
      </c>
      <c r="F3052" s="104" t="s">
        <v>944</v>
      </c>
      <c r="G3052" s="104">
        <v>3790</v>
      </c>
      <c r="H3052" s="104" t="s">
        <v>4824</v>
      </c>
    </row>
    <row r="3053" spans="1:8" x14ac:dyDescent="0.25">
      <c r="A3053" s="104">
        <v>3052</v>
      </c>
      <c r="B3053" s="104">
        <v>15</v>
      </c>
      <c r="C3053" s="104">
        <v>90</v>
      </c>
      <c r="D3053" s="104" t="s">
        <v>5354</v>
      </c>
      <c r="F3053" s="104" t="s">
        <v>944</v>
      </c>
      <c r="G3053" s="104">
        <v>2497</v>
      </c>
      <c r="H3053" s="104" t="s">
        <v>4773</v>
      </c>
    </row>
    <row r="3054" spans="1:8" x14ac:dyDescent="0.25">
      <c r="A3054" s="104">
        <v>3053</v>
      </c>
      <c r="B3054" s="104">
        <v>15</v>
      </c>
      <c r="C3054" s="104">
        <v>91</v>
      </c>
      <c r="D3054" s="104" t="s">
        <v>5401</v>
      </c>
      <c r="F3054" s="104" t="s">
        <v>944</v>
      </c>
      <c r="G3054" s="104">
        <v>6756</v>
      </c>
      <c r="H3054" s="104" t="s">
        <v>4773</v>
      </c>
    </row>
    <row r="3055" spans="1:8" x14ac:dyDescent="0.25">
      <c r="A3055" s="104">
        <v>3054</v>
      </c>
      <c r="B3055" s="104">
        <v>15</v>
      </c>
      <c r="C3055" s="104">
        <v>92</v>
      </c>
      <c r="D3055" s="104" t="s">
        <v>945</v>
      </c>
      <c r="F3055" s="104" t="s">
        <v>946</v>
      </c>
      <c r="G3055" s="104">
        <v>359</v>
      </c>
      <c r="H3055" s="104" t="s">
        <v>4774</v>
      </c>
    </row>
    <row r="3056" spans="1:8" x14ac:dyDescent="0.25">
      <c r="A3056" s="104">
        <v>3055</v>
      </c>
      <c r="B3056" s="104">
        <v>15</v>
      </c>
      <c r="C3056" s="104">
        <v>93</v>
      </c>
      <c r="D3056" s="104" t="s">
        <v>5237</v>
      </c>
      <c r="F3056" s="104" t="s">
        <v>944</v>
      </c>
      <c r="G3056" s="104">
        <v>374</v>
      </c>
      <c r="H3056" s="104" t="s">
        <v>754</v>
      </c>
    </row>
    <row r="3057" spans="1:8" x14ac:dyDescent="0.25">
      <c r="A3057" s="104">
        <v>3056</v>
      </c>
      <c r="B3057" s="104">
        <v>15</v>
      </c>
      <c r="C3057" s="104">
        <v>94</v>
      </c>
      <c r="D3057" s="104" t="s">
        <v>5402</v>
      </c>
      <c r="F3057" s="104" t="s">
        <v>944</v>
      </c>
      <c r="G3057" s="104">
        <v>341</v>
      </c>
      <c r="H3057" s="104" t="s">
        <v>4824</v>
      </c>
    </row>
    <row r="3058" spans="1:8" x14ac:dyDescent="0.25">
      <c r="A3058" s="104">
        <v>3057</v>
      </c>
      <c r="B3058" s="104">
        <v>15</v>
      </c>
      <c r="C3058" s="104">
        <v>95</v>
      </c>
      <c r="D3058" s="104" t="s">
        <v>5127</v>
      </c>
      <c r="F3058" s="104" t="s">
        <v>944</v>
      </c>
      <c r="G3058" s="104">
        <v>487</v>
      </c>
      <c r="H3058" s="104" t="s">
        <v>754</v>
      </c>
    </row>
    <row r="3059" spans="1:8" x14ac:dyDescent="0.25">
      <c r="A3059" s="104">
        <v>3058</v>
      </c>
      <c r="B3059" s="104">
        <v>15</v>
      </c>
      <c r="C3059" s="104">
        <v>96</v>
      </c>
      <c r="D3059" s="104" t="s">
        <v>5020</v>
      </c>
      <c r="F3059" s="104" t="s">
        <v>944</v>
      </c>
      <c r="G3059" s="104">
        <v>741</v>
      </c>
      <c r="H3059" s="104" t="s">
        <v>754</v>
      </c>
    </row>
    <row r="3060" spans="1:8" x14ac:dyDescent="0.25">
      <c r="A3060" s="104">
        <v>3059</v>
      </c>
      <c r="B3060" s="104">
        <v>15</v>
      </c>
      <c r="C3060" s="104">
        <v>97</v>
      </c>
      <c r="D3060" s="104" t="s">
        <v>5385</v>
      </c>
      <c r="F3060" s="104" t="s">
        <v>4977</v>
      </c>
      <c r="G3060" s="104">
        <v>190</v>
      </c>
      <c r="H3060" s="104" t="s">
        <v>754</v>
      </c>
    </row>
    <row r="3061" spans="1:8" x14ac:dyDescent="0.25">
      <c r="A3061" s="104">
        <v>3060</v>
      </c>
      <c r="B3061" s="104">
        <v>15</v>
      </c>
      <c r="C3061" s="104">
        <v>98</v>
      </c>
      <c r="D3061" s="104" t="s">
        <v>5385</v>
      </c>
      <c r="F3061" s="104" t="s">
        <v>4977</v>
      </c>
      <c r="G3061" s="104">
        <v>559</v>
      </c>
      <c r="H3061" s="104" t="s">
        <v>754</v>
      </c>
    </row>
    <row r="3062" spans="1:8" x14ac:dyDescent="0.25">
      <c r="A3062" s="104">
        <v>3061</v>
      </c>
      <c r="B3062" s="104">
        <v>15</v>
      </c>
      <c r="C3062" s="104">
        <v>99</v>
      </c>
      <c r="D3062" s="104" t="s">
        <v>5385</v>
      </c>
      <c r="F3062" s="104" t="s">
        <v>4977</v>
      </c>
      <c r="G3062" s="104">
        <v>374</v>
      </c>
      <c r="H3062" s="104" t="s">
        <v>754</v>
      </c>
    </row>
    <row r="3063" spans="1:8" x14ac:dyDescent="0.25">
      <c r="A3063" s="104">
        <v>3062</v>
      </c>
      <c r="B3063" s="104">
        <v>15</v>
      </c>
      <c r="C3063" s="104">
        <v>100</v>
      </c>
      <c r="D3063" s="104" t="s">
        <v>5385</v>
      </c>
      <c r="F3063" s="104" t="s">
        <v>4977</v>
      </c>
      <c r="G3063" s="104">
        <v>2495</v>
      </c>
      <c r="H3063" s="104" t="s">
        <v>754</v>
      </c>
    </row>
    <row r="3064" spans="1:8" x14ac:dyDescent="0.25">
      <c r="A3064" s="104">
        <v>3063</v>
      </c>
      <c r="B3064" s="104">
        <v>15</v>
      </c>
      <c r="C3064" s="104">
        <v>101</v>
      </c>
      <c r="D3064" s="104" t="s">
        <v>4974</v>
      </c>
      <c r="F3064" s="104" t="s">
        <v>944</v>
      </c>
      <c r="G3064" s="104">
        <v>1609</v>
      </c>
      <c r="H3064" s="104" t="s">
        <v>754</v>
      </c>
    </row>
    <row r="3065" spans="1:8" x14ac:dyDescent="0.25">
      <c r="A3065" s="104">
        <v>3064</v>
      </c>
      <c r="B3065" s="104">
        <v>15</v>
      </c>
      <c r="C3065" s="104">
        <v>102</v>
      </c>
      <c r="D3065" s="104" t="s">
        <v>4965</v>
      </c>
      <c r="F3065" s="104" t="s">
        <v>944</v>
      </c>
      <c r="G3065" s="104">
        <v>450</v>
      </c>
      <c r="H3065" s="104" t="s">
        <v>754</v>
      </c>
    </row>
    <row r="3066" spans="1:8" x14ac:dyDescent="0.25">
      <c r="A3066" s="104">
        <v>3065</v>
      </c>
      <c r="B3066" s="104">
        <v>15</v>
      </c>
      <c r="C3066" s="104">
        <v>103</v>
      </c>
      <c r="D3066" s="104" t="s">
        <v>5385</v>
      </c>
      <c r="F3066" s="104" t="s">
        <v>4977</v>
      </c>
      <c r="G3066" s="104">
        <v>379</v>
      </c>
      <c r="H3066" s="104" t="s">
        <v>754</v>
      </c>
    </row>
    <row r="3067" spans="1:8" x14ac:dyDescent="0.25">
      <c r="A3067" s="104">
        <v>3066</v>
      </c>
      <c r="B3067" s="104">
        <v>15</v>
      </c>
      <c r="C3067" s="104">
        <v>104</v>
      </c>
      <c r="D3067" s="104" t="s">
        <v>5115</v>
      </c>
      <c r="F3067" s="104" t="s">
        <v>944</v>
      </c>
      <c r="G3067" s="104">
        <v>4087</v>
      </c>
      <c r="H3067" s="104" t="s">
        <v>754</v>
      </c>
    </row>
    <row r="3068" spans="1:8" x14ac:dyDescent="0.25">
      <c r="A3068" s="104">
        <v>3067</v>
      </c>
      <c r="B3068" s="104">
        <v>15</v>
      </c>
      <c r="C3068" s="104">
        <v>105</v>
      </c>
      <c r="D3068" s="104" t="s">
        <v>4820</v>
      </c>
      <c r="F3068" s="104" t="s">
        <v>944</v>
      </c>
      <c r="G3068" s="104">
        <v>6176</v>
      </c>
      <c r="H3068" s="104" t="s">
        <v>4773</v>
      </c>
    </row>
    <row r="3069" spans="1:8" x14ac:dyDescent="0.25">
      <c r="A3069" s="104">
        <v>3068</v>
      </c>
      <c r="B3069" s="104">
        <v>15</v>
      </c>
      <c r="C3069" s="104">
        <v>106</v>
      </c>
      <c r="D3069" s="104" t="s">
        <v>5400</v>
      </c>
      <c r="F3069" s="104" t="s">
        <v>944</v>
      </c>
      <c r="G3069" s="104">
        <v>2624</v>
      </c>
    </row>
    <row r="3070" spans="1:8" x14ac:dyDescent="0.25">
      <c r="A3070" s="104">
        <v>3069</v>
      </c>
      <c r="B3070" s="104">
        <v>15</v>
      </c>
      <c r="G3070" s="104">
        <v>400</v>
      </c>
      <c r="H3070" s="104" t="s">
        <v>4824</v>
      </c>
    </row>
    <row r="3071" spans="1:8" x14ac:dyDescent="0.25">
      <c r="A3071" s="104">
        <v>3070</v>
      </c>
      <c r="B3071" s="104">
        <v>15</v>
      </c>
      <c r="G3071" s="104">
        <v>2224</v>
      </c>
      <c r="H3071" s="104" t="s">
        <v>4825</v>
      </c>
    </row>
    <row r="3072" spans="1:8" x14ac:dyDescent="0.25">
      <c r="A3072" s="104">
        <v>3071</v>
      </c>
      <c r="B3072" s="104">
        <v>15</v>
      </c>
      <c r="C3072" s="104">
        <v>107</v>
      </c>
      <c r="D3072" s="104" t="s">
        <v>5403</v>
      </c>
      <c r="F3072" s="104" t="s">
        <v>944</v>
      </c>
      <c r="G3072" s="104">
        <v>693</v>
      </c>
      <c r="H3072" s="104" t="s">
        <v>4824</v>
      </c>
    </row>
    <row r="3073" spans="1:8" x14ac:dyDescent="0.25">
      <c r="A3073" s="104">
        <v>3072</v>
      </c>
      <c r="B3073" s="104">
        <v>15</v>
      </c>
      <c r="C3073" s="104">
        <v>108</v>
      </c>
      <c r="D3073" s="104" t="s">
        <v>4902</v>
      </c>
      <c r="F3073" s="104" t="s">
        <v>944</v>
      </c>
      <c r="G3073" s="104">
        <v>345</v>
      </c>
      <c r="H3073" s="104" t="s">
        <v>4824</v>
      </c>
    </row>
    <row r="3074" spans="1:8" x14ac:dyDescent="0.25">
      <c r="A3074" s="104">
        <v>3073</v>
      </c>
      <c r="B3074" s="104">
        <v>15</v>
      </c>
      <c r="C3074" s="104">
        <v>109</v>
      </c>
      <c r="D3074" s="104" t="s">
        <v>5404</v>
      </c>
      <c r="F3074" s="104" t="s">
        <v>944</v>
      </c>
      <c r="G3074" s="104">
        <v>1603</v>
      </c>
    </row>
    <row r="3075" spans="1:8" x14ac:dyDescent="0.25">
      <c r="A3075" s="104">
        <v>3074</v>
      </c>
      <c r="B3075" s="104">
        <v>15</v>
      </c>
      <c r="G3075" s="104">
        <v>240</v>
      </c>
      <c r="H3075" s="104" t="s">
        <v>4824</v>
      </c>
    </row>
    <row r="3076" spans="1:8" x14ac:dyDescent="0.25">
      <c r="A3076" s="104">
        <v>3075</v>
      </c>
      <c r="B3076" s="104">
        <v>15</v>
      </c>
      <c r="G3076" s="104">
        <v>1363</v>
      </c>
      <c r="H3076" s="104" t="s">
        <v>4825</v>
      </c>
    </row>
    <row r="3077" spans="1:8" x14ac:dyDescent="0.25">
      <c r="A3077" s="104">
        <v>3076</v>
      </c>
      <c r="B3077" s="104">
        <v>15</v>
      </c>
      <c r="C3077" s="104">
        <v>110</v>
      </c>
      <c r="D3077" s="104" t="s">
        <v>5370</v>
      </c>
      <c r="F3077" s="104" t="s">
        <v>944</v>
      </c>
      <c r="G3077" s="104">
        <v>671</v>
      </c>
    </row>
    <row r="3078" spans="1:8" x14ac:dyDescent="0.25">
      <c r="A3078" s="104">
        <v>3077</v>
      </c>
      <c r="B3078" s="104">
        <v>15</v>
      </c>
      <c r="G3078" s="104">
        <v>400</v>
      </c>
      <c r="H3078" s="104" t="s">
        <v>4824</v>
      </c>
    </row>
    <row r="3079" spans="1:8" x14ac:dyDescent="0.25">
      <c r="A3079" s="104">
        <v>3078</v>
      </c>
      <c r="B3079" s="104">
        <v>15</v>
      </c>
      <c r="G3079" s="104">
        <v>271</v>
      </c>
      <c r="H3079" s="104" t="s">
        <v>4825</v>
      </c>
    </row>
    <row r="3080" spans="1:8" x14ac:dyDescent="0.25">
      <c r="A3080" s="104">
        <v>3079</v>
      </c>
      <c r="B3080" s="104">
        <v>15</v>
      </c>
      <c r="C3080" s="104">
        <v>111</v>
      </c>
      <c r="D3080" s="104" t="s">
        <v>5405</v>
      </c>
      <c r="F3080" s="104" t="s">
        <v>944</v>
      </c>
      <c r="G3080" s="104">
        <v>450</v>
      </c>
    </row>
    <row r="3081" spans="1:8" x14ac:dyDescent="0.25">
      <c r="A3081" s="104">
        <v>3080</v>
      </c>
      <c r="B3081" s="104">
        <v>15</v>
      </c>
      <c r="G3081" s="104">
        <v>360</v>
      </c>
      <c r="H3081" s="104" t="s">
        <v>4824</v>
      </c>
    </row>
    <row r="3082" spans="1:8" x14ac:dyDescent="0.25">
      <c r="A3082" s="104">
        <v>3081</v>
      </c>
      <c r="B3082" s="104">
        <v>15</v>
      </c>
      <c r="G3082" s="104">
        <v>90</v>
      </c>
      <c r="H3082" s="104" t="s">
        <v>4825</v>
      </c>
    </row>
    <row r="3083" spans="1:8" x14ac:dyDescent="0.25">
      <c r="A3083" s="104">
        <v>3082</v>
      </c>
      <c r="B3083" s="104">
        <v>15</v>
      </c>
      <c r="C3083" s="104">
        <v>112</v>
      </c>
      <c r="D3083" s="104" t="s">
        <v>5406</v>
      </c>
      <c r="F3083" s="104" t="s">
        <v>944</v>
      </c>
      <c r="G3083" s="104">
        <v>896</v>
      </c>
    </row>
    <row r="3084" spans="1:8" x14ac:dyDescent="0.25">
      <c r="A3084" s="104">
        <v>3083</v>
      </c>
      <c r="B3084" s="104">
        <v>15</v>
      </c>
      <c r="G3084" s="104">
        <v>400</v>
      </c>
      <c r="H3084" s="104" t="s">
        <v>4824</v>
      </c>
    </row>
    <row r="3085" spans="1:8" x14ac:dyDescent="0.25">
      <c r="A3085" s="104">
        <v>3084</v>
      </c>
      <c r="B3085" s="104">
        <v>15</v>
      </c>
      <c r="G3085" s="104">
        <v>496</v>
      </c>
      <c r="H3085" s="104" t="s">
        <v>4825</v>
      </c>
    </row>
    <row r="3086" spans="1:8" x14ac:dyDescent="0.25">
      <c r="A3086" s="104">
        <v>3085</v>
      </c>
      <c r="B3086" s="104">
        <v>15</v>
      </c>
      <c r="C3086" s="104">
        <v>113</v>
      </c>
      <c r="D3086" s="104" t="s">
        <v>945</v>
      </c>
      <c r="F3086" s="104" t="s">
        <v>946</v>
      </c>
      <c r="G3086" s="104">
        <v>950</v>
      </c>
      <c r="H3086" s="104" t="s">
        <v>4774</v>
      </c>
    </row>
    <row r="3087" spans="1:8" x14ac:dyDescent="0.25">
      <c r="A3087" s="104">
        <v>3086</v>
      </c>
      <c r="B3087" s="104">
        <v>15</v>
      </c>
      <c r="C3087" s="104">
        <v>114</v>
      </c>
      <c r="D3087" s="104" t="s">
        <v>5401</v>
      </c>
      <c r="F3087" s="104" t="s">
        <v>944</v>
      </c>
      <c r="G3087" s="104">
        <v>995</v>
      </c>
    </row>
    <row r="3088" spans="1:8" x14ac:dyDescent="0.25">
      <c r="A3088" s="104">
        <v>3087</v>
      </c>
      <c r="B3088" s="104">
        <v>15</v>
      </c>
      <c r="G3088" s="104">
        <v>400</v>
      </c>
      <c r="H3088" s="104" t="s">
        <v>4824</v>
      </c>
    </row>
    <row r="3089" spans="1:8" x14ac:dyDescent="0.25">
      <c r="A3089" s="104">
        <v>3088</v>
      </c>
      <c r="B3089" s="104">
        <v>15</v>
      </c>
      <c r="G3089" s="104">
        <v>595</v>
      </c>
      <c r="H3089" s="104" t="s">
        <v>4825</v>
      </c>
    </row>
    <row r="3090" spans="1:8" x14ac:dyDescent="0.25">
      <c r="A3090" s="104">
        <v>3089</v>
      </c>
      <c r="B3090" s="104">
        <v>15</v>
      </c>
      <c r="C3090" s="104">
        <v>115</v>
      </c>
      <c r="D3090" s="104" t="s">
        <v>5387</v>
      </c>
      <c r="F3090" s="104" t="s">
        <v>944</v>
      </c>
      <c r="G3090" s="104">
        <v>801</v>
      </c>
    </row>
    <row r="3091" spans="1:8" x14ac:dyDescent="0.25">
      <c r="A3091" s="104">
        <v>3090</v>
      </c>
      <c r="B3091" s="104">
        <v>15</v>
      </c>
      <c r="G3091" s="104">
        <v>360</v>
      </c>
      <c r="H3091" s="104" t="s">
        <v>4824</v>
      </c>
    </row>
    <row r="3092" spans="1:8" x14ac:dyDescent="0.25">
      <c r="A3092" s="104">
        <v>3091</v>
      </c>
      <c r="B3092" s="104">
        <v>15</v>
      </c>
      <c r="G3092" s="104">
        <v>441</v>
      </c>
      <c r="H3092" s="104" t="s">
        <v>4825</v>
      </c>
    </row>
    <row r="3093" spans="1:8" x14ac:dyDescent="0.25">
      <c r="A3093" s="104">
        <v>3092</v>
      </c>
      <c r="B3093" s="104">
        <v>15</v>
      </c>
      <c r="C3093" s="104">
        <v>116</v>
      </c>
      <c r="D3093" s="104" t="s">
        <v>5354</v>
      </c>
      <c r="F3093" s="104" t="s">
        <v>944</v>
      </c>
      <c r="G3093" s="104">
        <v>751</v>
      </c>
      <c r="H3093" s="104" t="s">
        <v>4824</v>
      </c>
    </row>
    <row r="3094" spans="1:8" x14ac:dyDescent="0.25">
      <c r="A3094" s="104">
        <v>3093</v>
      </c>
      <c r="B3094" s="104">
        <v>15</v>
      </c>
      <c r="C3094" s="104">
        <v>117</v>
      </c>
      <c r="D3094" s="104" t="s">
        <v>5115</v>
      </c>
      <c r="F3094" s="104" t="s">
        <v>944</v>
      </c>
      <c r="G3094" s="104">
        <v>9213</v>
      </c>
      <c r="H3094" s="104" t="s">
        <v>754</v>
      </c>
    </row>
    <row r="3095" spans="1:8" x14ac:dyDescent="0.25">
      <c r="A3095" s="104">
        <v>3094</v>
      </c>
      <c r="B3095" s="104">
        <v>15</v>
      </c>
      <c r="C3095" s="104">
        <v>118</v>
      </c>
      <c r="D3095" s="104" t="s">
        <v>5385</v>
      </c>
      <c r="F3095" s="104" t="s">
        <v>4977</v>
      </c>
      <c r="G3095" s="104">
        <v>1033</v>
      </c>
      <c r="H3095" s="104" t="s">
        <v>754</v>
      </c>
    </row>
    <row r="3096" spans="1:8" x14ac:dyDescent="0.25">
      <c r="A3096" s="104">
        <v>3095</v>
      </c>
      <c r="B3096" s="104">
        <v>15</v>
      </c>
      <c r="C3096" s="104">
        <v>119</v>
      </c>
      <c r="D3096" s="104" t="s">
        <v>5385</v>
      </c>
      <c r="F3096" s="104" t="s">
        <v>4977</v>
      </c>
      <c r="G3096" s="104">
        <v>176</v>
      </c>
      <c r="H3096" s="104" t="s">
        <v>754</v>
      </c>
    </row>
    <row r="3097" spans="1:8" x14ac:dyDescent="0.25">
      <c r="A3097" s="104">
        <v>3096</v>
      </c>
      <c r="B3097" s="104">
        <v>15</v>
      </c>
      <c r="C3097" s="104">
        <v>120</v>
      </c>
      <c r="D3097" s="104" t="s">
        <v>5385</v>
      </c>
      <c r="F3097" s="104" t="s">
        <v>4977</v>
      </c>
      <c r="G3097" s="104">
        <v>1082</v>
      </c>
      <c r="H3097" s="104" t="s">
        <v>754</v>
      </c>
    </row>
    <row r="3098" spans="1:8" x14ac:dyDescent="0.25">
      <c r="A3098" s="104">
        <v>3097</v>
      </c>
      <c r="B3098" s="104">
        <v>15</v>
      </c>
      <c r="C3098" s="104">
        <v>121</v>
      </c>
      <c r="D3098" s="104" t="s">
        <v>5385</v>
      </c>
      <c r="F3098" s="104" t="s">
        <v>4977</v>
      </c>
      <c r="G3098" s="104">
        <v>1013</v>
      </c>
      <c r="H3098" s="104" t="s">
        <v>754</v>
      </c>
    </row>
    <row r="3099" spans="1:8" x14ac:dyDescent="0.25">
      <c r="A3099" s="104">
        <v>3098</v>
      </c>
      <c r="B3099" s="104">
        <v>15</v>
      </c>
      <c r="C3099" s="104">
        <v>122</v>
      </c>
      <c r="D3099" s="104" t="s">
        <v>5011</v>
      </c>
      <c r="F3099" s="104" t="s">
        <v>944</v>
      </c>
      <c r="G3099" s="104">
        <v>582</v>
      </c>
      <c r="H3099" s="104" t="s">
        <v>754</v>
      </c>
    </row>
    <row r="3100" spans="1:8" x14ac:dyDescent="0.25">
      <c r="A3100" s="104">
        <v>3099</v>
      </c>
      <c r="B3100" s="104">
        <v>15</v>
      </c>
      <c r="C3100" s="104">
        <v>123</v>
      </c>
      <c r="D3100" s="104" t="s">
        <v>5039</v>
      </c>
      <c r="F3100" s="104" t="s">
        <v>944</v>
      </c>
      <c r="G3100" s="104">
        <v>1279</v>
      </c>
      <c r="H3100" s="104" t="s">
        <v>754</v>
      </c>
    </row>
    <row r="3101" spans="1:8" x14ac:dyDescent="0.25">
      <c r="A3101" s="104">
        <v>3100</v>
      </c>
      <c r="B3101" s="104">
        <v>15</v>
      </c>
      <c r="C3101" s="104">
        <v>124</v>
      </c>
      <c r="D3101" s="104" t="s">
        <v>4988</v>
      </c>
      <c r="F3101" s="104" t="s">
        <v>944</v>
      </c>
      <c r="G3101" s="104">
        <v>529</v>
      </c>
      <c r="H3101" s="104" t="s">
        <v>754</v>
      </c>
    </row>
    <row r="3102" spans="1:8" x14ac:dyDescent="0.25">
      <c r="A3102" s="104">
        <v>3101</v>
      </c>
      <c r="B3102" s="104">
        <v>15</v>
      </c>
      <c r="C3102" s="104">
        <v>125</v>
      </c>
      <c r="D3102" s="104" t="s">
        <v>5385</v>
      </c>
      <c r="F3102" s="104" t="s">
        <v>4977</v>
      </c>
      <c r="G3102" s="104">
        <v>2701</v>
      </c>
      <c r="H3102" s="104" t="s">
        <v>754</v>
      </c>
    </row>
    <row r="3103" spans="1:8" x14ac:dyDescent="0.25">
      <c r="A3103" s="104">
        <v>3102</v>
      </c>
      <c r="B3103" s="104">
        <v>15</v>
      </c>
      <c r="C3103" s="104">
        <v>126</v>
      </c>
      <c r="D3103" s="104" t="s">
        <v>5122</v>
      </c>
      <c r="F3103" s="104" t="s">
        <v>944</v>
      </c>
      <c r="G3103" s="104">
        <v>995</v>
      </c>
      <c r="H3103" s="104" t="s">
        <v>754</v>
      </c>
    </row>
    <row r="3104" spans="1:8" x14ac:dyDescent="0.25">
      <c r="A3104" s="104">
        <v>3103</v>
      </c>
      <c r="B3104" s="104">
        <v>15</v>
      </c>
      <c r="C3104" s="104">
        <v>127</v>
      </c>
      <c r="D3104" s="104" t="s">
        <v>5385</v>
      </c>
      <c r="F3104" s="104" t="s">
        <v>4977</v>
      </c>
      <c r="G3104" s="104">
        <v>858</v>
      </c>
      <c r="H3104" s="104" t="s">
        <v>754</v>
      </c>
    </row>
    <row r="3105" spans="1:8" x14ac:dyDescent="0.25">
      <c r="A3105" s="104">
        <v>3104</v>
      </c>
      <c r="B3105" s="104">
        <v>15</v>
      </c>
      <c r="C3105" s="104">
        <v>128</v>
      </c>
      <c r="D3105" s="104" t="s">
        <v>973</v>
      </c>
      <c r="F3105" s="104" t="s">
        <v>944</v>
      </c>
      <c r="G3105" s="104">
        <v>4169</v>
      </c>
      <c r="H3105" s="104" t="s">
        <v>4773</v>
      </c>
    </row>
    <row r="3106" spans="1:8" x14ac:dyDescent="0.25">
      <c r="A3106" s="104">
        <v>3105</v>
      </c>
      <c r="B3106" s="104">
        <v>15</v>
      </c>
      <c r="C3106" s="104">
        <v>129</v>
      </c>
      <c r="D3106" s="104" t="s">
        <v>5275</v>
      </c>
      <c r="F3106" s="104" t="s">
        <v>944</v>
      </c>
      <c r="G3106" s="104">
        <v>1321</v>
      </c>
      <c r="H3106" s="104" t="s">
        <v>754</v>
      </c>
    </row>
    <row r="3107" spans="1:8" x14ac:dyDescent="0.25">
      <c r="A3107" s="104">
        <v>3106</v>
      </c>
      <c r="B3107" s="104">
        <v>15</v>
      </c>
      <c r="C3107" s="104">
        <v>130</v>
      </c>
      <c r="D3107" s="104" t="s">
        <v>5020</v>
      </c>
      <c r="F3107" s="104" t="s">
        <v>944</v>
      </c>
      <c r="G3107" s="104">
        <v>1856</v>
      </c>
      <c r="H3107" s="104" t="s">
        <v>4773</v>
      </c>
    </row>
    <row r="3108" spans="1:8" x14ac:dyDescent="0.25">
      <c r="A3108" s="104">
        <v>3107</v>
      </c>
      <c r="B3108" s="104">
        <v>15</v>
      </c>
      <c r="C3108" s="104">
        <v>131</v>
      </c>
      <c r="D3108" s="104" t="s">
        <v>5400</v>
      </c>
      <c r="F3108" s="104" t="s">
        <v>944</v>
      </c>
      <c r="G3108" s="104">
        <v>827</v>
      </c>
      <c r="H3108" s="104" t="s">
        <v>754</v>
      </c>
    </row>
    <row r="3109" spans="1:8" x14ac:dyDescent="0.25">
      <c r="A3109" s="104">
        <v>3108</v>
      </c>
      <c r="B3109" s="104">
        <v>15</v>
      </c>
      <c r="C3109" s="104">
        <v>132</v>
      </c>
      <c r="D3109" s="104" t="s">
        <v>5407</v>
      </c>
      <c r="F3109" s="104" t="s">
        <v>944</v>
      </c>
      <c r="G3109" s="104">
        <v>649</v>
      </c>
    </row>
    <row r="3110" spans="1:8" x14ac:dyDescent="0.25">
      <c r="A3110" s="104">
        <v>3109</v>
      </c>
      <c r="B3110" s="104">
        <v>15</v>
      </c>
      <c r="G3110" s="104">
        <v>400</v>
      </c>
      <c r="H3110" s="104" t="s">
        <v>4824</v>
      </c>
    </row>
    <row r="3111" spans="1:8" x14ac:dyDescent="0.25">
      <c r="A3111" s="104">
        <v>3110</v>
      </c>
      <c r="B3111" s="104">
        <v>15</v>
      </c>
      <c r="G3111" s="104">
        <v>249</v>
      </c>
      <c r="H3111" s="104" t="s">
        <v>4825</v>
      </c>
    </row>
    <row r="3112" spans="1:8" x14ac:dyDescent="0.25">
      <c r="A3112" s="104">
        <v>3111</v>
      </c>
      <c r="B3112" s="104">
        <v>15</v>
      </c>
      <c r="C3112" s="104">
        <v>133</v>
      </c>
      <c r="D3112" s="104" t="s">
        <v>5408</v>
      </c>
      <c r="F3112" s="104" t="s">
        <v>944</v>
      </c>
      <c r="G3112" s="104">
        <v>582</v>
      </c>
    </row>
    <row r="3113" spans="1:8" x14ac:dyDescent="0.25">
      <c r="A3113" s="104">
        <v>3112</v>
      </c>
      <c r="B3113" s="104">
        <v>15</v>
      </c>
      <c r="G3113" s="104">
        <v>100</v>
      </c>
      <c r="H3113" s="104" t="s">
        <v>4824</v>
      </c>
    </row>
    <row r="3114" spans="1:8" x14ac:dyDescent="0.25">
      <c r="A3114" s="104">
        <v>3113</v>
      </c>
      <c r="B3114" s="104">
        <v>15</v>
      </c>
      <c r="G3114" s="104">
        <v>482</v>
      </c>
      <c r="H3114" s="104" t="s">
        <v>4825</v>
      </c>
    </row>
    <row r="3115" spans="1:8" x14ac:dyDescent="0.25">
      <c r="A3115" s="104">
        <v>3114</v>
      </c>
      <c r="B3115" s="104">
        <v>15</v>
      </c>
      <c r="C3115" s="104">
        <v>134</v>
      </c>
      <c r="D3115" s="104" t="s">
        <v>5409</v>
      </c>
      <c r="F3115" s="104" t="s">
        <v>944</v>
      </c>
      <c r="G3115" s="104">
        <v>319</v>
      </c>
      <c r="H3115" s="104" t="s">
        <v>4824</v>
      </c>
    </row>
    <row r="3116" spans="1:8" x14ac:dyDescent="0.25">
      <c r="A3116" s="104">
        <v>3115</v>
      </c>
      <c r="B3116" s="104">
        <v>15</v>
      </c>
      <c r="C3116" s="104">
        <v>135</v>
      </c>
      <c r="D3116" s="104" t="s">
        <v>5237</v>
      </c>
      <c r="F3116" s="104" t="s">
        <v>944</v>
      </c>
      <c r="G3116" s="104">
        <v>294</v>
      </c>
      <c r="H3116" s="104" t="s">
        <v>4824</v>
      </c>
    </row>
    <row r="3117" spans="1:8" x14ac:dyDescent="0.25">
      <c r="A3117" s="104">
        <v>3116</v>
      </c>
      <c r="B3117" s="104">
        <v>15</v>
      </c>
      <c r="C3117" s="104">
        <v>136</v>
      </c>
      <c r="D3117" s="104" t="s">
        <v>5410</v>
      </c>
      <c r="F3117" s="104" t="s">
        <v>944</v>
      </c>
      <c r="G3117" s="104">
        <v>670</v>
      </c>
      <c r="H3117" s="104" t="s">
        <v>4824</v>
      </c>
    </row>
    <row r="3118" spans="1:8" x14ac:dyDescent="0.25">
      <c r="A3118" s="104">
        <v>3117</v>
      </c>
      <c r="B3118" s="104">
        <v>15</v>
      </c>
      <c r="C3118" s="104">
        <v>137</v>
      </c>
      <c r="D3118" s="104" t="s">
        <v>5240</v>
      </c>
      <c r="F3118" s="104" t="s">
        <v>944</v>
      </c>
      <c r="G3118" s="104">
        <v>2464</v>
      </c>
    </row>
    <row r="3119" spans="1:8" x14ac:dyDescent="0.25">
      <c r="A3119" s="104">
        <v>3118</v>
      </c>
      <c r="B3119" s="104">
        <v>15</v>
      </c>
      <c r="G3119" s="104">
        <v>400</v>
      </c>
      <c r="H3119" s="104" t="s">
        <v>4824</v>
      </c>
    </row>
    <row r="3120" spans="1:8" x14ac:dyDescent="0.25">
      <c r="A3120" s="104">
        <v>3119</v>
      </c>
      <c r="B3120" s="104">
        <v>15</v>
      </c>
      <c r="G3120" s="104">
        <v>2064</v>
      </c>
      <c r="H3120" s="104" t="s">
        <v>4825</v>
      </c>
    </row>
    <row r="3121" spans="1:8" x14ac:dyDescent="0.25">
      <c r="A3121" s="104">
        <v>3120</v>
      </c>
      <c r="B3121" s="104">
        <v>15</v>
      </c>
      <c r="C3121" s="104">
        <v>138</v>
      </c>
      <c r="D3121" s="104" t="s">
        <v>5411</v>
      </c>
      <c r="F3121" s="104" t="s">
        <v>944</v>
      </c>
      <c r="G3121" s="104">
        <v>798</v>
      </c>
      <c r="H3121" s="104" t="s">
        <v>4824</v>
      </c>
    </row>
    <row r="3122" spans="1:8" x14ac:dyDescent="0.25">
      <c r="A3122" s="104">
        <v>3121</v>
      </c>
      <c r="B3122" s="104">
        <v>15</v>
      </c>
      <c r="C3122" s="104">
        <v>139</v>
      </c>
      <c r="D3122" s="104" t="s">
        <v>5237</v>
      </c>
      <c r="F3122" s="104" t="s">
        <v>944</v>
      </c>
      <c r="G3122" s="104">
        <v>4312</v>
      </c>
      <c r="H3122" s="104" t="s">
        <v>4824</v>
      </c>
    </row>
    <row r="3123" spans="1:8" x14ac:dyDescent="0.25">
      <c r="A3123" s="104">
        <v>3122</v>
      </c>
      <c r="B3123" s="104">
        <v>15</v>
      </c>
      <c r="C3123" s="104">
        <v>140</v>
      </c>
      <c r="D3123" s="104" t="s">
        <v>5412</v>
      </c>
      <c r="F3123" s="104" t="s">
        <v>944</v>
      </c>
      <c r="G3123" s="104">
        <v>1305</v>
      </c>
      <c r="H3123" s="104" t="s">
        <v>754</v>
      </c>
    </row>
    <row r="3124" spans="1:8" x14ac:dyDescent="0.25">
      <c r="A3124" s="104">
        <v>3123</v>
      </c>
      <c r="B3124" s="104">
        <v>15</v>
      </c>
      <c r="C3124" s="104">
        <v>141</v>
      </c>
      <c r="D3124" s="104" t="s">
        <v>5413</v>
      </c>
      <c r="F3124" s="104" t="s">
        <v>944</v>
      </c>
      <c r="G3124" s="104">
        <v>3333</v>
      </c>
      <c r="H3124" s="104" t="s">
        <v>754</v>
      </c>
    </row>
    <row r="3125" spans="1:8" x14ac:dyDescent="0.25">
      <c r="A3125" s="104">
        <v>3124</v>
      </c>
      <c r="B3125" s="104">
        <v>15</v>
      </c>
      <c r="C3125" s="104">
        <v>142</v>
      </c>
      <c r="D3125" s="104" t="s">
        <v>1105</v>
      </c>
      <c r="F3125" s="104" t="s">
        <v>944</v>
      </c>
      <c r="G3125" s="104">
        <v>5693</v>
      </c>
      <c r="H3125" s="104" t="s">
        <v>754</v>
      </c>
    </row>
    <row r="3126" spans="1:8" x14ac:dyDescent="0.25">
      <c r="A3126" s="104">
        <v>3125</v>
      </c>
      <c r="B3126" s="104">
        <v>15</v>
      </c>
      <c r="C3126" s="104">
        <v>143</v>
      </c>
      <c r="D3126" s="104" t="s">
        <v>4932</v>
      </c>
      <c r="F3126" s="104" t="s">
        <v>944</v>
      </c>
      <c r="G3126" s="104">
        <v>618</v>
      </c>
      <c r="H3126" s="104" t="s">
        <v>754</v>
      </c>
    </row>
    <row r="3127" spans="1:8" x14ac:dyDescent="0.25">
      <c r="A3127" s="104">
        <v>3126</v>
      </c>
      <c r="B3127" s="104">
        <v>15</v>
      </c>
      <c r="C3127" s="104">
        <v>144</v>
      </c>
      <c r="D3127" s="104" t="s">
        <v>974</v>
      </c>
      <c r="F3127" s="104" t="s">
        <v>944</v>
      </c>
      <c r="G3127" s="104">
        <v>1182</v>
      </c>
      <c r="H3127" s="104" t="s">
        <v>754</v>
      </c>
    </row>
    <row r="3128" spans="1:8" x14ac:dyDescent="0.25">
      <c r="A3128" s="104">
        <v>3127</v>
      </c>
      <c r="B3128" s="104">
        <v>15</v>
      </c>
      <c r="C3128" s="104">
        <v>145</v>
      </c>
      <c r="D3128" s="104" t="s">
        <v>4821</v>
      </c>
      <c r="F3128" s="104" t="s">
        <v>944</v>
      </c>
      <c r="G3128" s="104">
        <v>1085</v>
      </c>
      <c r="H3128" s="104" t="s">
        <v>754</v>
      </c>
    </row>
    <row r="3129" spans="1:8" x14ac:dyDescent="0.25">
      <c r="A3129" s="104">
        <v>3128</v>
      </c>
      <c r="B3129" s="104">
        <v>15</v>
      </c>
      <c r="C3129" s="104">
        <v>146</v>
      </c>
      <c r="D3129" s="104" t="s">
        <v>5032</v>
      </c>
      <c r="F3129" s="104" t="s">
        <v>944</v>
      </c>
      <c r="G3129" s="104">
        <v>168</v>
      </c>
      <c r="H3129" s="104" t="s">
        <v>754</v>
      </c>
    </row>
    <row r="3130" spans="1:8" x14ac:dyDescent="0.25">
      <c r="A3130" s="104">
        <v>3129</v>
      </c>
      <c r="B3130" s="104">
        <v>15</v>
      </c>
      <c r="C3130" s="104">
        <v>147</v>
      </c>
      <c r="D3130" s="104" t="s">
        <v>5128</v>
      </c>
      <c r="F3130" s="104" t="s">
        <v>944</v>
      </c>
      <c r="G3130" s="104">
        <v>161</v>
      </c>
      <c r="H3130" s="104" t="s">
        <v>754</v>
      </c>
    </row>
    <row r="3131" spans="1:8" x14ac:dyDescent="0.25">
      <c r="A3131" s="104">
        <v>3130</v>
      </c>
      <c r="B3131" s="104">
        <v>15</v>
      </c>
      <c r="C3131" s="104">
        <v>148</v>
      </c>
      <c r="D3131" s="104" t="s">
        <v>974</v>
      </c>
      <c r="F3131" s="104" t="s">
        <v>944</v>
      </c>
      <c r="G3131" s="104">
        <v>360</v>
      </c>
      <c r="H3131" s="104" t="s">
        <v>754</v>
      </c>
    </row>
    <row r="3132" spans="1:8" x14ac:dyDescent="0.25">
      <c r="A3132" s="104">
        <v>3131</v>
      </c>
      <c r="B3132" s="104">
        <v>15</v>
      </c>
      <c r="C3132" s="104">
        <v>149</v>
      </c>
      <c r="D3132" s="104" t="s">
        <v>4941</v>
      </c>
      <c r="F3132" s="104" t="s">
        <v>944</v>
      </c>
      <c r="G3132" s="104">
        <v>784</v>
      </c>
      <c r="H3132" s="104" t="s">
        <v>754</v>
      </c>
    </row>
    <row r="3133" spans="1:8" x14ac:dyDescent="0.25">
      <c r="A3133" s="104">
        <v>3132</v>
      </c>
      <c r="B3133" s="104">
        <v>15</v>
      </c>
      <c r="C3133" s="104">
        <v>150</v>
      </c>
      <c r="D3133" s="104" t="s">
        <v>4934</v>
      </c>
      <c r="F3133" s="104" t="s">
        <v>944</v>
      </c>
      <c r="G3133" s="104">
        <v>738</v>
      </c>
      <c r="H3133" s="104" t="s">
        <v>754</v>
      </c>
    </row>
    <row r="3134" spans="1:8" x14ac:dyDescent="0.25">
      <c r="A3134" s="104">
        <v>3133</v>
      </c>
      <c r="B3134" s="104">
        <v>15</v>
      </c>
      <c r="C3134" s="104">
        <v>151</v>
      </c>
      <c r="D3134" s="104" t="s">
        <v>4942</v>
      </c>
      <c r="F3134" s="104" t="s">
        <v>944</v>
      </c>
      <c r="G3134" s="104">
        <v>897</v>
      </c>
      <c r="H3134" s="104" t="s">
        <v>754</v>
      </c>
    </row>
    <row r="3135" spans="1:8" x14ac:dyDescent="0.25">
      <c r="A3135" s="104">
        <v>3134</v>
      </c>
      <c r="B3135" s="104">
        <v>15</v>
      </c>
      <c r="C3135" s="104">
        <v>152</v>
      </c>
      <c r="D3135" s="104" t="s">
        <v>4842</v>
      </c>
      <c r="F3135" s="104" t="s">
        <v>944</v>
      </c>
      <c r="G3135" s="104">
        <v>826</v>
      </c>
      <c r="H3135" s="104" t="s">
        <v>754</v>
      </c>
    </row>
    <row r="3136" spans="1:8" x14ac:dyDescent="0.25">
      <c r="A3136" s="104">
        <v>3135</v>
      </c>
      <c r="B3136" s="104">
        <v>15</v>
      </c>
      <c r="C3136" s="104">
        <v>153</v>
      </c>
      <c r="D3136" s="104" t="s">
        <v>5239</v>
      </c>
      <c r="F3136" s="104" t="s">
        <v>944</v>
      </c>
      <c r="G3136" s="104">
        <v>1293</v>
      </c>
      <c r="H3136" s="104" t="s">
        <v>754</v>
      </c>
    </row>
    <row r="3137" spans="1:8" x14ac:dyDescent="0.25">
      <c r="A3137" s="104">
        <v>3136</v>
      </c>
      <c r="B3137" s="104">
        <v>15</v>
      </c>
      <c r="C3137" s="104">
        <v>154</v>
      </c>
      <c r="D3137" s="104" t="s">
        <v>5414</v>
      </c>
      <c r="F3137" s="104" t="s">
        <v>944</v>
      </c>
      <c r="G3137" s="104">
        <v>4353</v>
      </c>
      <c r="H3137" s="104" t="s">
        <v>4773</v>
      </c>
    </row>
    <row r="3138" spans="1:8" x14ac:dyDescent="0.25">
      <c r="A3138" s="104">
        <v>3137</v>
      </c>
      <c r="B3138" s="104">
        <v>15</v>
      </c>
      <c r="C3138" s="104">
        <v>155</v>
      </c>
      <c r="D3138" s="104" t="s">
        <v>1012</v>
      </c>
      <c r="F3138" s="104" t="s">
        <v>944</v>
      </c>
      <c r="G3138" s="104">
        <v>1651</v>
      </c>
      <c r="H3138" s="104" t="s">
        <v>754</v>
      </c>
    </row>
    <row r="3139" spans="1:8" x14ac:dyDescent="0.25">
      <c r="A3139" s="104">
        <v>3138</v>
      </c>
      <c r="B3139" s="104">
        <v>15</v>
      </c>
      <c r="C3139" s="104">
        <v>156</v>
      </c>
      <c r="D3139" s="104" t="s">
        <v>4885</v>
      </c>
      <c r="F3139" s="104" t="s">
        <v>944</v>
      </c>
      <c r="G3139" s="104">
        <v>1006</v>
      </c>
      <c r="H3139" s="104" t="s">
        <v>4773</v>
      </c>
    </row>
    <row r="3140" spans="1:8" x14ac:dyDescent="0.25">
      <c r="A3140" s="104">
        <v>3139</v>
      </c>
      <c r="B3140" s="104">
        <v>15</v>
      </c>
      <c r="C3140" s="104">
        <v>157</v>
      </c>
      <c r="D3140" s="104" t="s">
        <v>5415</v>
      </c>
      <c r="F3140" s="104" t="s">
        <v>944</v>
      </c>
      <c r="G3140" s="104">
        <v>720</v>
      </c>
      <c r="H3140" s="104" t="s">
        <v>754</v>
      </c>
    </row>
    <row r="3141" spans="1:8" x14ac:dyDescent="0.25">
      <c r="A3141" s="104">
        <v>3140</v>
      </c>
      <c r="B3141" s="104">
        <v>15</v>
      </c>
      <c r="C3141" s="104">
        <v>158</v>
      </c>
      <c r="D3141" s="104" t="s">
        <v>5416</v>
      </c>
      <c r="F3141" s="104" t="s">
        <v>944</v>
      </c>
      <c r="G3141" s="104">
        <v>512</v>
      </c>
      <c r="H3141" s="104" t="s">
        <v>754</v>
      </c>
    </row>
    <row r="3142" spans="1:8" x14ac:dyDescent="0.25">
      <c r="A3142" s="104">
        <v>3141</v>
      </c>
      <c r="B3142" s="104">
        <v>15</v>
      </c>
      <c r="C3142" s="104">
        <v>159</v>
      </c>
      <c r="D3142" s="104" t="s">
        <v>5417</v>
      </c>
      <c r="F3142" s="104" t="s">
        <v>944</v>
      </c>
      <c r="G3142" s="104">
        <v>1383</v>
      </c>
      <c r="H3142" s="104" t="s">
        <v>754</v>
      </c>
    </row>
    <row r="3143" spans="1:8" x14ac:dyDescent="0.25">
      <c r="A3143" s="104">
        <v>3142</v>
      </c>
      <c r="B3143" s="104">
        <v>15</v>
      </c>
      <c r="C3143" s="104">
        <v>160</v>
      </c>
      <c r="D3143" s="104" t="s">
        <v>5418</v>
      </c>
      <c r="F3143" s="104" t="s">
        <v>944</v>
      </c>
      <c r="G3143" s="104">
        <v>395</v>
      </c>
      <c r="H3143" s="104" t="s">
        <v>4824</v>
      </c>
    </row>
    <row r="3144" spans="1:8" x14ac:dyDescent="0.25">
      <c r="A3144" s="104">
        <v>3143</v>
      </c>
      <c r="B3144" s="104">
        <v>15</v>
      </c>
      <c r="C3144" s="104">
        <v>161</v>
      </c>
      <c r="D3144" s="104" t="s">
        <v>5419</v>
      </c>
      <c r="F3144" s="104" t="s">
        <v>944</v>
      </c>
      <c r="G3144" s="104">
        <v>189</v>
      </c>
      <c r="H3144" s="104" t="s">
        <v>4824</v>
      </c>
    </row>
    <row r="3145" spans="1:8" x14ac:dyDescent="0.25">
      <c r="A3145" s="104">
        <v>3144</v>
      </c>
      <c r="B3145" s="104">
        <v>15</v>
      </c>
      <c r="C3145" s="104">
        <v>162</v>
      </c>
      <c r="D3145" s="104" t="s">
        <v>5372</v>
      </c>
      <c r="F3145" s="104" t="s">
        <v>944</v>
      </c>
      <c r="G3145" s="104">
        <v>361</v>
      </c>
      <c r="H3145" s="104" t="s">
        <v>4824</v>
      </c>
    </row>
    <row r="3146" spans="1:8" x14ac:dyDescent="0.25">
      <c r="A3146" s="104">
        <v>3145</v>
      </c>
      <c r="B3146" s="104">
        <v>15</v>
      </c>
      <c r="C3146" s="104">
        <v>163</v>
      </c>
      <c r="D3146" s="104" t="s">
        <v>5355</v>
      </c>
      <c r="F3146" s="104" t="s">
        <v>944</v>
      </c>
      <c r="G3146" s="104">
        <v>295</v>
      </c>
    </row>
    <row r="3147" spans="1:8" x14ac:dyDescent="0.25">
      <c r="A3147" s="104">
        <v>3146</v>
      </c>
      <c r="B3147" s="104">
        <v>15</v>
      </c>
      <c r="G3147" s="104">
        <v>150</v>
      </c>
      <c r="H3147" s="104" t="s">
        <v>4824</v>
      </c>
    </row>
    <row r="3148" spans="1:8" x14ac:dyDescent="0.25">
      <c r="A3148" s="104">
        <v>3147</v>
      </c>
      <c r="B3148" s="104">
        <v>15</v>
      </c>
      <c r="G3148" s="104">
        <v>145</v>
      </c>
      <c r="H3148" s="104" t="s">
        <v>4825</v>
      </c>
    </row>
    <row r="3149" spans="1:8" x14ac:dyDescent="0.25">
      <c r="A3149" s="104">
        <v>3148</v>
      </c>
      <c r="B3149" s="104">
        <v>15</v>
      </c>
      <c r="C3149" s="104">
        <v>164</v>
      </c>
      <c r="D3149" s="104" t="s">
        <v>5420</v>
      </c>
      <c r="F3149" s="104" t="s">
        <v>944</v>
      </c>
      <c r="G3149" s="104">
        <v>397</v>
      </c>
      <c r="H3149" s="104" t="s">
        <v>4824</v>
      </c>
    </row>
    <row r="3150" spans="1:8" x14ac:dyDescent="0.25">
      <c r="A3150" s="104">
        <v>3149</v>
      </c>
      <c r="B3150" s="104">
        <v>15</v>
      </c>
      <c r="C3150" s="104">
        <v>165</v>
      </c>
      <c r="D3150" s="104" t="s">
        <v>5421</v>
      </c>
      <c r="F3150" s="104" t="s">
        <v>944</v>
      </c>
      <c r="G3150" s="104">
        <v>269</v>
      </c>
    </row>
    <row r="3151" spans="1:8" x14ac:dyDescent="0.25">
      <c r="A3151" s="104">
        <v>3150</v>
      </c>
      <c r="B3151" s="104">
        <v>15</v>
      </c>
      <c r="G3151" s="104">
        <v>100</v>
      </c>
      <c r="H3151" s="104" t="s">
        <v>4824</v>
      </c>
    </row>
    <row r="3152" spans="1:8" x14ac:dyDescent="0.25">
      <c r="A3152" s="104">
        <v>3151</v>
      </c>
      <c r="B3152" s="104">
        <v>15</v>
      </c>
      <c r="G3152" s="104">
        <v>169</v>
      </c>
      <c r="H3152" s="104" t="s">
        <v>4825</v>
      </c>
    </row>
    <row r="3153" spans="1:8" x14ac:dyDescent="0.25">
      <c r="A3153" s="104">
        <v>3152</v>
      </c>
      <c r="B3153" s="104">
        <v>15</v>
      </c>
      <c r="C3153" s="104">
        <v>166</v>
      </c>
      <c r="D3153" s="104" t="s">
        <v>5422</v>
      </c>
      <c r="F3153" s="104" t="s">
        <v>944</v>
      </c>
      <c r="G3153" s="104">
        <v>250</v>
      </c>
      <c r="H3153" s="104" t="s">
        <v>4824</v>
      </c>
    </row>
    <row r="3154" spans="1:8" x14ac:dyDescent="0.25">
      <c r="A3154" s="104">
        <v>3153</v>
      </c>
      <c r="B3154" s="104">
        <v>15</v>
      </c>
      <c r="C3154" s="104">
        <v>167</v>
      </c>
      <c r="D3154" s="104" t="s">
        <v>5420</v>
      </c>
      <c r="F3154" s="104" t="s">
        <v>944</v>
      </c>
      <c r="G3154" s="104">
        <v>254</v>
      </c>
      <c r="H3154" s="104" t="s">
        <v>4824</v>
      </c>
    </row>
    <row r="3155" spans="1:8" x14ac:dyDescent="0.25">
      <c r="A3155" s="104">
        <v>3154</v>
      </c>
      <c r="B3155" s="104">
        <v>15</v>
      </c>
      <c r="C3155" s="104">
        <v>168</v>
      </c>
      <c r="D3155" s="104" t="s">
        <v>5373</v>
      </c>
      <c r="F3155" s="104" t="s">
        <v>944</v>
      </c>
      <c r="G3155" s="104">
        <v>2101</v>
      </c>
      <c r="H3155" s="104" t="s">
        <v>4824</v>
      </c>
    </row>
    <row r="3156" spans="1:8" x14ac:dyDescent="0.25">
      <c r="A3156" s="104">
        <v>3155</v>
      </c>
      <c r="B3156" s="104">
        <v>15</v>
      </c>
      <c r="C3156" s="104">
        <v>169</v>
      </c>
      <c r="D3156" s="104" t="s">
        <v>5423</v>
      </c>
      <c r="F3156" s="104" t="s">
        <v>949</v>
      </c>
      <c r="G3156" s="104">
        <v>1273</v>
      </c>
      <c r="H3156" s="104" t="s">
        <v>4831</v>
      </c>
    </row>
    <row r="3157" spans="1:8" x14ac:dyDescent="0.25">
      <c r="A3157" s="104">
        <v>3156</v>
      </c>
      <c r="B3157" s="104">
        <v>15</v>
      </c>
      <c r="C3157" s="104">
        <v>170</v>
      </c>
      <c r="D3157" s="104" t="s">
        <v>5414</v>
      </c>
      <c r="F3157" s="104" t="s">
        <v>944</v>
      </c>
      <c r="G3157" s="104">
        <v>1894</v>
      </c>
      <c r="H3157" s="104" t="s">
        <v>4773</v>
      </c>
    </row>
    <row r="3158" spans="1:8" x14ac:dyDescent="0.25">
      <c r="A3158" s="104">
        <v>3157</v>
      </c>
      <c r="B3158" s="104">
        <v>15</v>
      </c>
      <c r="C3158" s="104">
        <v>171</v>
      </c>
      <c r="D3158" s="104" t="s">
        <v>5424</v>
      </c>
      <c r="F3158" s="104" t="s">
        <v>944</v>
      </c>
      <c r="G3158" s="104">
        <v>985</v>
      </c>
      <c r="H3158" s="104" t="s">
        <v>754</v>
      </c>
    </row>
    <row r="3159" spans="1:8" x14ac:dyDescent="0.25">
      <c r="A3159" s="104">
        <v>3158</v>
      </c>
      <c r="B3159" s="104">
        <v>15</v>
      </c>
      <c r="C3159" s="104">
        <v>172</v>
      </c>
      <c r="D3159" s="104" t="s">
        <v>5332</v>
      </c>
      <c r="F3159" s="104" t="s">
        <v>944</v>
      </c>
      <c r="G3159" s="104">
        <v>3613</v>
      </c>
      <c r="H3159" s="104" t="s">
        <v>4773</v>
      </c>
    </row>
    <row r="3160" spans="1:8" x14ac:dyDescent="0.25">
      <c r="A3160" s="104">
        <v>3159</v>
      </c>
      <c r="B3160" s="104">
        <v>15</v>
      </c>
      <c r="C3160" s="104">
        <v>173</v>
      </c>
      <c r="D3160" s="104" t="s">
        <v>5122</v>
      </c>
      <c r="F3160" s="104" t="s">
        <v>944</v>
      </c>
      <c r="G3160" s="104">
        <v>2219</v>
      </c>
      <c r="H3160" s="104" t="s">
        <v>754</v>
      </c>
    </row>
    <row r="3161" spans="1:8" x14ac:dyDescent="0.25">
      <c r="A3161" s="104">
        <v>3160</v>
      </c>
      <c r="B3161" s="104">
        <v>15</v>
      </c>
      <c r="C3161" s="104">
        <v>175</v>
      </c>
      <c r="D3161" s="104" t="s">
        <v>945</v>
      </c>
      <c r="F3161" s="104" t="s">
        <v>946</v>
      </c>
      <c r="G3161" s="104">
        <v>740</v>
      </c>
      <c r="H3161" s="104" t="s">
        <v>754</v>
      </c>
    </row>
    <row r="3162" spans="1:8" x14ac:dyDescent="0.25">
      <c r="A3162" s="104">
        <v>3161</v>
      </c>
      <c r="B3162" s="104">
        <v>15</v>
      </c>
      <c r="C3162" s="104">
        <v>176</v>
      </c>
      <c r="D3162" s="104" t="s">
        <v>4938</v>
      </c>
      <c r="F3162" s="104" t="s">
        <v>944</v>
      </c>
      <c r="G3162" s="104">
        <v>757</v>
      </c>
      <c r="H3162" s="104" t="s">
        <v>754</v>
      </c>
    </row>
    <row r="3163" spans="1:8" x14ac:dyDescent="0.25">
      <c r="A3163" s="104">
        <v>3162</v>
      </c>
      <c r="B3163" s="104">
        <v>15</v>
      </c>
      <c r="C3163" s="104">
        <v>177</v>
      </c>
      <c r="D3163" s="104" t="s">
        <v>4928</v>
      </c>
      <c r="F3163" s="104" t="s">
        <v>944</v>
      </c>
      <c r="G3163" s="104">
        <v>767</v>
      </c>
      <c r="H3163" s="104" t="s">
        <v>754</v>
      </c>
    </row>
    <row r="3164" spans="1:8" x14ac:dyDescent="0.25">
      <c r="A3164" s="104">
        <v>3163</v>
      </c>
      <c r="B3164" s="104">
        <v>15</v>
      </c>
      <c r="C3164" s="104">
        <v>178</v>
      </c>
      <c r="D3164" s="104" t="s">
        <v>4937</v>
      </c>
      <c r="F3164" s="104" t="s">
        <v>944</v>
      </c>
      <c r="G3164" s="104">
        <v>741</v>
      </c>
      <c r="H3164" s="104" t="s">
        <v>754</v>
      </c>
    </row>
    <row r="3165" spans="1:8" x14ac:dyDescent="0.25">
      <c r="A3165" s="104">
        <v>3164</v>
      </c>
      <c r="B3165" s="104">
        <v>15</v>
      </c>
      <c r="C3165" s="104">
        <v>179</v>
      </c>
      <c r="D3165" s="104" t="s">
        <v>4930</v>
      </c>
      <c r="F3165" s="104" t="s">
        <v>944</v>
      </c>
      <c r="G3165" s="104">
        <v>1390</v>
      </c>
      <c r="H3165" s="104" t="s">
        <v>754</v>
      </c>
    </row>
    <row r="3166" spans="1:8" x14ac:dyDescent="0.25">
      <c r="A3166" s="104">
        <v>3165</v>
      </c>
      <c r="B3166" s="104">
        <v>15</v>
      </c>
      <c r="C3166" s="104">
        <v>180</v>
      </c>
      <c r="D3166" s="104" t="s">
        <v>4969</v>
      </c>
      <c r="F3166" s="104" t="s">
        <v>944</v>
      </c>
      <c r="G3166" s="104">
        <v>3746</v>
      </c>
      <c r="H3166" s="104" t="s">
        <v>754</v>
      </c>
    </row>
    <row r="3167" spans="1:8" x14ac:dyDescent="0.25">
      <c r="A3167" s="104">
        <v>3166</v>
      </c>
      <c r="B3167" s="104">
        <v>15</v>
      </c>
      <c r="C3167" s="104">
        <v>181</v>
      </c>
      <c r="D3167" s="104" t="s">
        <v>5114</v>
      </c>
      <c r="F3167" s="104" t="s">
        <v>944</v>
      </c>
      <c r="G3167" s="104">
        <v>1609</v>
      </c>
      <c r="H3167" s="104" t="s">
        <v>754</v>
      </c>
    </row>
    <row r="3168" spans="1:8" x14ac:dyDescent="0.25">
      <c r="A3168" s="104">
        <v>3167</v>
      </c>
      <c r="B3168" s="104">
        <v>15</v>
      </c>
      <c r="C3168" s="104">
        <v>182</v>
      </c>
      <c r="D3168" s="104" t="s">
        <v>5102</v>
      </c>
      <c r="F3168" s="104" t="s">
        <v>944</v>
      </c>
      <c r="G3168" s="104">
        <v>2027</v>
      </c>
      <c r="H3168" s="104" t="s">
        <v>754</v>
      </c>
    </row>
    <row r="3169" spans="1:8" x14ac:dyDescent="0.25">
      <c r="A3169" s="104">
        <v>3168</v>
      </c>
      <c r="B3169" s="104">
        <v>15</v>
      </c>
      <c r="C3169" s="104">
        <v>183</v>
      </c>
      <c r="D3169" s="104" t="s">
        <v>5425</v>
      </c>
      <c r="F3169" s="104" t="s">
        <v>944</v>
      </c>
      <c r="G3169" s="104">
        <v>3591</v>
      </c>
      <c r="H3169" s="104" t="s">
        <v>4773</v>
      </c>
    </row>
    <row r="3170" spans="1:8" x14ac:dyDescent="0.25">
      <c r="A3170" s="104">
        <v>3169</v>
      </c>
      <c r="B3170" s="104">
        <v>15</v>
      </c>
      <c r="C3170" s="104">
        <v>184</v>
      </c>
      <c r="D3170" s="104" t="s">
        <v>5275</v>
      </c>
      <c r="F3170" s="104" t="s">
        <v>944</v>
      </c>
      <c r="G3170" s="104">
        <v>1547</v>
      </c>
      <c r="H3170" s="104" t="s">
        <v>754</v>
      </c>
    </row>
    <row r="3171" spans="1:8" x14ac:dyDescent="0.25">
      <c r="A3171" s="104">
        <v>3170</v>
      </c>
      <c r="B3171" s="104">
        <v>15</v>
      </c>
      <c r="C3171" s="104">
        <v>185</v>
      </c>
      <c r="D3171" s="104" t="s">
        <v>5417</v>
      </c>
      <c r="F3171" s="104" t="s">
        <v>944</v>
      </c>
      <c r="G3171" s="104">
        <v>3707</v>
      </c>
    </row>
    <row r="3172" spans="1:8" x14ac:dyDescent="0.25">
      <c r="A3172" s="104">
        <v>3171</v>
      </c>
      <c r="B3172" s="104">
        <v>15</v>
      </c>
      <c r="G3172" s="104">
        <v>400</v>
      </c>
      <c r="H3172" s="104" t="s">
        <v>4824</v>
      </c>
    </row>
    <row r="3173" spans="1:8" x14ac:dyDescent="0.25">
      <c r="A3173" s="104">
        <v>3172</v>
      </c>
      <c r="B3173" s="104">
        <v>15</v>
      </c>
      <c r="G3173" s="104">
        <v>3307</v>
      </c>
      <c r="H3173" s="104" t="s">
        <v>4825</v>
      </c>
    </row>
    <row r="3174" spans="1:8" x14ac:dyDescent="0.25">
      <c r="A3174" s="104">
        <v>3173</v>
      </c>
      <c r="B3174" s="104">
        <v>15</v>
      </c>
      <c r="C3174" s="104">
        <v>186</v>
      </c>
      <c r="D3174" s="104" t="s">
        <v>5374</v>
      </c>
      <c r="F3174" s="104" t="s">
        <v>944</v>
      </c>
      <c r="G3174" s="104">
        <v>5519</v>
      </c>
      <c r="H3174" s="104" t="s">
        <v>4824</v>
      </c>
    </row>
    <row r="3175" spans="1:8" x14ac:dyDescent="0.25">
      <c r="A3175" s="104">
        <v>3174</v>
      </c>
      <c r="B3175" s="104">
        <v>15</v>
      </c>
      <c r="C3175" s="104">
        <v>187</v>
      </c>
      <c r="D3175" s="104" t="s">
        <v>5426</v>
      </c>
      <c r="F3175" s="104" t="s">
        <v>944</v>
      </c>
      <c r="G3175" s="104">
        <v>3732</v>
      </c>
    </row>
    <row r="3176" spans="1:8" x14ac:dyDescent="0.25">
      <c r="A3176" s="104">
        <v>3175</v>
      </c>
      <c r="B3176" s="104">
        <v>15</v>
      </c>
      <c r="G3176" s="104">
        <v>300</v>
      </c>
      <c r="H3176" s="104" t="s">
        <v>4824</v>
      </c>
    </row>
    <row r="3177" spans="1:8" x14ac:dyDescent="0.25">
      <c r="A3177" s="104">
        <v>3176</v>
      </c>
      <c r="B3177" s="104">
        <v>15</v>
      </c>
      <c r="G3177" s="104">
        <v>3432</v>
      </c>
      <c r="H3177" s="104" t="s">
        <v>4825</v>
      </c>
    </row>
    <row r="3178" spans="1:8" x14ac:dyDescent="0.25">
      <c r="A3178" s="104">
        <v>3177</v>
      </c>
      <c r="B3178" s="104">
        <v>15</v>
      </c>
      <c r="C3178" s="104">
        <v>188</v>
      </c>
      <c r="D3178" s="104" t="s">
        <v>5412</v>
      </c>
      <c r="F3178" s="104" t="s">
        <v>944</v>
      </c>
      <c r="G3178" s="104">
        <v>1524</v>
      </c>
      <c r="H3178" s="104" t="s">
        <v>4824</v>
      </c>
    </row>
    <row r="3179" spans="1:8" x14ac:dyDescent="0.25">
      <c r="A3179" s="104">
        <v>3178</v>
      </c>
      <c r="B3179" s="104">
        <v>15</v>
      </c>
      <c r="C3179" s="104">
        <v>189</v>
      </c>
      <c r="D3179" s="104" t="s">
        <v>5298</v>
      </c>
      <c r="F3179" s="104" t="s">
        <v>944</v>
      </c>
      <c r="G3179" s="104">
        <v>409</v>
      </c>
    </row>
    <row r="3180" spans="1:8" x14ac:dyDescent="0.25">
      <c r="A3180" s="104">
        <v>3179</v>
      </c>
      <c r="B3180" s="104">
        <v>15</v>
      </c>
      <c r="G3180" s="104">
        <v>100</v>
      </c>
      <c r="H3180" s="104" t="s">
        <v>4824</v>
      </c>
    </row>
    <row r="3181" spans="1:8" x14ac:dyDescent="0.25">
      <c r="A3181" s="104">
        <v>3180</v>
      </c>
      <c r="B3181" s="104">
        <v>15</v>
      </c>
      <c r="G3181" s="104">
        <v>309</v>
      </c>
      <c r="H3181" s="104" t="s">
        <v>4825</v>
      </c>
    </row>
    <row r="3182" spans="1:8" x14ac:dyDescent="0.25">
      <c r="A3182" s="104">
        <v>3181</v>
      </c>
      <c r="B3182" s="104">
        <v>15</v>
      </c>
      <c r="C3182" s="104">
        <v>190</v>
      </c>
      <c r="D3182" s="104" t="s">
        <v>5411</v>
      </c>
      <c r="F3182" s="104" t="s">
        <v>944</v>
      </c>
      <c r="G3182" s="104">
        <v>1079</v>
      </c>
      <c r="H3182" s="104" t="s">
        <v>754</v>
      </c>
    </row>
    <row r="3183" spans="1:8" x14ac:dyDescent="0.25">
      <c r="A3183" s="104">
        <v>3182</v>
      </c>
      <c r="B3183" s="104">
        <v>15</v>
      </c>
      <c r="C3183" s="104">
        <v>191</v>
      </c>
      <c r="D3183" s="104" t="s">
        <v>5406</v>
      </c>
      <c r="F3183" s="104" t="s">
        <v>944</v>
      </c>
      <c r="G3183" s="104">
        <v>1191</v>
      </c>
      <c r="H3183" s="104" t="s">
        <v>4773</v>
      </c>
    </row>
    <row r="3184" spans="1:8" x14ac:dyDescent="0.25">
      <c r="A3184" s="104">
        <v>3183</v>
      </c>
      <c r="B3184" s="104">
        <v>15</v>
      </c>
      <c r="C3184" s="104">
        <v>193</v>
      </c>
      <c r="D3184" s="104" t="s">
        <v>5406</v>
      </c>
      <c r="F3184" s="104" t="s">
        <v>944</v>
      </c>
      <c r="G3184" s="104">
        <v>665</v>
      </c>
      <c r="H3184" s="104" t="s">
        <v>4773</v>
      </c>
    </row>
    <row r="3185" spans="1:8" x14ac:dyDescent="0.25">
      <c r="A3185" s="104">
        <v>3184</v>
      </c>
      <c r="B3185" s="104">
        <v>15</v>
      </c>
      <c r="C3185" s="104">
        <v>194</v>
      </c>
      <c r="D3185" s="104" t="s">
        <v>5332</v>
      </c>
      <c r="F3185" s="104" t="s">
        <v>944</v>
      </c>
      <c r="G3185" s="104">
        <v>1084</v>
      </c>
      <c r="H3185" s="104" t="s">
        <v>4773</v>
      </c>
    </row>
    <row r="3186" spans="1:8" x14ac:dyDescent="0.25">
      <c r="A3186" s="104">
        <v>3185</v>
      </c>
      <c r="B3186" s="104">
        <v>15</v>
      </c>
      <c r="C3186" s="104">
        <v>195</v>
      </c>
      <c r="D3186" s="104" t="s">
        <v>5171</v>
      </c>
      <c r="F3186" s="104" t="s">
        <v>944</v>
      </c>
      <c r="G3186" s="104">
        <v>1465</v>
      </c>
      <c r="H3186" s="104" t="s">
        <v>754</v>
      </c>
    </row>
    <row r="3187" spans="1:8" x14ac:dyDescent="0.25">
      <c r="A3187" s="104">
        <v>3186</v>
      </c>
      <c r="B3187" s="104">
        <v>15</v>
      </c>
      <c r="C3187" s="104">
        <v>196</v>
      </c>
      <c r="D3187" s="104" t="s">
        <v>4800</v>
      </c>
      <c r="F3187" s="104" t="s">
        <v>944</v>
      </c>
      <c r="G3187" s="104">
        <v>564</v>
      </c>
      <c r="H3187" s="104" t="s">
        <v>754</v>
      </c>
    </row>
    <row r="3188" spans="1:8" x14ac:dyDescent="0.25">
      <c r="A3188" s="104">
        <v>3187</v>
      </c>
      <c r="B3188" s="104">
        <v>15</v>
      </c>
      <c r="C3188" s="104">
        <v>197</v>
      </c>
      <c r="D3188" s="104" t="s">
        <v>4915</v>
      </c>
      <c r="F3188" s="104" t="s">
        <v>944</v>
      </c>
      <c r="G3188" s="104">
        <v>554</v>
      </c>
      <c r="H3188" s="104" t="s">
        <v>754</v>
      </c>
    </row>
    <row r="3189" spans="1:8" x14ac:dyDescent="0.25">
      <c r="A3189" s="104">
        <v>3188</v>
      </c>
      <c r="B3189" s="104">
        <v>15</v>
      </c>
      <c r="C3189" s="104">
        <v>198</v>
      </c>
      <c r="D3189" s="104" t="s">
        <v>4931</v>
      </c>
      <c r="F3189" s="104" t="s">
        <v>944</v>
      </c>
      <c r="G3189" s="104">
        <v>771</v>
      </c>
      <c r="H3189" s="104" t="s">
        <v>754</v>
      </c>
    </row>
    <row r="3190" spans="1:8" x14ac:dyDescent="0.25">
      <c r="A3190" s="104">
        <v>3189</v>
      </c>
      <c r="B3190" s="104">
        <v>15</v>
      </c>
      <c r="C3190" s="104">
        <v>199</v>
      </c>
      <c r="D3190" s="104" t="s">
        <v>4925</v>
      </c>
      <c r="F3190" s="104" t="s">
        <v>944</v>
      </c>
      <c r="G3190" s="104">
        <v>742</v>
      </c>
      <c r="H3190" s="104" t="s">
        <v>754</v>
      </c>
    </row>
    <row r="3191" spans="1:8" x14ac:dyDescent="0.25">
      <c r="A3191" s="104">
        <v>3190</v>
      </c>
      <c r="B3191" s="104">
        <v>15</v>
      </c>
      <c r="C3191" s="104">
        <v>200</v>
      </c>
      <c r="D3191" s="104" t="s">
        <v>5065</v>
      </c>
      <c r="F3191" s="104" t="s">
        <v>944</v>
      </c>
      <c r="G3191" s="104">
        <v>539</v>
      </c>
      <c r="H3191" s="104" t="s">
        <v>754</v>
      </c>
    </row>
    <row r="3192" spans="1:8" x14ac:dyDescent="0.25">
      <c r="A3192" s="104">
        <v>3191</v>
      </c>
      <c r="B3192" s="104">
        <v>15</v>
      </c>
      <c r="C3192" s="104">
        <v>201</v>
      </c>
      <c r="D3192" s="104" t="s">
        <v>5329</v>
      </c>
      <c r="F3192" s="104" t="s">
        <v>944</v>
      </c>
      <c r="G3192" s="104">
        <v>563</v>
      </c>
      <c r="H3192" s="104" t="s">
        <v>754</v>
      </c>
    </row>
    <row r="3193" spans="1:8" x14ac:dyDescent="0.25">
      <c r="A3193" s="104">
        <v>3192</v>
      </c>
      <c r="B3193" s="104">
        <v>15</v>
      </c>
      <c r="C3193" s="104">
        <v>202</v>
      </c>
      <c r="D3193" s="104" t="s">
        <v>4800</v>
      </c>
      <c r="F3193" s="104" t="s">
        <v>944</v>
      </c>
      <c r="G3193" s="104">
        <v>547</v>
      </c>
      <c r="H3193" s="104" t="s">
        <v>754</v>
      </c>
    </row>
    <row r="3194" spans="1:8" x14ac:dyDescent="0.25">
      <c r="A3194" s="104">
        <v>3193</v>
      </c>
      <c r="B3194" s="104">
        <v>15</v>
      </c>
      <c r="C3194" s="104">
        <v>203</v>
      </c>
      <c r="D3194" s="104" t="s">
        <v>5155</v>
      </c>
      <c r="F3194" s="104" t="s">
        <v>944</v>
      </c>
      <c r="G3194" s="104">
        <v>2826</v>
      </c>
      <c r="H3194" s="104" t="s">
        <v>754</v>
      </c>
    </row>
    <row r="3195" spans="1:8" x14ac:dyDescent="0.25">
      <c r="A3195" s="104">
        <v>3194</v>
      </c>
      <c r="B3195" s="104">
        <v>15</v>
      </c>
      <c r="C3195" s="104">
        <v>204</v>
      </c>
      <c r="D3195" s="104" t="s">
        <v>5332</v>
      </c>
      <c r="F3195" s="104" t="s">
        <v>944</v>
      </c>
      <c r="G3195" s="104">
        <v>882</v>
      </c>
      <c r="H3195" s="104" t="s">
        <v>754</v>
      </c>
    </row>
    <row r="3196" spans="1:8" x14ac:dyDescent="0.25">
      <c r="A3196" s="104">
        <v>3195</v>
      </c>
      <c r="B3196" s="104">
        <v>15</v>
      </c>
      <c r="C3196" s="104">
        <v>205</v>
      </c>
      <c r="D3196" s="104" t="s">
        <v>5406</v>
      </c>
      <c r="F3196" s="104" t="s">
        <v>944</v>
      </c>
      <c r="G3196" s="104">
        <v>1704</v>
      </c>
      <c r="H3196" s="104" t="s">
        <v>754</v>
      </c>
    </row>
    <row r="3197" spans="1:8" x14ac:dyDescent="0.25">
      <c r="A3197" s="104">
        <v>3196</v>
      </c>
      <c r="B3197" s="104">
        <v>15</v>
      </c>
      <c r="C3197" s="104">
        <v>206</v>
      </c>
      <c r="D3197" s="104" t="s">
        <v>1013</v>
      </c>
      <c r="F3197" s="104" t="s">
        <v>944</v>
      </c>
      <c r="G3197" s="104">
        <v>3439</v>
      </c>
      <c r="H3197" s="104" t="s">
        <v>4824</v>
      </c>
    </row>
    <row r="3198" spans="1:8" x14ac:dyDescent="0.25">
      <c r="A3198" s="104">
        <v>3197</v>
      </c>
      <c r="B3198" s="104">
        <v>15</v>
      </c>
      <c r="C3198" s="104">
        <v>207</v>
      </c>
      <c r="D3198" s="104" t="s">
        <v>5353</v>
      </c>
      <c r="F3198" s="104" t="s">
        <v>944</v>
      </c>
      <c r="G3198" s="104">
        <v>1682</v>
      </c>
      <c r="H3198" s="104" t="s">
        <v>4824</v>
      </c>
    </row>
    <row r="3199" spans="1:8" x14ac:dyDescent="0.25">
      <c r="A3199" s="104">
        <v>3198</v>
      </c>
      <c r="B3199" s="104">
        <v>15</v>
      </c>
      <c r="C3199" s="104">
        <v>208</v>
      </c>
      <c r="D3199" s="104" t="s">
        <v>1013</v>
      </c>
      <c r="F3199" s="104" t="s">
        <v>944</v>
      </c>
      <c r="G3199" s="104">
        <v>5978</v>
      </c>
      <c r="H3199" s="104" t="s">
        <v>4</v>
      </c>
    </row>
    <row r="3200" spans="1:8" x14ac:dyDescent="0.25">
      <c r="A3200" s="104">
        <v>3199</v>
      </c>
      <c r="B3200" s="104">
        <v>15</v>
      </c>
      <c r="C3200" s="104">
        <v>209</v>
      </c>
      <c r="D3200" s="104" t="s">
        <v>5427</v>
      </c>
      <c r="F3200" s="104" t="s">
        <v>944</v>
      </c>
      <c r="G3200" s="104">
        <v>872</v>
      </c>
      <c r="H3200" s="104" t="s">
        <v>4773</v>
      </c>
    </row>
    <row r="3201" spans="1:8" x14ac:dyDescent="0.25">
      <c r="A3201" s="104">
        <v>3200</v>
      </c>
      <c r="B3201" s="104">
        <v>15</v>
      </c>
      <c r="C3201" s="104">
        <v>210</v>
      </c>
      <c r="D3201" s="104" t="s">
        <v>5020</v>
      </c>
      <c r="F3201" s="104" t="s">
        <v>944</v>
      </c>
      <c r="G3201" s="104">
        <v>4216</v>
      </c>
      <c r="H3201" s="104" t="s">
        <v>4</v>
      </c>
    </row>
    <row r="3202" spans="1:8" x14ac:dyDescent="0.25">
      <c r="A3202" s="104">
        <v>3201</v>
      </c>
      <c r="B3202" s="104">
        <v>15</v>
      </c>
      <c r="C3202" s="104">
        <v>211</v>
      </c>
      <c r="D3202" s="104" t="s">
        <v>5020</v>
      </c>
      <c r="F3202" s="104" t="s">
        <v>944</v>
      </c>
      <c r="G3202" s="104">
        <v>1992</v>
      </c>
    </row>
    <row r="3203" spans="1:8" x14ac:dyDescent="0.25">
      <c r="A3203" s="104">
        <v>3202</v>
      </c>
      <c r="B3203" s="104">
        <v>15</v>
      </c>
      <c r="G3203" s="104">
        <v>400</v>
      </c>
      <c r="H3203" s="104" t="s">
        <v>4824</v>
      </c>
    </row>
    <row r="3204" spans="1:8" x14ac:dyDescent="0.25">
      <c r="A3204" s="104">
        <v>3203</v>
      </c>
      <c r="B3204" s="104">
        <v>15</v>
      </c>
      <c r="G3204" s="104">
        <v>1592</v>
      </c>
      <c r="H3204" s="104" t="s">
        <v>5428</v>
      </c>
    </row>
    <row r="3205" spans="1:8" x14ac:dyDescent="0.25">
      <c r="A3205" s="104">
        <v>3204</v>
      </c>
      <c r="B3205" s="104">
        <v>15</v>
      </c>
      <c r="C3205" s="104">
        <v>212</v>
      </c>
      <c r="D3205" s="104" t="s">
        <v>5429</v>
      </c>
      <c r="F3205" s="104" t="s">
        <v>944</v>
      </c>
      <c r="G3205" s="104">
        <v>2304</v>
      </c>
    </row>
    <row r="3206" spans="1:8" x14ac:dyDescent="0.25">
      <c r="A3206" s="104">
        <v>3205</v>
      </c>
      <c r="B3206" s="104">
        <v>15</v>
      </c>
      <c r="G3206" s="104">
        <v>400</v>
      </c>
      <c r="H3206" s="104" t="s">
        <v>4824</v>
      </c>
    </row>
    <row r="3207" spans="1:8" x14ac:dyDescent="0.25">
      <c r="A3207" s="104">
        <v>3206</v>
      </c>
      <c r="B3207" s="104">
        <v>15</v>
      </c>
      <c r="G3207" s="104">
        <v>1904</v>
      </c>
      <c r="H3207" s="104" t="s">
        <v>5428</v>
      </c>
    </row>
    <row r="3208" spans="1:8" x14ac:dyDescent="0.25">
      <c r="A3208" s="104">
        <v>3207</v>
      </c>
      <c r="B3208" s="104">
        <v>15</v>
      </c>
      <c r="C3208" s="104">
        <v>213</v>
      </c>
      <c r="D3208" s="104" t="s">
        <v>5425</v>
      </c>
      <c r="F3208" s="104" t="s">
        <v>944</v>
      </c>
      <c r="G3208" s="104">
        <v>1280</v>
      </c>
      <c r="H3208" s="104" t="s">
        <v>754</v>
      </c>
    </row>
    <row r="3209" spans="1:8" x14ac:dyDescent="0.25">
      <c r="A3209" s="104">
        <v>3208</v>
      </c>
      <c r="B3209" s="104">
        <v>15</v>
      </c>
      <c r="C3209" s="104">
        <v>214</v>
      </c>
      <c r="D3209" s="104" t="s">
        <v>5430</v>
      </c>
      <c r="F3209" s="104" t="s">
        <v>944</v>
      </c>
      <c r="G3209" s="104">
        <v>3871</v>
      </c>
      <c r="H3209" s="104" t="s">
        <v>754</v>
      </c>
    </row>
    <row r="3210" spans="1:8" x14ac:dyDescent="0.25">
      <c r="A3210" s="104">
        <v>3209</v>
      </c>
      <c r="B3210" s="104">
        <v>15</v>
      </c>
      <c r="C3210" s="104">
        <v>215</v>
      </c>
      <c r="D3210" s="104" t="s">
        <v>971</v>
      </c>
      <c r="F3210" s="104" t="s">
        <v>944</v>
      </c>
      <c r="G3210" s="104">
        <v>1213</v>
      </c>
      <c r="H3210" s="104" t="s">
        <v>754</v>
      </c>
    </row>
    <row r="3211" spans="1:8" x14ac:dyDescent="0.25">
      <c r="A3211" s="104">
        <v>3210</v>
      </c>
      <c r="B3211" s="104">
        <v>15</v>
      </c>
      <c r="C3211" s="104">
        <v>216</v>
      </c>
      <c r="D3211" s="104" t="s">
        <v>4847</v>
      </c>
      <c r="F3211" s="104" t="s">
        <v>944</v>
      </c>
      <c r="G3211" s="104">
        <v>11819</v>
      </c>
      <c r="H3211" s="104" t="s">
        <v>754</v>
      </c>
    </row>
    <row r="3212" spans="1:8" x14ac:dyDescent="0.25">
      <c r="A3212" s="104">
        <v>3211</v>
      </c>
      <c r="B3212" s="104">
        <v>15</v>
      </c>
      <c r="C3212" s="104">
        <v>217</v>
      </c>
      <c r="D3212" s="104" t="s">
        <v>5329</v>
      </c>
      <c r="F3212" s="104" t="s">
        <v>944</v>
      </c>
      <c r="G3212" s="104">
        <v>1133</v>
      </c>
      <c r="H3212" s="104" t="s">
        <v>754</v>
      </c>
    </row>
    <row r="3213" spans="1:8" x14ac:dyDescent="0.25">
      <c r="A3213" s="104">
        <v>3212</v>
      </c>
      <c r="B3213" s="104">
        <v>15</v>
      </c>
      <c r="C3213" s="104">
        <v>218</v>
      </c>
      <c r="D3213" s="104" t="s">
        <v>4783</v>
      </c>
      <c r="F3213" s="104" t="s">
        <v>944</v>
      </c>
      <c r="G3213" s="104">
        <v>489</v>
      </c>
      <c r="H3213" s="104" t="s">
        <v>754</v>
      </c>
    </row>
    <row r="3214" spans="1:8" x14ac:dyDescent="0.25">
      <c r="A3214" s="104">
        <v>3213</v>
      </c>
      <c r="B3214" s="104">
        <v>15</v>
      </c>
      <c r="C3214" s="104">
        <v>219</v>
      </c>
      <c r="D3214" s="104" t="s">
        <v>4853</v>
      </c>
      <c r="F3214" s="104" t="s">
        <v>944</v>
      </c>
      <c r="G3214" s="104">
        <v>1059</v>
      </c>
      <c r="H3214" s="104" t="s">
        <v>754</v>
      </c>
    </row>
    <row r="3215" spans="1:8" x14ac:dyDescent="0.25">
      <c r="A3215" s="104">
        <v>3214</v>
      </c>
      <c r="B3215" s="104">
        <v>15</v>
      </c>
      <c r="C3215" s="104">
        <v>220</v>
      </c>
      <c r="D3215" s="104" t="s">
        <v>4986</v>
      </c>
      <c r="F3215" s="104" t="s">
        <v>944</v>
      </c>
      <c r="G3215" s="104">
        <v>494</v>
      </c>
      <c r="H3215" s="104" t="s">
        <v>754</v>
      </c>
    </row>
    <row r="3216" spans="1:8" x14ac:dyDescent="0.25">
      <c r="A3216" s="104">
        <v>3215</v>
      </c>
      <c r="B3216" s="104">
        <v>15</v>
      </c>
      <c r="C3216" s="104">
        <v>221</v>
      </c>
      <c r="D3216" s="104" t="s">
        <v>4795</v>
      </c>
      <c r="F3216" s="104" t="s">
        <v>944</v>
      </c>
      <c r="G3216" s="104">
        <v>479</v>
      </c>
      <c r="H3216" s="104" t="s">
        <v>754</v>
      </c>
    </row>
    <row r="3217" spans="1:8" x14ac:dyDescent="0.25">
      <c r="A3217" s="104">
        <v>3216</v>
      </c>
      <c r="B3217" s="104">
        <v>15</v>
      </c>
      <c r="C3217" s="104">
        <v>222</v>
      </c>
      <c r="D3217" s="104" t="s">
        <v>4858</v>
      </c>
      <c r="F3217" s="104" t="s">
        <v>944</v>
      </c>
      <c r="G3217" s="104">
        <v>1455</v>
      </c>
      <c r="H3217" s="104" t="s">
        <v>754</v>
      </c>
    </row>
    <row r="3218" spans="1:8" x14ac:dyDescent="0.25">
      <c r="A3218" s="104">
        <v>3217</v>
      </c>
      <c r="B3218" s="104">
        <v>15</v>
      </c>
      <c r="C3218" s="104">
        <v>223</v>
      </c>
      <c r="D3218" s="104" t="s">
        <v>4829</v>
      </c>
      <c r="F3218" s="104" t="s">
        <v>944</v>
      </c>
      <c r="G3218" s="104">
        <v>2472</v>
      </c>
      <c r="H3218" s="104" t="s">
        <v>754</v>
      </c>
    </row>
    <row r="3219" spans="1:8" x14ac:dyDescent="0.25">
      <c r="A3219" s="104">
        <v>3218</v>
      </c>
      <c r="B3219" s="104">
        <v>15</v>
      </c>
      <c r="C3219" s="104">
        <v>224</v>
      </c>
      <c r="D3219" s="104" t="s">
        <v>5085</v>
      </c>
      <c r="F3219" s="104" t="s">
        <v>944</v>
      </c>
      <c r="G3219" s="104">
        <v>1011</v>
      </c>
      <c r="H3219" s="104" t="s">
        <v>754</v>
      </c>
    </row>
    <row r="3220" spans="1:8" x14ac:dyDescent="0.25">
      <c r="A3220" s="104">
        <v>3219</v>
      </c>
      <c r="B3220" s="104">
        <v>15</v>
      </c>
      <c r="C3220" s="104">
        <v>225</v>
      </c>
      <c r="D3220" s="104" t="s">
        <v>5087</v>
      </c>
      <c r="F3220" s="104" t="s">
        <v>944</v>
      </c>
      <c r="G3220" s="104">
        <v>3368</v>
      </c>
      <c r="H3220" s="104" t="s">
        <v>754</v>
      </c>
    </row>
    <row r="3221" spans="1:8" x14ac:dyDescent="0.25">
      <c r="A3221" s="104">
        <v>3220</v>
      </c>
      <c r="B3221" s="104">
        <v>15</v>
      </c>
      <c r="C3221" s="104">
        <v>226</v>
      </c>
      <c r="D3221" s="104" t="s">
        <v>5412</v>
      </c>
      <c r="F3221" s="104" t="s">
        <v>944</v>
      </c>
      <c r="G3221" s="104">
        <v>1168</v>
      </c>
      <c r="H3221" s="104" t="s">
        <v>754</v>
      </c>
    </row>
    <row r="3222" spans="1:8" x14ac:dyDescent="0.25">
      <c r="A3222" s="104">
        <v>3221</v>
      </c>
      <c r="B3222" s="104">
        <v>15</v>
      </c>
      <c r="C3222" s="104">
        <v>227</v>
      </c>
      <c r="D3222" s="104" t="s">
        <v>5431</v>
      </c>
      <c r="F3222" s="104" t="s">
        <v>944</v>
      </c>
      <c r="G3222" s="104">
        <v>1479</v>
      </c>
      <c r="H3222" s="104" t="s">
        <v>4779</v>
      </c>
    </row>
    <row r="3223" spans="1:8" x14ac:dyDescent="0.25">
      <c r="A3223" s="104">
        <v>3222</v>
      </c>
      <c r="B3223" s="104">
        <v>15</v>
      </c>
      <c r="C3223" s="104">
        <v>228</v>
      </c>
      <c r="D3223" s="104" t="s">
        <v>5432</v>
      </c>
      <c r="F3223" s="104" t="s">
        <v>944</v>
      </c>
      <c r="G3223" s="104">
        <v>2025</v>
      </c>
      <c r="H3223" s="104" t="s">
        <v>4824</v>
      </c>
    </row>
    <row r="3224" spans="1:8" x14ac:dyDescent="0.25">
      <c r="A3224" s="104">
        <v>3223</v>
      </c>
      <c r="B3224" s="104">
        <v>15</v>
      </c>
      <c r="C3224" s="104">
        <v>229</v>
      </c>
      <c r="D3224" s="104" t="s">
        <v>5433</v>
      </c>
      <c r="F3224" s="104" t="s">
        <v>4977</v>
      </c>
      <c r="G3224" s="104">
        <v>1151</v>
      </c>
      <c r="H3224" s="104" t="s">
        <v>754</v>
      </c>
    </row>
    <row r="3225" spans="1:8" x14ac:dyDescent="0.25">
      <c r="A3225" s="104">
        <v>3224</v>
      </c>
      <c r="B3225" s="104">
        <v>15</v>
      </c>
      <c r="C3225" s="104">
        <v>230</v>
      </c>
      <c r="D3225" s="104" t="s">
        <v>5434</v>
      </c>
      <c r="F3225" s="104" t="s">
        <v>944</v>
      </c>
      <c r="G3225" s="104">
        <v>1718</v>
      </c>
      <c r="H3225" s="104" t="s">
        <v>4824</v>
      </c>
    </row>
    <row r="3226" spans="1:8" x14ac:dyDescent="0.25">
      <c r="A3226" s="104">
        <v>3225</v>
      </c>
      <c r="B3226" s="104">
        <v>15</v>
      </c>
      <c r="C3226" s="104">
        <v>231</v>
      </c>
      <c r="D3226" s="104" t="s">
        <v>5435</v>
      </c>
      <c r="F3226" s="104" t="s">
        <v>944</v>
      </c>
      <c r="G3226" s="104">
        <v>172</v>
      </c>
      <c r="H3226" s="104" t="s">
        <v>4824</v>
      </c>
    </row>
    <row r="3227" spans="1:8" x14ac:dyDescent="0.25">
      <c r="A3227" s="104">
        <v>3226</v>
      </c>
      <c r="B3227" s="104">
        <v>15</v>
      </c>
      <c r="C3227" s="104">
        <v>232</v>
      </c>
      <c r="D3227" s="104" t="s">
        <v>5407</v>
      </c>
      <c r="F3227" s="104" t="s">
        <v>944</v>
      </c>
      <c r="G3227" s="104">
        <v>963</v>
      </c>
      <c r="H3227" s="104" t="s">
        <v>4773</v>
      </c>
    </row>
    <row r="3228" spans="1:8" x14ac:dyDescent="0.25">
      <c r="A3228" s="104">
        <v>3227</v>
      </c>
      <c r="B3228" s="104">
        <v>15</v>
      </c>
      <c r="C3228" s="104">
        <v>233</v>
      </c>
      <c r="D3228" s="104" t="s">
        <v>4971</v>
      </c>
      <c r="F3228" s="104" t="s">
        <v>949</v>
      </c>
      <c r="G3228" s="104">
        <v>7653</v>
      </c>
      <c r="H3228" s="104" t="s">
        <v>4972</v>
      </c>
    </row>
    <row r="3229" spans="1:8" x14ac:dyDescent="0.25">
      <c r="A3229" s="104">
        <v>3228</v>
      </c>
      <c r="B3229" s="104">
        <v>15</v>
      </c>
      <c r="C3229" s="104">
        <v>234</v>
      </c>
      <c r="D3229" s="104" t="s">
        <v>945</v>
      </c>
      <c r="F3229" s="104" t="s">
        <v>946</v>
      </c>
      <c r="G3229" s="104">
        <v>30</v>
      </c>
      <c r="H3229" s="104" t="s">
        <v>4774</v>
      </c>
    </row>
    <row r="3230" spans="1:8" x14ac:dyDescent="0.25">
      <c r="A3230" s="104">
        <v>3229</v>
      </c>
      <c r="B3230" s="104">
        <v>15</v>
      </c>
      <c r="C3230" s="104">
        <v>235</v>
      </c>
      <c r="D3230" s="104" t="s">
        <v>5436</v>
      </c>
      <c r="F3230" s="104" t="s">
        <v>944</v>
      </c>
      <c r="G3230" s="104">
        <v>818</v>
      </c>
      <c r="H3230" s="104" t="s">
        <v>754</v>
      </c>
    </row>
    <row r="3231" spans="1:8" x14ac:dyDescent="0.25">
      <c r="A3231" s="104">
        <v>3230</v>
      </c>
      <c r="B3231" s="104">
        <v>15</v>
      </c>
      <c r="C3231" s="104">
        <v>236</v>
      </c>
      <c r="D3231" s="104" t="s">
        <v>5427</v>
      </c>
      <c r="F3231" s="104" t="s">
        <v>944</v>
      </c>
      <c r="G3231" s="104">
        <v>1912</v>
      </c>
      <c r="H3231" s="104" t="s">
        <v>4</v>
      </c>
    </row>
    <row r="3232" spans="1:8" x14ac:dyDescent="0.25">
      <c r="A3232" s="104">
        <v>3231</v>
      </c>
      <c r="B3232" s="104">
        <v>15</v>
      </c>
      <c r="C3232" s="104">
        <v>237</v>
      </c>
      <c r="D3232" s="104" t="s">
        <v>5431</v>
      </c>
      <c r="F3232" s="104" t="s">
        <v>944</v>
      </c>
      <c r="G3232" s="104">
        <v>906</v>
      </c>
      <c r="H3232" s="104" t="s">
        <v>4824</v>
      </c>
    </row>
    <row r="3233" spans="1:8" x14ac:dyDescent="0.25">
      <c r="A3233" s="104">
        <v>3232</v>
      </c>
      <c r="B3233" s="104">
        <v>15</v>
      </c>
      <c r="C3233" s="104">
        <v>238</v>
      </c>
      <c r="D3233" s="104" t="s">
        <v>5387</v>
      </c>
      <c r="F3233" s="104" t="s">
        <v>944</v>
      </c>
      <c r="G3233" s="104">
        <v>423</v>
      </c>
      <c r="H3233" s="104" t="s">
        <v>754</v>
      </c>
    </row>
    <row r="3234" spans="1:8" x14ac:dyDescent="0.25">
      <c r="A3234" s="104">
        <v>3233</v>
      </c>
      <c r="B3234" s="104">
        <v>15</v>
      </c>
      <c r="C3234" s="104">
        <v>239</v>
      </c>
      <c r="D3234" s="104" t="s">
        <v>5430</v>
      </c>
      <c r="F3234" s="104" t="s">
        <v>944</v>
      </c>
      <c r="G3234" s="104">
        <v>1932</v>
      </c>
      <c r="H3234" s="104" t="s">
        <v>754</v>
      </c>
    </row>
    <row r="3235" spans="1:8" x14ac:dyDescent="0.25">
      <c r="A3235" s="104">
        <v>3234</v>
      </c>
      <c r="B3235" s="104">
        <v>15</v>
      </c>
      <c r="C3235" s="104">
        <v>240</v>
      </c>
      <c r="D3235" s="104" t="s">
        <v>4803</v>
      </c>
      <c r="F3235" s="104" t="s">
        <v>944</v>
      </c>
      <c r="G3235" s="104">
        <v>462</v>
      </c>
      <c r="H3235" s="104" t="s">
        <v>754</v>
      </c>
    </row>
    <row r="3236" spans="1:8" x14ac:dyDescent="0.25">
      <c r="A3236" s="104">
        <v>3235</v>
      </c>
      <c r="B3236" s="104">
        <v>15</v>
      </c>
      <c r="C3236" s="104">
        <v>241</v>
      </c>
      <c r="D3236" s="104" t="s">
        <v>4916</v>
      </c>
      <c r="F3236" s="104" t="s">
        <v>944</v>
      </c>
      <c r="G3236" s="104">
        <v>508</v>
      </c>
      <c r="H3236" s="104" t="s">
        <v>754</v>
      </c>
    </row>
    <row r="3237" spans="1:8" x14ac:dyDescent="0.25">
      <c r="A3237" s="104">
        <v>3236</v>
      </c>
      <c r="B3237" s="104">
        <v>15</v>
      </c>
      <c r="C3237" s="104">
        <v>242</v>
      </c>
      <c r="D3237" s="104" t="s">
        <v>4785</v>
      </c>
      <c r="F3237" s="104" t="s">
        <v>944</v>
      </c>
      <c r="G3237" s="104">
        <v>405</v>
      </c>
      <c r="H3237" s="104" t="s">
        <v>754</v>
      </c>
    </row>
    <row r="3238" spans="1:8" x14ac:dyDescent="0.25">
      <c r="A3238" s="104">
        <v>3237</v>
      </c>
      <c r="B3238" s="104">
        <v>15</v>
      </c>
      <c r="C3238" s="104">
        <v>243</v>
      </c>
      <c r="D3238" s="104" t="s">
        <v>5048</v>
      </c>
      <c r="F3238" s="104" t="s">
        <v>944</v>
      </c>
      <c r="G3238" s="104">
        <v>520</v>
      </c>
      <c r="H3238" s="104" t="s">
        <v>754</v>
      </c>
    </row>
    <row r="3239" spans="1:8" x14ac:dyDescent="0.25">
      <c r="A3239" s="104">
        <v>3238</v>
      </c>
      <c r="B3239" s="104">
        <v>15</v>
      </c>
      <c r="C3239" s="104">
        <v>244</v>
      </c>
      <c r="D3239" s="104" t="s">
        <v>4934</v>
      </c>
      <c r="F3239" s="104" t="s">
        <v>944</v>
      </c>
      <c r="G3239" s="104">
        <v>2173</v>
      </c>
      <c r="H3239" s="104" t="s">
        <v>754</v>
      </c>
    </row>
    <row r="3240" spans="1:8" x14ac:dyDescent="0.25">
      <c r="A3240" s="104">
        <v>3239</v>
      </c>
      <c r="B3240" s="104">
        <v>15</v>
      </c>
      <c r="C3240" s="104">
        <v>245</v>
      </c>
      <c r="D3240" s="104" t="s">
        <v>4857</v>
      </c>
      <c r="F3240" s="104" t="s">
        <v>944</v>
      </c>
      <c r="G3240" s="104">
        <v>434</v>
      </c>
      <c r="H3240" s="104" t="s">
        <v>754</v>
      </c>
    </row>
    <row r="3241" spans="1:8" x14ac:dyDescent="0.25">
      <c r="A3241" s="104">
        <v>3240</v>
      </c>
      <c r="B3241" s="104">
        <v>15</v>
      </c>
      <c r="C3241" s="104">
        <v>246</v>
      </c>
      <c r="D3241" s="104" t="s">
        <v>4804</v>
      </c>
      <c r="F3241" s="104" t="s">
        <v>944</v>
      </c>
      <c r="G3241" s="104">
        <v>517</v>
      </c>
      <c r="H3241" s="104" t="s">
        <v>754</v>
      </c>
    </row>
    <row r="3242" spans="1:8" x14ac:dyDescent="0.25">
      <c r="A3242" s="104">
        <v>3241</v>
      </c>
      <c r="B3242" s="104">
        <v>15</v>
      </c>
      <c r="C3242" s="104">
        <v>247</v>
      </c>
      <c r="D3242" s="104" t="s">
        <v>4775</v>
      </c>
      <c r="F3242" s="104" t="s">
        <v>944</v>
      </c>
      <c r="G3242" s="104">
        <v>475</v>
      </c>
      <c r="H3242" s="104" t="s">
        <v>754</v>
      </c>
    </row>
    <row r="3243" spans="1:8" x14ac:dyDescent="0.25">
      <c r="A3243" s="104">
        <v>3242</v>
      </c>
      <c r="B3243" s="104">
        <v>15</v>
      </c>
      <c r="C3243" s="104">
        <v>248</v>
      </c>
      <c r="D3243" s="104" t="s">
        <v>4844</v>
      </c>
      <c r="F3243" s="104" t="s">
        <v>944</v>
      </c>
      <c r="G3243" s="104">
        <v>774</v>
      </c>
      <c r="H3243" s="104" t="s">
        <v>754</v>
      </c>
    </row>
    <row r="3244" spans="1:8" x14ac:dyDescent="0.25">
      <c r="A3244" s="104">
        <v>3243</v>
      </c>
      <c r="B3244" s="104">
        <v>15</v>
      </c>
      <c r="C3244" s="104">
        <v>249</v>
      </c>
      <c r="D3244" s="104" t="s">
        <v>5415</v>
      </c>
      <c r="F3244" s="104" t="s">
        <v>944</v>
      </c>
      <c r="G3244" s="104">
        <v>619</v>
      </c>
      <c r="H3244" s="104" t="s">
        <v>754</v>
      </c>
    </row>
    <row r="3245" spans="1:8" x14ac:dyDescent="0.25">
      <c r="A3245" s="104">
        <v>3244</v>
      </c>
      <c r="B3245" s="104">
        <v>15</v>
      </c>
      <c r="C3245" s="104">
        <v>250</v>
      </c>
      <c r="D3245" s="104" t="s">
        <v>5430</v>
      </c>
      <c r="F3245" s="104" t="s">
        <v>944</v>
      </c>
      <c r="G3245" s="104">
        <v>2443</v>
      </c>
      <c r="H3245" s="104" t="s">
        <v>4824</v>
      </c>
    </row>
    <row r="3246" spans="1:8" x14ac:dyDescent="0.25">
      <c r="A3246" s="104">
        <v>3245</v>
      </c>
      <c r="B3246" s="104">
        <v>15</v>
      </c>
      <c r="C3246" s="104">
        <v>251</v>
      </c>
      <c r="D3246" s="104" t="s">
        <v>945</v>
      </c>
      <c r="F3246" s="104" t="s">
        <v>946</v>
      </c>
      <c r="G3246" s="104">
        <v>402</v>
      </c>
      <c r="H3246" s="104" t="s">
        <v>4774</v>
      </c>
    </row>
    <row r="3247" spans="1:8" x14ac:dyDescent="0.25">
      <c r="A3247" s="104">
        <v>3246</v>
      </c>
      <c r="B3247" s="104">
        <v>15</v>
      </c>
      <c r="C3247" s="104">
        <v>252</v>
      </c>
      <c r="D3247" s="104" t="s">
        <v>1012</v>
      </c>
      <c r="F3247" s="104" t="s">
        <v>944</v>
      </c>
      <c r="G3247" s="104">
        <v>795</v>
      </c>
      <c r="H3247" s="104" t="s">
        <v>4824</v>
      </c>
    </row>
    <row r="3248" spans="1:8" x14ac:dyDescent="0.25">
      <c r="A3248" s="104">
        <v>3247</v>
      </c>
      <c r="B3248" s="104">
        <v>15</v>
      </c>
      <c r="C3248" s="104">
        <v>253</v>
      </c>
      <c r="D3248" s="104" t="s">
        <v>5437</v>
      </c>
      <c r="F3248" s="104" t="s">
        <v>944</v>
      </c>
      <c r="G3248" s="104">
        <v>585</v>
      </c>
      <c r="H3248" s="104" t="s">
        <v>4824</v>
      </c>
    </row>
    <row r="3249" spans="1:8" x14ac:dyDescent="0.25">
      <c r="A3249" s="104">
        <v>3248</v>
      </c>
      <c r="B3249" s="104">
        <v>15</v>
      </c>
      <c r="C3249" s="104">
        <v>254</v>
      </c>
      <c r="D3249" s="104" t="s">
        <v>5438</v>
      </c>
      <c r="F3249" s="104" t="s">
        <v>944</v>
      </c>
      <c r="G3249" s="104">
        <v>809</v>
      </c>
      <c r="H3249" s="104" t="s">
        <v>4824</v>
      </c>
    </row>
    <row r="3250" spans="1:8" x14ac:dyDescent="0.25">
      <c r="A3250" s="104">
        <v>3249</v>
      </c>
      <c r="B3250" s="104">
        <v>15</v>
      </c>
      <c r="C3250" s="104">
        <v>255</v>
      </c>
      <c r="D3250" s="104" t="s">
        <v>5439</v>
      </c>
      <c r="F3250" s="104" t="s">
        <v>944</v>
      </c>
      <c r="G3250" s="104">
        <v>926</v>
      </c>
      <c r="H3250" s="104" t="s">
        <v>4824</v>
      </c>
    </row>
    <row r="3251" spans="1:8" x14ac:dyDescent="0.25">
      <c r="A3251" s="104">
        <v>3250</v>
      </c>
      <c r="B3251" s="104">
        <v>15</v>
      </c>
      <c r="C3251" s="104">
        <v>256</v>
      </c>
      <c r="D3251" s="104" t="s">
        <v>5440</v>
      </c>
      <c r="F3251" s="104" t="s">
        <v>944</v>
      </c>
      <c r="G3251" s="104">
        <v>410</v>
      </c>
      <c r="H3251" s="104" t="s">
        <v>4824</v>
      </c>
    </row>
    <row r="3252" spans="1:8" x14ac:dyDescent="0.25">
      <c r="A3252" s="104">
        <v>3251</v>
      </c>
      <c r="B3252" s="104">
        <v>15</v>
      </c>
      <c r="C3252" s="104">
        <v>257</v>
      </c>
      <c r="D3252" s="104" t="s">
        <v>5441</v>
      </c>
      <c r="F3252" s="104" t="s">
        <v>944</v>
      </c>
      <c r="G3252" s="104">
        <v>745</v>
      </c>
    </row>
    <row r="3253" spans="1:8" x14ac:dyDescent="0.25">
      <c r="A3253" s="104">
        <v>3252</v>
      </c>
      <c r="B3253" s="104">
        <v>15</v>
      </c>
      <c r="G3253" s="104">
        <v>400</v>
      </c>
      <c r="H3253" s="104" t="s">
        <v>4824</v>
      </c>
    </row>
    <row r="3254" spans="1:8" x14ac:dyDescent="0.25">
      <c r="A3254" s="104">
        <v>3253</v>
      </c>
      <c r="B3254" s="104">
        <v>15</v>
      </c>
      <c r="G3254" s="104">
        <v>345</v>
      </c>
      <c r="H3254" s="104" t="s">
        <v>4825</v>
      </c>
    </row>
    <row r="3255" spans="1:8" x14ac:dyDescent="0.25">
      <c r="A3255" s="104">
        <v>3254</v>
      </c>
      <c r="B3255" s="104">
        <v>15</v>
      </c>
      <c r="C3255" s="104">
        <v>258</v>
      </c>
      <c r="D3255" s="104" t="s">
        <v>945</v>
      </c>
      <c r="F3255" s="104" t="s">
        <v>946</v>
      </c>
      <c r="G3255" s="104">
        <v>40</v>
      </c>
      <c r="H3255" s="104" t="s">
        <v>4774</v>
      </c>
    </row>
    <row r="3256" spans="1:8" x14ac:dyDescent="0.25">
      <c r="A3256" s="104">
        <v>3255</v>
      </c>
      <c r="B3256" s="104">
        <v>15</v>
      </c>
      <c r="C3256" s="104">
        <v>259</v>
      </c>
      <c r="D3256" s="104" t="s">
        <v>4877</v>
      </c>
      <c r="F3256" s="104" t="s">
        <v>944</v>
      </c>
      <c r="G3256" s="104">
        <v>886</v>
      </c>
      <c r="H3256" s="104" t="s">
        <v>4824</v>
      </c>
    </row>
    <row r="3257" spans="1:8" x14ac:dyDescent="0.25">
      <c r="A3257" s="104">
        <v>3256</v>
      </c>
      <c r="B3257" s="104">
        <v>15</v>
      </c>
      <c r="C3257" s="104">
        <v>260</v>
      </c>
      <c r="D3257" s="104" t="s">
        <v>5439</v>
      </c>
      <c r="F3257" s="104" t="s">
        <v>944</v>
      </c>
      <c r="G3257" s="104">
        <v>365</v>
      </c>
      <c r="H3257" s="104" t="s">
        <v>4824</v>
      </c>
    </row>
    <row r="3258" spans="1:8" x14ac:dyDescent="0.25">
      <c r="A3258" s="104">
        <v>3257</v>
      </c>
      <c r="B3258" s="104">
        <v>15</v>
      </c>
      <c r="C3258" s="104">
        <v>261</v>
      </c>
      <c r="D3258" s="104" t="s">
        <v>5387</v>
      </c>
      <c r="F3258" s="104" t="s">
        <v>944</v>
      </c>
      <c r="G3258" s="104">
        <v>729</v>
      </c>
      <c r="H3258" s="104" t="s">
        <v>4</v>
      </c>
    </row>
    <row r="3259" spans="1:8" x14ac:dyDescent="0.25">
      <c r="A3259" s="104">
        <v>3258</v>
      </c>
      <c r="B3259" s="104">
        <v>15</v>
      </c>
      <c r="C3259" s="104">
        <v>262</v>
      </c>
      <c r="D3259" s="104" t="s">
        <v>5442</v>
      </c>
      <c r="F3259" s="104" t="s">
        <v>944</v>
      </c>
      <c r="G3259" s="104">
        <v>774</v>
      </c>
      <c r="H3259" s="104" t="s">
        <v>4773</v>
      </c>
    </row>
    <row r="3260" spans="1:8" x14ac:dyDescent="0.25">
      <c r="A3260" s="104">
        <v>3259</v>
      </c>
      <c r="B3260" s="104">
        <v>15</v>
      </c>
      <c r="C3260" s="104">
        <v>263</v>
      </c>
      <c r="D3260" s="104" t="s">
        <v>5020</v>
      </c>
      <c r="F3260" s="104" t="s">
        <v>944</v>
      </c>
      <c r="G3260" s="104">
        <v>3406</v>
      </c>
      <c r="H3260" s="104" t="s">
        <v>754</v>
      </c>
    </row>
    <row r="3261" spans="1:8" x14ac:dyDescent="0.25">
      <c r="A3261" s="104">
        <v>3260</v>
      </c>
      <c r="B3261" s="104">
        <v>15</v>
      </c>
      <c r="C3261" s="104">
        <v>264</v>
      </c>
      <c r="D3261" s="104" t="s">
        <v>5443</v>
      </c>
      <c r="F3261" s="104" t="s">
        <v>944</v>
      </c>
      <c r="G3261" s="104">
        <v>1084</v>
      </c>
      <c r="H3261" s="104" t="s">
        <v>754</v>
      </c>
    </row>
    <row r="3262" spans="1:8" x14ac:dyDescent="0.25">
      <c r="A3262" s="104">
        <v>3261</v>
      </c>
      <c r="B3262" s="104">
        <v>15</v>
      </c>
      <c r="C3262" s="104">
        <v>265</v>
      </c>
      <c r="D3262" s="104" t="s">
        <v>5374</v>
      </c>
      <c r="F3262" s="104" t="s">
        <v>944</v>
      </c>
      <c r="G3262" s="104">
        <v>1050</v>
      </c>
      <c r="H3262" s="104" t="s">
        <v>4</v>
      </c>
    </row>
    <row r="3263" spans="1:8" x14ac:dyDescent="0.25">
      <c r="A3263" s="104">
        <v>3262</v>
      </c>
      <c r="B3263" s="104">
        <v>15</v>
      </c>
      <c r="C3263" s="104">
        <v>266</v>
      </c>
      <c r="D3263" s="104" t="s">
        <v>5020</v>
      </c>
      <c r="F3263" s="104" t="s">
        <v>944</v>
      </c>
      <c r="G3263" s="104">
        <v>2812</v>
      </c>
      <c r="H3263" s="104" t="s">
        <v>4</v>
      </c>
    </row>
    <row r="3264" spans="1:8" x14ac:dyDescent="0.25">
      <c r="A3264" s="104">
        <v>3263</v>
      </c>
      <c r="B3264" s="104">
        <v>15</v>
      </c>
      <c r="C3264" s="104">
        <v>267</v>
      </c>
      <c r="D3264" s="104" t="s">
        <v>945</v>
      </c>
      <c r="F3264" s="104" t="s">
        <v>946</v>
      </c>
      <c r="G3264" s="104">
        <v>148</v>
      </c>
      <c r="H3264" s="104" t="s">
        <v>4774</v>
      </c>
    </row>
    <row r="3265" spans="1:8" x14ac:dyDescent="0.25">
      <c r="A3265" s="104">
        <v>3264</v>
      </c>
      <c r="B3265" s="104">
        <v>15</v>
      </c>
      <c r="C3265" s="104">
        <v>268</v>
      </c>
      <c r="D3265" s="104" t="s">
        <v>5444</v>
      </c>
      <c r="F3265" s="104" t="s">
        <v>944</v>
      </c>
      <c r="G3265" s="104">
        <v>4628</v>
      </c>
      <c r="H3265" s="104" t="s">
        <v>754</v>
      </c>
    </row>
    <row r="3266" spans="1:8" x14ac:dyDescent="0.25">
      <c r="A3266" s="104">
        <v>3265</v>
      </c>
      <c r="B3266" s="104">
        <v>15</v>
      </c>
      <c r="C3266" s="104">
        <v>269</v>
      </c>
      <c r="D3266" s="104" t="s">
        <v>5275</v>
      </c>
      <c r="F3266" s="104" t="s">
        <v>944</v>
      </c>
      <c r="G3266" s="104">
        <v>736</v>
      </c>
      <c r="H3266" s="104" t="s">
        <v>754</v>
      </c>
    </row>
    <row r="3267" spans="1:8" x14ac:dyDescent="0.25">
      <c r="A3267" s="104">
        <v>3266</v>
      </c>
      <c r="B3267" s="104">
        <v>15</v>
      </c>
      <c r="C3267" s="104">
        <v>270</v>
      </c>
      <c r="D3267" s="104" t="s">
        <v>5374</v>
      </c>
      <c r="F3267" s="104" t="s">
        <v>944</v>
      </c>
      <c r="G3267" s="104">
        <v>706</v>
      </c>
      <c r="H3267" s="104" t="s">
        <v>754</v>
      </c>
    </row>
    <row r="3268" spans="1:8" x14ac:dyDescent="0.25">
      <c r="A3268" s="104">
        <v>3267</v>
      </c>
      <c r="B3268" s="104">
        <v>15</v>
      </c>
      <c r="C3268" s="104">
        <v>271</v>
      </c>
      <c r="D3268" s="104" t="s">
        <v>4937</v>
      </c>
      <c r="F3268" s="104" t="s">
        <v>944</v>
      </c>
      <c r="G3268" s="104">
        <v>5664</v>
      </c>
      <c r="H3268" s="104" t="s">
        <v>754</v>
      </c>
    </row>
    <row r="3269" spans="1:8" x14ac:dyDescent="0.25">
      <c r="A3269" s="104">
        <v>3268</v>
      </c>
      <c r="B3269" s="104">
        <v>15</v>
      </c>
      <c r="C3269" s="104">
        <v>272</v>
      </c>
      <c r="D3269" s="104" t="s">
        <v>4796</v>
      </c>
      <c r="F3269" s="104" t="s">
        <v>944</v>
      </c>
      <c r="G3269" s="104">
        <v>703</v>
      </c>
      <c r="H3269" s="104" t="s">
        <v>754</v>
      </c>
    </row>
    <row r="3270" spans="1:8" x14ac:dyDescent="0.25">
      <c r="A3270" s="104">
        <v>3269</v>
      </c>
      <c r="B3270" s="104">
        <v>15</v>
      </c>
      <c r="C3270" s="104">
        <v>273</v>
      </c>
      <c r="D3270" s="104" t="s">
        <v>4784</v>
      </c>
      <c r="F3270" s="104" t="s">
        <v>944</v>
      </c>
      <c r="G3270" s="104">
        <v>493</v>
      </c>
      <c r="H3270" s="104" t="s">
        <v>754</v>
      </c>
    </row>
    <row r="3271" spans="1:8" x14ac:dyDescent="0.25">
      <c r="A3271" s="104">
        <v>3270</v>
      </c>
      <c r="B3271" s="104">
        <v>15</v>
      </c>
      <c r="C3271" s="104">
        <v>274</v>
      </c>
      <c r="D3271" s="104" t="s">
        <v>4792</v>
      </c>
      <c r="F3271" s="104" t="s">
        <v>944</v>
      </c>
      <c r="G3271" s="104">
        <v>591</v>
      </c>
      <c r="H3271" s="104" t="s">
        <v>754</v>
      </c>
    </row>
    <row r="3272" spans="1:8" x14ac:dyDescent="0.25">
      <c r="A3272" s="104">
        <v>3271</v>
      </c>
      <c r="B3272" s="104">
        <v>15</v>
      </c>
      <c r="C3272" s="104">
        <v>275</v>
      </c>
      <c r="D3272" s="104" t="s">
        <v>4797</v>
      </c>
      <c r="F3272" s="104" t="s">
        <v>944</v>
      </c>
      <c r="G3272" s="104">
        <v>1318</v>
      </c>
      <c r="H3272" s="104" t="s">
        <v>754</v>
      </c>
    </row>
    <row r="3273" spans="1:8" x14ac:dyDescent="0.25">
      <c r="A3273" s="104">
        <v>3272</v>
      </c>
      <c r="B3273" s="104">
        <v>15</v>
      </c>
      <c r="C3273" s="104">
        <v>276</v>
      </c>
      <c r="D3273" s="104" t="s">
        <v>4928</v>
      </c>
      <c r="F3273" s="104" t="s">
        <v>944</v>
      </c>
      <c r="G3273" s="104">
        <v>2437</v>
      </c>
      <c r="H3273" s="104" t="s">
        <v>754</v>
      </c>
    </row>
    <row r="3274" spans="1:8" x14ac:dyDescent="0.25">
      <c r="A3274" s="104">
        <v>3273</v>
      </c>
      <c r="B3274" s="104">
        <v>15</v>
      </c>
      <c r="C3274" s="104">
        <v>277</v>
      </c>
      <c r="D3274" s="104" t="s">
        <v>4931</v>
      </c>
      <c r="F3274" s="104" t="s">
        <v>944</v>
      </c>
      <c r="G3274" s="104">
        <v>692</v>
      </c>
      <c r="H3274" s="104" t="s">
        <v>754</v>
      </c>
    </row>
    <row r="3275" spans="1:8" x14ac:dyDescent="0.25">
      <c r="A3275" s="104">
        <v>3274</v>
      </c>
      <c r="B3275" s="104">
        <v>15</v>
      </c>
      <c r="C3275" s="104">
        <v>279</v>
      </c>
      <c r="D3275" s="104" t="s">
        <v>4935</v>
      </c>
      <c r="F3275" s="104" t="s">
        <v>944</v>
      </c>
      <c r="G3275" s="104">
        <v>695</v>
      </c>
      <c r="H3275" s="104" t="s">
        <v>754</v>
      </c>
    </row>
    <row r="3276" spans="1:8" x14ac:dyDescent="0.25">
      <c r="A3276" s="104">
        <v>3275</v>
      </c>
      <c r="B3276" s="104">
        <v>15</v>
      </c>
      <c r="C3276" s="104">
        <v>280</v>
      </c>
      <c r="D3276" s="104" t="s">
        <v>5445</v>
      </c>
      <c r="F3276" s="104" t="s">
        <v>944</v>
      </c>
      <c r="G3276" s="104">
        <v>3684</v>
      </c>
      <c r="H3276" s="104" t="s">
        <v>754</v>
      </c>
    </row>
    <row r="3277" spans="1:8" x14ac:dyDescent="0.25">
      <c r="A3277" s="104">
        <v>3276</v>
      </c>
      <c r="B3277" s="104">
        <v>15</v>
      </c>
      <c r="C3277" s="104">
        <v>281</v>
      </c>
      <c r="D3277" s="104" t="s">
        <v>5436</v>
      </c>
      <c r="F3277" s="104" t="s">
        <v>944</v>
      </c>
      <c r="G3277" s="104">
        <v>996</v>
      </c>
      <c r="H3277" s="104" t="s">
        <v>754</v>
      </c>
    </row>
    <row r="3278" spans="1:8" x14ac:dyDescent="0.25">
      <c r="A3278" s="104">
        <v>3277</v>
      </c>
      <c r="B3278" s="104">
        <v>15</v>
      </c>
      <c r="C3278" s="104">
        <v>282</v>
      </c>
      <c r="D3278" s="104" t="s">
        <v>5444</v>
      </c>
      <c r="F3278" s="104" t="s">
        <v>944</v>
      </c>
      <c r="G3278" s="104">
        <v>1737</v>
      </c>
    </row>
    <row r="3279" spans="1:8" x14ac:dyDescent="0.25">
      <c r="A3279" s="104">
        <v>3278</v>
      </c>
      <c r="B3279" s="104">
        <v>15</v>
      </c>
      <c r="G3279" s="104">
        <v>400</v>
      </c>
      <c r="H3279" s="104" t="s">
        <v>4824</v>
      </c>
    </row>
    <row r="3280" spans="1:8" x14ac:dyDescent="0.25">
      <c r="A3280" s="104">
        <v>3279</v>
      </c>
      <c r="B3280" s="104">
        <v>15</v>
      </c>
      <c r="G3280" s="104">
        <v>1337</v>
      </c>
      <c r="H3280" s="104" t="s">
        <v>4825</v>
      </c>
    </row>
    <row r="3281" spans="1:8" x14ac:dyDescent="0.25">
      <c r="A3281" s="104">
        <v>3280</v>
      </c>
      <c r="B3281" s="104">
        <v>15</v>
      </c>
      <c r="C3281" s="104">
        <v>283</v>
      </c>
      <c r="D3281" s="104" t="s">
        <v>4820</v>
      </c>
      <c r="F3281" s="104" t="s">
        <v>944</v>
      </c>
      <c r="G3281" s="104">
        <v>279</v>
      </c>
      <c r="H3281" s="104" t="s">
        <v>4824</v>
      </c>
    </row>
    <row r="3282" spans="1:8" x14ac:dyDescent="0.25">
      <c r="A3282" s="104">
        <v>3281</v>
      </c>
      <c r="B3282" s="104">
        <v>15</v>
      </c>
      <c r="C3282" s="104">
        <v>284</v>
      </c>
      <c r="D3282" s="104" t="s">
        <v>5439</v>
      </c>
      <c r="F3282" s="104" t="s">
        <v>944</v>
      </c>
      <c r="G3282" s="104">
        <v>1027</v>
      </c>
      <c r="H3282" s="104" t="s">
        <v>4824</v>
      </c>
    </row>
    <row r="3283" spans="1:8" x14ac:dyDescent="0.25">
      <c r="A3283" s="104">
        <v>3282</v>
      </c>
      <c r="B3283" s="104">
        <v>15</v>
      </c>
      <c r="C3283" s="104">
        <v>285</v>
      </c>
      <c r="D3283" s="104" t="s">
        <v>5411</v>
      </c>
      <c r="F3283" s="104" t="s">
        <v>944</v>
      </c>
      <c r="G3283" s="104">
        <v>1737</v>
      </c>
      <c r="H3283" s="104" t="s">
        <v>4825</v>
      </c>
    </row>
    <row r="3284" spans="1:8" x14ac:dyDescent="0.25">
      <c r="A3284" s="104">
        <v>3283</v>
      </c>
      <c r="B3284" s="104">
        <v>15</v>
      </c>
      <c r="C3284" s="104">
        <v>286</v>
      </c>
      <c r="D3284" s="104" t="s">
        <v>5370</v>
      </c>
      <c r="F3284" s="104" t="s">
        <v>944</v>
      </c>
      <c r="G3284" s="104">
        <v>298</v>
      </c>
      <c r="H3284" s="104" t="s">
        <v>4</v>
      </c>
    </row>
    <row r="3285" spans="1:8" x14ac:dyDescent="0.25">
      <c r="A3285" s="104">
        <v>3284</v>
      </c>
      <c r="B3285" s="104">
        <v>15</v>
      </c>
      <c r="C3285" s="104">
        <v>287</v>
      </c>
      <c r="D3285" s="104" t="s">
        <v>5391</v>
      </c>
      <c r="F3285" s="104" t="s">
        <v>944</v>
      </c>
      <c r="G3285" s="104">
        <v>240</v>
      </c>
      <c r="H3285" s="104" t="s">
        <v>4</v>
      </c>
    </row>
    <row r="3286" spans="1:8" x14ac:dyDescent="0.25">
      <c r="A3286" s="104">
        <v>3285</v>
      </c>
      <c r="B3286" s="104">
        <v>15</v>
      </c>
      <c r="C3286" s="104">
        <v>288</v>
      </c>
      <c r="D3286" s="104" t="s">
        <v>5439</v>
      </c>
      <c r="F3286" s="104" t="s">
        <v>944</v>
      </c>
      <c r="G3286" s="104">
        <v>2189</v>
      </c>
      <c r="H3286" s="104" t="s">
        <v>4773</v>
      </c>
    </row>
    <row r="3287" spans="1:8" x14ac:dyDescent="0.25">
      <c r="A3287" s="104">
        <v>3286</v>
      </c>
      <c r="B3287" s="104">
        <v>15</v>
      </c>
      <c r="C3287" s="104">
        <v>289</v>
      </c>
      <c r="D3287" s="104" t="s">
        <v>5436</v>
      </c>
      <c r="F3287" s="104" t="s">
        <v>944</v>
      </c>
      <c r="G3287" s="104">
        <v>1245</v>
      </c>
      <c r="H3287" s="104" t="s">
        <v>4773</v>
      </c>
    </row>
    <row r="3288" spans="1:8" x14ac:dyDescent="0.25">
      <c r="A3288" s="104">
        <v>3287</v>
      </c>
      <c r="B3288" s="104">
        <v>15</v>
      </c>
      <c r="C3288" s="104">
        <v>290</v>
      </c>
      <c r="D3288" s="104" t="s">
        <v>5387</v>
      </c>
      <c r="F3288" s="104" t="s">
        <v>944</v>
      </c>
      <c r="G3288" s="104">
        <v>615</v>
      </c>
      <c r="H3288" s="104" t="s">
        <v>4773</v>
      </c>
    </row>
    <row r="3289" spans="1:8" x14ac:dyDescent="0.25">
      <c r="A3289" s="104">
        <v>3288</v>
      </c>
      <c r="B3289" s="104">
        <v>15</v>
      </c>
      <c r="C3289" s="104">
        <v>291</v>
      </c>
      <c r="D3289" s="104" t="s">
        <v>5356</v>
      </c>
      <c r="F3289" s="104" t="s">
        <v>944</v>
      </c>
      <c r="G3289" s="104">
        <v>5087</v>
      </c>
      <c r="H3289" s="104" t="s">
        <v>4</v>
      </c>
    </row>
    <row r="3290" spans="1:8" x14ac:dyDescent="0.25">
      <c r="A3290" s="104">
        <v>3289</v>
      </c>
      <c r="B3290" s="104">
        <v>15</v>
      </c>
      <c r="C3290" s="104">
        <v>292</v>
      </c>
      <c r="D3290" s="104" t="s">
        <v>5356</v>
      </c>
      <c r="F3290" s="104" t="s">
        <v>944</v>
      </c>
      <c r="G3290" s="104">
        <v>325</v>
      </c>
      <c r="H3290" s="104" t="s">
        <v>754</v>
      </c>
    </row>
    <row r="3291" spans="1:8" x14ac:dyDescent="0.25">
      <c r="A3291" s="104">
        <v>3290</v>
      </c>
      <c r="B3291" s="104">
        <v>15</v>
      </c>
      <c r="C3291" s="104">
        <v>293</v>
      </c>
      <c r="D3291" s="104" t="s">
        <v>5427</v>
      </c>
      <c r="F3291" s="104" t="s">
        <v>944</v>
      </c>
      <c r="G3291" s="104">
        <v>937</v>
      </c>
      <c r="H3291" s="104" t="s">
        <v>754</v>
      </c>
    </row>
    <row r="3292" spans="1:8" x14ac:dyDescent="0.25">
      <c r="A3292" s="104">
        <v>3291</v>
      </c>
      <c r="B3292" s="104">
        <v>15</v>
      </c>
      <c r="C3292" s="104">
        <v>294</v>
      </c>
      <c r="D3292" s="104" t="s">
        <v>945</v>
      </c>
      <c r="F3292" s="104" t="s">
        <v>946</v>
      </c>
      <c r="G3292" s="104">
        <v>273</v>
      </c>
      <c r="H3292" s="104" t="s">
        <v>4774</v>
      </c>
    </row>
    <row r="3293" spans="1:8" x14ac:dyDescent="0.25">
      <c r="A3293" s="104">
        <v>3292</v>
      </c>
      <c r="B3293" s="104">
        <v>15</v>
      </c>
      <c r="C3293" s="104">
        <v>295</v>
      </c>
      <c r="D3293" s="104" t="s">
        <v>945</v>
      </c>
      <c r="F3293" s="104" t="s">
        <v>946</v>
      </c>
      <c r="G3293" s="104">
        <v>167</v>
      </c>
      <c r="H3293" s="104" t="s">
        <v>4774</v>
      </c>
    </row>
    <row r="3294" spans="1:8" x14ac:dyDescent="0.25">
      <c r="A3294" s="104">
        <v>3293</v>
      </c>
      <c r="B3294" s="104">
        <v>15</v>
      </c>
      <c r="C3294" s="104">
        <v>296</v>
      </c>
      <c r="D3294" s="104" t="s">
        <v>5415</v>
      </c>
      <c r="F3294" s="104" t="s">
        <v>944</v>
      </c>
      <c r="G3294" s="104">
        <v>3523</v>
      </c>
    </row>
    <row r="3295" spans="1:8" x14ac:dyDescent="0.25">
      <c r="A3295" s="104">
        <v>3294</v>
      </c>
      <c r="B3295" s="104">
        <v>15</v>
      </c>
      <c r="G3295" s="104">
        <v>400</v>
      </c>
      <c r="H3295" s="104" t="s">
        <v>4824</v>
      </c>
    </row>
    <row r="3296" spans="1:8" x14ac:dyDescent="0.25">
      <c r="A3296" s="104">
        <v>3295</v>
      </c>
      <c r="B3296" s="104">
        <v>15</v>
      </c>
      <c r="G3296" s="104">
        <v>3123</v>
      </c>
      <c r="H3296" s="104" t="s">
        <v>4825</v>
      </c>
    </row>
    <row r="3297" spans="1:8" x14ac:dyDescent="0.25">
      <c r="A3297" s="104">
        <v>3296</v>
      </c>
      <c r="B3297" s="104">
        <v>15</v>
      </c>
      <c r="C3297" s="104">
        <v>297</v>
      </c>
      <c r="D3297" s="104" t="s">
        <v>5446</v>
      </c>
      <c r="F3297" s="104" t="s">
        <v>944</v>
      </c>
      <c r="G3297" s="104">
        <v>1858</v>
      </c>
    </row>
    <row r="3298" spans="1:8" x14ac:dyDescent="0.25">
      <c r="A3298" s="104">
        <v>3297</v>
      </c>
      <c r="B3298" s="104">
        <v>15</v>
      </c>
      <c r="G3298" s="104">
        <v>400</v>
      </c>
      <c r="H3298" s="104" t="s">
        <v>4824</v>
      </c>
    </row>
    <row r="3299" spans="1:8" x14ac:dyDescent="0.25">
      <c r="A3299" s="104">
        <v>3298</v>
      </c>
      <c r="B3299" s="104">
        <v>15</v>
      </c>
      <c r="G3299" s="104">
        <v>1458</v>
      </c>
      <c r="H3299" s="104" t="s">
        <v>4825</v>
      </c>
    </row>
    <row r="3300" spans="1:8" x14ac:dyDescent="0.25">
      <c r="A3300" s="104">
        <v>3299</v>
      </c>
      <c r="B3300" s="104">
        <v>15</v>
      </c>
      <c r="C3300" s="104">
        <v>298</v>
      </c>
      <c r="D3300" s="104" t="s">
        <v>5425</v>
      </c>
      <c r="F3300" s="104" t="s">
        <v>944</v>
      </c>
      <c r="G3300" s="104">
        <v>279</v>
      </c>
      <c r="H3300" s="104" t="s">
        <v>4824</v>
      </c>
    </row>
    <row r="3301" spans="1:8" x14ac:dyDescent="0.25">
      <c r="A3301" s="104">
        <v>3300</v>
      </c>
      <c r="B3301" s="104">
        <v>15</v>
      </c>
      <c r="C3301" s="104">
        <v>299</v>
      </c>
      <c r="D3301" s="104" t="s">
        <v>5420</v>
      </c>
      <c r="F3301" s="104" t="s">
        <v>944</v>
      </c>
      <c r="G3301" s="104">
        <v>832</v>
      </c>
      <c r="H3301" s="104" t="s">
        <v>4824</v>
      </c>
    </row>
    <row r="3302" spans="1:8" x14ac:dyDescent="0.25">
      <c r="A3302" s="104">
        <v>3301</v>
      </c>
      <c r="B3302" s="104">
        <v>15</v>
      </c>
      <c r="C3302" s="104">
        <v>300</v>
      </c>
      <c r="D3302" s="104" t="s">
        <v>5401</v>
      </c>
      <c r="F3302" s="104" t="s">
        <v>944</v>
      </c>
      <c r="G3302" s="104">
        <v>490</v>
      </c>
      <c r="H3302" s="104" t="s">
        <v>754</v>
      </c>
    </row>
    <row r="3303" spans="1:8" x14ac:dyDescent="0.25">
      <c r="A3303" s="104">
        <v>3302</v>
      </c>
      <c r="B3303" s="104">
        <v>15</v>
      </c>
      <c r="C3303" s="104">
        <v>301</v>
      </c>
      <c r="D3303" s="104" t="s">
        <v>4938</v>
      </c>
      <c r="F3303" s="104" t="s">
        <v>944</v>
      </c>
      <c r="G3303" s="104">
        <v>4637</v>
      </c>
      <c r="H3303" s="104" t="s">
        <v>754</v>
      </c>
    </row>
    <row r="3304" spans="1:8" x14ac:dyDescent="0.25">
      <c r="A3304" s="104">
        <v>3303</v>
      </c>
      <c r="B3304" s="104">
        <v>15</v>
      </c>
      <c r="C3304" s="104">
        <v>302</v>
      </c>
      <c r="D3304" s="104" t="s">
        <v>4944</v>
      </c>
      <c r="F3304" s="104" t="s">
        <v>944</v>
      </c>
      <c r="G3304" s="104">
        <v>1796</v>
      </c>
      <c r="H3304" s="104" t="s">
        <v>754</v>
      </c>
    </row>
    <row r="3305" spans="1:8" x14ac:dyDescent="0.25">
      <c r="A3305" s="104">
        <v>3304</v>
      </c>
      <c r="B3305" s="104">
        <v>15</v>
      </c>
      <c r="C3305" s="104">
        <v>303</v>
      </c>
      <c r="D3305" s="104" t="s">
        <v>972</v>
      </c>
      <c r="F3305" s="104" t="s">
        <v>944</v>
      </c>
      <c r="G3305" s="104">
        <v>931</v>
      </c>
      <c r="H3305" s="104" t="s">
        <v>754</v>
      </c>
    </row>
    <row r="3306" spans="1:8" x14ac:dyDescent="0.25">
      <c r="A3306" s="104">
        <v>3305</v>
      </c>
      <c r="B3306" s="104">
        <v>15</v>
      </c>
      <c r="C3306" s="104">
        <v>304</v>
      </c>
      <c r="D3306" s="104" t="s">
        <v>4930</v>
      </c>
      <c r="F3306" s="104" t="s">
        <v>944</v>
      </c>
      <c r="G3306" s="104">
        <v>1245</v>
      </c>
      <c r="H3306" s="104" t="s">
        <v>754</v>
      </c>
    </row>
    <row r="3307" spans="1:8" x14ac:dyDescent="0.25">
      <c r="A3307" s="104">
        <v>3306</v>
      </c>
      <c r="B3307" s="104">
        <v>15</v>
      </c>
      <c r="C3307" s="104">
        <v>305</v>
      </c>
      <c r="D3307" s="104" t="s">
        <v>4932</v>
      </c>
      <c r="F3307" s="104" t="s">
        <v>944</v>
      </c>
      <c r="G3307" s="104">
        <v>947</v>
      </c>
      <c r="H3307" s="104" t="s">
        <v>754</v>
      </c>
    </row>
    <row r="3308" spans="1:8" x14ac:dyDescent="0.25">
      <c r="A3308" s="104">
        <v>3307</v>
      </c>
      <c r="B3308" s="104">
        <v>15</v>
      </c>
      <c r="C3308" s="104">
        <v>306</v>
      </c>
      <c r="D3308" s="104" t="s">
        <v>5404</v>
      </c>
      <c r="F3308" s="104" t="s">
        <v>944</v>
      </c>
      <c r="G3308" s="104">
        <v>1061</v>
      </c>
      <c r="H3308" s="104" t="s">
        <v>754</v>
      </c>
    </row>
    <row r="3309" spans="1:8" x14ac:dyDescent="0.25">
      <c r="A3309" s="104">
        <v>3308</v>
      </c>
      <c r="B3309" s="104">
        <v>15</v>
      </c>
      <c r="C3309" s="104">
        <v>307</v>
      </c>
      <c r="D3309" s="104" t="s">
        <v>5275</v>
      </c>
      <c r="F3309" s="104" t="s">
        <v>944</v>
      </c>
      <c r="G3309" s="104">
        <v>1056</v>
      </c>
      <c r="H3309" s="104" t="s">
        <v>754</v>
      </c>
    </row>
    <row r="3310" spans="1:8" x14ac:dyDescent="0.25">
      <c r="A3310" s="104">
        <v>3309</v>
      </c>
      <c r="B3310" s="104">
        <v>15</v>
      </c>
      <c r="C3310" s="104">
        <v>308</v>
      </c>
      <c r="D3310" s="104" t="s">
        <v>5275</v>
      </c>
      <c r="F3310" s="104" t="s">
        <v>944</v>
      </c>
      <c r="G3310" s="104">
        <v>5688</v>
      </c>
    </row>
    <row r="3311" spans="1:8" x14ac:dyDescent="0.25">
      <c r="A3311" s="104">
        <v>3310</v>
      </c>
      <c r="B3311" s="104">
        <v>15</v>
      </c>
      <c r="G3311" s="104">
        <v>400</v>
      </c>
      <c r="H3311" s="104" t="s">
        <v>4824</v>
      </c>
    </row>
    <row r="3312" spans="1:8" x14ac:dyDescent="0.25">
      <c r="A3312" s="104">
        <v>3311</v>
      </c>
      <c r="B3312" s="104">
        <v>15</v>
      </c>
      <c r="G3312" s="104">
        <v>5288</v>
      </c>
      <c r="H3312" s="104" t="s">
        <v>4825</v>
      </c>
    </row>
    <row r="3313" spans="1:8" x14ac:dyDescent="0.25">
      <c r="A3313" s="104">
        <v>3312</v>
      </c>
      <c r="B3313" s="104">
        <v>15</v>
      </c>
      <c r="C3313" s="104">
        <v>309</v>
      </c>
      <c r="D3313" s="104" t="s">
        <v>5442</v>
      </c>
      <c r="F3313" s="104" t="s">
        <v>944</v>
      </c>
      <c r="G3313" s="104">
        <v>936</v>
      </c>
      <c r="H3313" s="104" t="s">
        <v>4</v>
      </c>
    </row>
    <row r="3314" spans="1:8" x14ac:dyDescent="0.25">
      <c r="A3314" s="104">
        <v>3313</v>
      </c>
      <c r="B3314" s="104">
        <v>15</v>
      </c>
      <c r="C3314" s="104">
        <v>310</v>
      </c>
      <c r="D3314" s="104" t="s">
        <v>5447</v>
      </c>
      <c r="F3314" s="104" t="s">
        <v>944</v>
      </c>
      <c r="G3314" s="104">
        <v>426</v>
      </c>
      <c r="H3314" s="104" t="s">
        <v>4824</v>
      </c>
    </row>
    <row r="3315" spans="1:8" x14ac:dyDescent="0.25">
      <c r="A3315" s="104">
        <v>3314</v>
      </c>
      <c r="B3315" s="104">
        <v>15</v>
      </c>
      <c r="C3315" s="104">
        <v>311</v>
      </c>
      <c r="D3315" s="104" t="s">
        <v>5240</v>
      </c>
      <c r="F3315" s="104" t="s">
        <v>944</v>
      </c>
      <c r="G3315" s="104">
        <v>861</v>
      </c>
      <c r="H3315" s="104" t="s">
        <v>754</v>
      </c>
    </row>
    <row r="3316" spans="1:8" x14ac:dyDescent="0.25">
      <c r="A3316" s="104">
        <v>3315</v>
      </c>
      <c r="B3316" s="104">
        <v>15</v>
      </c>
      <c r="C3316" s="104">
        <v>312</v>
      </c>
      <c r="D3316" s="104" t="s">
        <v>5374</v>
      </c>
      <c r="F3316" s="104" t="s">
        <v>944</v>
      </c>
      <c r="G3316" s="104">
        <v>1171</v>
      </c>
      <c r="H3316" s="104" t="s">
        <v>754</v>
      </c>
    </row>
    <row r="3317" spans="1:8" x14ac:dyDescent="0.25">
      <c r="A3317" s="104">
        <v>3316</v>
      </c>
      <c r="B3317" s="104">
        <v>15</v>
      </c>
      <c r="C3317" s="104">
        <v>313</v>
      </c>
      <c r="D3317" s="104" t="s">
        <v>945</v>
      </c>
      <c r="F3317" s="104" t="s">
        <v>946</v>
      </c>
      <c r="G3317" s="104">
        <v>119</v>
      </c>
      <c r="H3317" s="104" t="s">
        <v>4774</v>
      </c>
    </row>
    <row r="3318" spans="1:8" x14ac:dyDescent="0.25">
      <c r="A3318" s="104">
        <v>3317</v>
      </c>
      <c r="B3318" s="104">
        <v>15</v>
      </c>
      <c r="C3318" s="104">
        <v>314</v>
      </c>
      <c r="D3318" s="104" t="s">
        <v>5448</v>
      </c>
      <c r="F3318" s="104" t="s">
        <v>944</v>
      </c>
      <c r="G3318" s="104">
        <v>3900</v>
      </c>
      <c r="H3318" s="104" t="s">
        <v>754</v>
      </c>
    </row>
    <row r="3319" spans="1:8" x14ac:dyDescent="0.25">
      <c r="A3319" s="104">
        <v>3318</v>
      </c>
      <c r="B3319" s="104">
        <v>15</v>
      </c>
      <c r="C3319" s="104">
        <v>315</v>
      </c>
      <c r="D3319" s="104" t="s">
        <v>5415</v>
      </c>
      <c r="F3319" s="104" t="s">
        <v>944</v>
      </c>
      <c r="G3319" s="104">
        <v>317</v>
      </c>
      <c r="H3319" s="104" t="s">
        <v>754</v>
      </c>
    </row>
    <row r="3320" spans="1:8" x14ac:dyDescent="0.25">
      <c r="A3320" s="104">
        <v>3319</v>
      </c>
      <c r="B3320" s="104">
        <v>15</v>
      </c>
      <c r="C3320" s="104">
        <v>316</v>
      </c>
      <c r="D3320" s="104" t="s">
        <v>5415</v>
      </c>
      <c r="F3320" s="104" t="s">
        <v>944</v>
      </c>
      <c r="G3320" s="104">
        <v>808</v>
      </c>
      <c r="H3320" s="104" t="s">
        <v>754</v>
      </c>
    </row>
    <row r="3321" spans="1:8" x14ac:dyDescent="0.25">
      <c r="A3321" s="104">
        <v>3320</v>
      </c>
      <c r="B3321" s="104">
        <v>15</v>
      </c>
      <c r="C3321" s="104">
        <v>317</v>
      </c>
      <c r="D3321" s="104" t="s">
        <v>5387</v>
      </c>
      <c r="F3321" s="104" t="s">
        <v>944</v>
      </c>
      <c r="G3321" s="104">
        <v>628</v>
      </c>
      <c r="H3321" s="104" t="s">
        <v>754</v>
      </c>
    </row>
    <row r="3322" spans="1:8" x14ac:dyDescent="0.25">
      <c r="A3322" s="104">
        <v>3321</v>
      </c>
      <c r="B3322" s="104">
        <v>15</v>
      </c>
      <c r="C3322" s="104">
        <v>318</v>
      </c>
      <c r="D3322" s="104" t="s">
        <v>5275</v>
      </c>
      <c r="F3322" s="104" t="s">
        <v>944</v>
      </c>
      <c r="G3322" s="104">
        <v>457</v>
      </c>
      <c r="H3322" s="104" t="s">
        <v>754</v>
      </c>
    </row>
    <row r="3323" spans="1:8" x14ac:dyDescent="0.25">
      <c r="A3323" s="104">
        <v>3322</v>
      </c>
      <c r="B3323" s="104">
        <v>15</v>
      </c>
      <c r="C3323" s="104">
        <v>319</v>
      </c>
      <c r="D3323" s="104" t="s">
        <v>5417</v>
      </c>
      <c r="F3323" s="104" t="s">
        <v>944</v>
      </c>
      <c r="G3323" s="104">
        <v>3461</v>
      </c>
      <c r="H3323" s="104" t="s">
        <v>754</v>
      </c>
    </row>
    <row r="3324" spans="1:8" x14ac:dyDescent="0.25">
      <c r="A3324" s="104">
        <v>3323</v>
      </c>
      <c r="B3324" s="104">
        <v>15</v>
      </c>
      <c r="C3324" s="104">
        <v>320</v>
      </c>
      <c r="D3324" s="104" t="s">
        <v>5415</v>
      </c>
      <c r="F3324" s="104" t="s">
        <v>944</v>
      </c>
      <c r="G3324" s="104">
        <v>508</v>
      </c>
      <c r="H3324" s="104" t="s">
        <v>754</v>
      </c>
    </row>
    <row r="3325" spans="1:8" x14ac:dyDescent="0.25">
      <c r="A3325" s="104">
        <v>3324</v>
      </c>
      <c r="B3325" s="104">
        <v>15</v>
      </c>
      <c r="C3325" s="104">
        <v>321</v>
      </c>
      <c r="D3325" s="104" t="s">
        <v>5374</v>
      </c>
      <c r="F3325" s="104" t="s">
        <v>944</v>
      </c>
      <c r="G3325" s="104">
        <v>1905</v>
      </c>
      <c r="H3325" s="104" t="s">
        <v>4773</v>
      </c>
    </row>
    <row r="3326" spans="1:8" x14ac:dyDescent="0.25">
      <c r="A3326" s="104">
        <v>3325</v>
      </c>
      <c r="B3326" s="104">
        <v>15</v>
      </c>
      <c r="C3326" s="104">
        <v>322</v>
      </c>
      <c r="D3326" s="104" t="s">
        <v>5446</v>
      </c>
      <c r="F3326" s="104" t="s">
        <v>944</v>
      </c>
      <c r="G3326" s="104">
        <v>1065</v>
      </c>
      <c r="H3326" s="104" t="s">
        <v>754</v>
      </c>
    </row>
    <row r="3327" spans="1:8" x14ac:dyDescent="0.25">
      <c r="A3327" s="104">
        <v>3326</v>
      </c>
      <c r="B3327" s="104">
        <v>15</v>
      </c>
      <c r="C3327" s="104">
        <v>323</v>
      </c>
      <c r="D3327" s="104" t="s">
        <v>5445</v>
      </c>
      <c r="F3327" s="104" t="s">
        <v>944</v>
      </c>
      <c r="G3327" s="104">
        <v>3903</v>
      </c>
    </row>
    <row r="3328" spans="1:8" x14ac:dyDescent="0.25">
      <c r="A3328" s="104">
        <v>3327</v>
      </c>
      <c r="B3328" s="104">
        <v>15</v>
      </c>
      <c r="G3328" s="104">
        <v>400</v>
      </c>
      <c r="H3328" s="104" t="s">
        <v>4824</v>
      </c>
    </row>
    <row r="3329" spans="1:8" x14ac:dyDescent="0.25">
      <c r="A3329" s="104">
        <v>3328</v>
      </c>
      <c r="B3329" s="104">
        <v>15</v>
      </c>
      <c r="G3329" s="104">
        <v>3503</v>
      </c>
      <c r="H3329" s="104" t="s">
        <v>4825</v>
      </c>
    </row>
    <row r="3330" spans="1:8" x14ac:dyDescent="0.25">
      <c r="A3330" s="104">
        <v>3329</v>
      </c>
      <c r="B3330" s="104">
        <v>15</v>
      </c>
      <c r="C3330" s="104">
        <v>324</v>
      </c>
      <c r="D3330" s="104" t="s">
        <v>5275</v>
      </c>
      <c r="F3330" s="104" t="s">
        <v>944</v>
      </c>
      <c r="G3330" s="104">
        <v>350</v>
      </c>
      <c r="H3330" s="104" t="s">
        <v>754</v>
      </c>
    </row>
    <row r="3331" spans="1:8" x14ac:dyDescent="0.25">
      <c r="A3331" s="104">
        <v>3330</v>
      </c>
      <c r="B3331" s="104">
        <v>15</v>
      </c>
      <c r="C3331" s="104">
        <v>325</v>
      </c>
      <c r="D3331" s="104" t="s">
        <v>945</v>
      </c>
      <c r="F3331" s="104" t="s">
        <v>946</v>
      </c>
      <c r="G3331" s="104">
        <v>5240</v>
      </c>
      <c r="H3331" s="104" t="s">
        <v>4774</v>
      </c>
    </row>
    <row r="3332" spans="1:8" x14ac:dyDescent="0.25">
      <c r="A3332" s="104">
        <v>3331</v>
      </c>
      <c r="B3332" s="104">
        <v>15</v>
      </c>
      <c r="C3332" s="104">
        <v>326</v>
      </c>
      <c r="D3332" s="104" t="s">
        <v>4939</v>
      </c>
      <c r="F3332" s="104" t="s">
        <v>944</v>
      </c>
      <c r="G3332" s="104">
        <v>4701</v>
      </c>
      <c r="H3332" s="104" t="s">
        <v>754</v>
      </c>
    </row>
    <row r="3333" spans="1:8" x14ac:dyDescent="0.25">
      <c r="A3333" s="104">
        <v>3332</v>
      </c>
      <c r="B3333" s="104">
        <v>15</v>
      </c>
      <c r="C3333" s="104">
        <v>327</v>
      </c>
      <c r="D3333" s="104" t="s">
        <v>4920</v>
      </c>
      <c r="F3333" s="104" t="s">
        <v>944</v>
      </c>
      <c r="G3333" s="104">
        <v>1134</v>
      </c>
      <c r="H3333" s="104" t="s">
        <v>754</v>
      </c>
    </row>
    <row r="3334" spans="1:8" x14ac:dyDescent="0.25">
      <c r="A3334" s="104">
        <v>3333</v>
      </c>
      <c r="B3334" s="104">
        <v>15</v>
      </c>
      <c r="C3334" s="104">
        <v>328</v>
      </c>
      <c r="D3334" s="104" t="s">
        <v>4866</v>
      </c>
      <c r="F3334" s="104" t="s">
        <v>944</v>
      </c>
      <c r="G3334" s="104">
        <v>1548</v>
      </c>
      <c r="H3334" s="104" t="s">
        <v>754</v>
      </c>
    </row>
    <row r="3335" spans="1:8" x14ac:dyDescent="0.25">
      <c r="A3335" s="104">
        <v>3334</v>
      </c>
      <c r="B3335" s="104">
        <v>15</v>
      </c>
      <c r="C3335" s="104">
        <v>329</v>
      </c>
      <c r="D3335" s="104" t="s">
        <v>5011</v>
      </c>
      <c r="F3335" s="104" t="s">
        <v>944</v>
      </c>
      <c r="G3335" s="104">
        <v>1541</v>
      </c>
      <c r="H3335" s="104" t="s">
        <v>754</v>
      </c>
    </row>
    <row r="3336" spans="1:8" x14ac:dyDescent="0.25">
      <c r="A3336" s="104">
        <v>3335</v>
      </c>
      <c r="B3336" s="104">
        <v>15</v>
      </c>
      <c r="C3336" s="104">
        <v>330</v>
      </c>
      <c r="D3336" s="104" t="s">
        <v>4945</v>
      </c>
      <c r="F3336" s="104" t="s">
        <v>944</v>
      </c>
      <c r="G3336" s="104">
        <v>2244</v>
      </c>
      <c r="H3336" s="104" t="s">
        <v>754</v>
      </c>
    </row>
    <row r="3337" spans="1:8" x14ac:dyDescent="0.25">
      <c r="A3337" s="104">
        <v>3336</v>
      </c>
      <c r="B3337" s="104">
        <v>15</v>
      </c>
      <c r="C3337" s="104">
        <v>331</v>
      </c>
      <c r="D3337" s="104" t="s">
        <v>5416</v>
      </c>
      <c r="F3337" s="104" t="s">
        <v>944</v>
      </c>
      <c r="G3337" s="104">
        <v>1032</v>
      </c>
      <c r="H3337" s="104" t="s">
        <v>754</v>
      </c>
    </row>
    <row r="3338" spans="1:8" x14ac:dyDescent="0.25">
      <c r="A3338" s="104">
        <v>3337</v>
      </c>
      <c r="B3338" s="104">
        <v>15</v>
      </c>
      <c r="C3338" s="104">
        <v>332</v>
      </c>
      <c r="D3338" s="104" t="s">
        <v>5404</v>
      </c>
      <c r="F3338" s="104" t="s">
        <v>944</v>
      </c>
      <c r="G3338" s="104">
        <v>877</v>
      </c>
      <c r="H3338" s="104" t="s">
        <v>754</v>
      </c>
    </row>
    <row r="3339" spans="1:8" x14ac:dyDescent="0.25">
      <c r="A3339" s="104">
        <v>3338</v>
      </c>
      <c r="B3339" s="104">
        <v>15</v>
      </c>
      <c r="C3339" s="104">
        <v>333</v>
      </c>
      <c r="D3339" s="104" t="s">
        <v>5373</v>
      </c>
      <c r="F3339" s="104" t="s">
        <v>944</v>
      </c>
      <c r="G3339" s="104">
        <v>480</v>
      </c>
      <c r="H3339" s="104" t="s">
        <v>754</v>
      </c>
    </row>
    <row r="3340" spans="1:8" x14ac:dyDescent="0.25">
      <c r="A3340" s="104">
        <v>3339</v>
      </c>
      <c r="B3340" s="104">
        <v>15</v>
      </c>
      <c r="C3340" s="104">
        <v>334</v>
      </c>
      <c r="D3340" s="104" t="s">
        <v>5275</v>
      </c>
      <c r="F3340" s="104" t="s">
        <v>944</v>
      </c>
      <c r="G3340" s="104">
        <v>530</v>
      </c>
      <c r="H3340" s="104" t="s">
        <v>4824</v>
      </c>
    </row>
    <row r="3341" spans="1:8" x14ac:dyDescent="0.25">
      <c r="A3341" s="104">
        <v>3340</v>
      </c>
      <c r="B3341" s="104">
        <v>15</v>
      </c>
      <c r="C3341" s="104">
        <v>335</v>
      </c>
      <c r="D3341" s="104" t="s">
        <v>5403</v>
      </c>
      <c r="F3341" s="104" t="s">
        <v>944</v>
      </c>
      <c r="G3341" s="104">
        <v>1003</v>
      </c>
      <c r="H3341" s="104" t="s">
        <v>4773</v>
      </c>
    </row>
    <row r="3342" spans="1:8" x14ac:dyDescent="0.25">
      <c r="A3342" s="104">
        <v>3341</v>
      </c>
      <c r="B3342" s="104">
        <v>15</v>
      </c>
      <c r="C3342" s="104">
        <v>336</v>
      </c>
      <c r="D3342" s="104" t="s">
        <v>5240</v>
      </c>
      <c r="F3342" s="104" t="s">
        <v>944</v>
      </c>
      <c r="G3342" s="104">
        <v>494</v>
      </c>
      <c r="H3342" s="104" t="s">
        <v>754</v>
      </c>
    </row>
    <row r="3343" spans="1:8" x14ac:dyDescent="0.25">
      <c r="A3343" s="104">
        <v>3342</v>
      </c>
      <c r="B3343" s="104">
        <v>15</v>
      </c>
      <c r="C3343" s="104">
        <v>337</v>
      </c>
      <c r="D3343" s="104" t="s">
        <v>5441</v>
      </c>
      <c r="F3343" s="104" t="s">
        <v>944</v>
      </c>
      <c r="G3343" s="104">
        <v>427</v>
      </c>
      <c r="H3343" s="104" t="s">
        <v>754</v>
      </c>
    </row>
    <row r="3344" spans="1:8" x14ac:dyDescent="0.25">
      <c r="A3344" s="104">
        <v>3343</v>
      </c>
      <c r="B3344" s="104">
        <v>15</v>
      </c>
      <c r="C3344" s="104">
        <v>338</v>
      </c>
      <c r="D3344" s="104" t="s">
        <v>5449</v>
      </c>
      <c r="F3344" s="104" t="s">
        <v>944</v>
      </c>
      <c r="G3344" s="104">
        <v>397</v>
      </c>
      <c r="H3344" s="104" t="s">
        <v>754</v>
      </c>
    </row>
    <row r="3345" spans="1:8" x14ac:dyDescent="0.25">
      <c r="A3345" s="104">
        <v>3344</v>
      </c>
      <c r="B3345" s="104">
        <v>15</v>
      </c>
      <c r="C3345" s="104">
        <v>339</v>
      </c>
      <c r="D3345" s="104" t="s">
        <v>5439</v>
      </c>
      <c r="F3345" s="104" t="s">
        <v>944</v>
      </c>
      <c r="G3345" s="104">
        <v>346</v>
      </c>
      <c r="H3345" s="104" t="s">
        <v>754</v>
      </c>
    </row>
    <row r="3346" spans="1:8" x14ac:dyDescent="0.25">
      <c r="A3346" s="104">
        <v>3345</v>
      </c>
      <c r="B3346" s="104">
        <v>15</v>
      </c>
      <c r="C3346" s="104">
        <v>340</v>
      </c>
      <c r="D3346" s="104" t="s">
        <v>5020</v>
      </c>
      <c r="F3346" s="104" t="s">
        <v>944</v>
      </c>
      <c r="G3346" s="104">
        <v>2598</v>
      </c>
      <c r="H3346" s="104" t="s">
        <v>754</v>
      </c>
    </row>
    <row r="3347" spans="1:8" x14ac:dyDescent="0.25">
      <c r="A3347" s="104">
        <v>3346</v>
      </c>
      <c r="B3347" s="104">
        <v>15</v>
      </c>
      <c r="C3347" s="104">
        <v>341</v>
      </c>
      <c r="D3347" s="104" t="s">
        <v>5421</v>
      </c>
      <c r="F3347" s="104" t="s">
        <v>944</v>
      </c>
      <c r="G3347" s="104">
        <v>551</v>
      </c>
      <c r="H3347" s="104" t="s">
        <v>754</v>
      </c>
    </row>
    <row r="3348" spans="1:8" x14ac:dyDescent="0.25">
      <c r="A3348" s="104">
        <v>3347</v>
      </c>
      <c r="B3348" s="104">
        <v>15</v>
      </c>
      <c r="C3348" s="104">
        <v>342</v>
      </c>
      <c r="D3348" s="104" t="s">
        <v>5412</v>
      </c>
      <c r="F3348" s="104" t="s">
        <v>944</v>
      </c>
      <c r="G3348" s="104">
        <v>1261</v>
      </c>
      <c r="H3348" s="104" t="s">
        <v>754</v>
      </c>
    </row>
    <row r="3349" spans="1:8" x14ac:dyDescent="0.25">
      <c r="A3349" s="104">
        <v>3348</v>
      </c>
      <c r="B3349" s="104">
        <v>15</v>
      </c>
      <c r="C3349" s="104">
        <v>343</v>
      </c>
      <c r="D3349" s="104" t="s">
        <v>5406</v>
      </c>
      <c r="F3349" s="104" t="s">
        <v>944</v>
      </c>
      <c r="G3349" s="104">
        <v>601</v>
      </c>
      <c r="H3349" s="104" t="s">
        <v>754</v>
      </c>
    </row>
    <row r="3350" spans="1:8" x14ac:dyDescent="0.25">
      <c r="A3350" s="104">
        <v>3349</v>
      </c>
      <c r="B3350" s="104">
        <v>15</v>
      </c>
      <c r="C3350" s="104">
        <v>344</v>
      </c>
      <c r="D3350" s="104" t="s">
        <v>5436</v>
      </c>
      <c r="F3350" s="104" t="s">
        <v>944</v>
      </c>
      <c r="G3350" s="104">
        <v>3057</v>
      </c>
    </row>
    <row r="3351" spans="1:8" x14ac:dyDescent="0.25">
      <c r="A3351" s="104">
        <v>3350</v>
      </c>
      <c r="B3351" s="104">
        <v>15</v>
      </c>
      <c r="G3351" s="104">
        <v>400</v>
      </c>
      <c r="H3351" s="104" t="s">
        <v>4824</v>
      </c>
    </row>
    <row r="3352" spans="1:8" x14ac:dyDescent="0.25">
      <c r="A3352" s="104">
        <v>3351</v>
      </c>
      <c r="B3352" s="104">
        <v>15</v>
      </c>
      <c r="G3352" s="104">
        <v>2657</v>
      </c>
      <c r="H3352" s="104" t="s">
        <v>4825</v>
      </c>
    </row>
    <row r="3353" spans="1:8" x14ac:dyDescent="0.25">
      <c r="A3353" s="104">
        <v>3352</v>
      </c>
      <c r="B3353" s="104">
        <v>15</v>
      </c>
      <c r="C3353" s="104">
        <v>346</v>
      </c>
      <c r="D3353" s="104" t="s">
        <v>5450</v>
      </c>
      <c r="F3353" s="104" t="s">
        <v>944</v>
      </c>
      <c r="G3353" s="104">
        <v>5323</v>
      </c>
      <c r="H3353" s="104" t="s">
        <v>4824</v>
      </c>
    </row>
    <row r="3354" spans="1:8" x14ac:dyDescent="0.25">
      <c r="A3354" s="104">
        <v>3353</v>
      </c>
      <c r="B3354" s="104">
        <v>15</v>
      </c>
      <c r="C3354" s="104">
        <v>347</v>
      </c>
      <c r="D3354" s="104" t="s">
        <v>5404</v>
      </c>
      <c r="F3354" s="104" t="s">
        <v>944</v>
      </c>
      <c r="G3354" s="104">
        <v>1778</v>
      </c>
      <c r="H3354" s="104" t="s">
        <v>754</v>
      </c>
    </row>
    <row r="3355" spans="1:8" x14ac:dyDescent="0.25">
      <c r="A3355" s="104">
        <v>3354</v>
      </c>
      <c r="B3355" s="104">
        <v>15</v>
      </c>
      <c r="C3355" s="104">
        <v>348</v>
      </c>
      <c r="D3355" s="104" t="s">
        <v>5275</v>
      </c>
      <c r="F3355" s="104" t="s">
        <v>944</v>
      </c>
      <c r="G3355" s="104">
        <v>3482</v>
      </c>
      <c r="H3355" s="104" t="s">
        <v>754</v>
      </c>
    </row>
    <row r="3356" spans="1:8" x14ac:dyDescent="0.25">
      <c r="A3356" s="104">
        <v>3355</v>
      </c>
      <c r="B3356" s="104">
        <v>15</v>
      </c>
      <c r="C3356" s="104">
        <v>349</v>
      </c>
      <c r="D3356" s="104" t="s">
        <v>945</v>
      </c>
      <c r="F3356" s="104" t="s">
        <v>946</v>
      </c>
      <c r="G3356" s="104">
        <v>2729</v>
      </c>
      <c r="H3356" s="104" t="s">
        <v>4774</v>
      </c>
    </row>
    <row r="3357" spans="1:8" x14ac:dyDescent="0.25">
      <c r="A3357" s="104">
        <v>3356</v>
      </c>
      <c r="B3357" s="104">
        <v>15</v>
      </c>
      <c r="C3357" s="104">
        <v>350</v>
      </c>
      <c r="D3357" s="104" t="s">
        <v>4942</v>
      </c>
      <c r="F3357" s="104" t="s">
        <v>944</v>
      </c>
      <c r="G3357" s="104">
        <v>3056</v>
      </c>
      <c r="H3357" s="104" t="s">
        <v>754</v>
      </c>
    </row>
    <row r="3358" spans="1:8" x14ac:dyDescent="0.25">
      <c r="A3358" s="104">
        <v>3357</v>
      </c>
      <c r="B3358" s="104">
        <v>15</v>
      </c>
      <c r="C3358" s="104">
        <v>351</v>
      </c>
      <c r="D3358" s="104" t="s">
        <v>5275</v>
      </c>
      <c r="F3358" s="104" t="s">
        <v>944</v>
      </c>
      <c r="G3358" s="104">
        <v>2710</v>
      </c>
      <c r="H3358" s="104" t="s">
        <v>4773</v>
      </c>
    </row>
    <row r="3359" spans="1:8" x14ac:dyDescent="0.25">
      <c r="A3359" s="104">
        <v>3358</v>
      </c>
      <c r="B3359" s="104">
        <v>15</v>
      </c>
      <c r="C3359" s="104">
        <v>352</v>
      </c>
      <c r="D3359" s="104" t="s">
        <v>5413</v>
      </c>
      <c r="F3359" s="104" t="s">
        <v>944</v>
      </c>
      <c r="G3359" s="104">
        <v>711</v>
      </c>
      <c r="H3359" s="104" t="s">
        <v>754</v>
      </c>
    </row>
    <row r="3360" spans="1:8" x14ac:dyDescent="0.25">
      <c r="A3360" s="104">
        <v>3359</v>
      </c>
      <c r="B3360" s="104">
        <v>15</v>
      </c>
      <c r="C3360" s="104">
        <v>353</v>
      </c>
      <c r="D3360" s="104" t="s">
        <v>5444</v>
      </c>
      <c r="F3360" s="104" t="s">
        <v>944</v>
      </c>
      <c r="G3360" s="104">
        <v>2902</v>
      </c>
      <c r="H3360" s="104" t="s">
        <v>754</v>
      </c>
    </row>
    <row r="3361" spans="1:8" x14ac:dyDescent="0.25">
      <c r="A3361" s="104">
        <v>3360</v>
      </c>
      <c r="B3361" s="104">
        <v>15</v>
      </c>
      <c r="C3361" s="104">
        <v>354</v>
      </c>
      <c r="D3361" s="104" t="s">
        <v>5436</v>
      </c>
      <c r="F3361" s="104" t="s">
        <v>944</v>
      </c>
      <c r="G3361" s="104">
        <v>1494</v>
      </c>
      <c r="H3361" s="104" t="s">
        <v>754</v>
      </c>
    </row>
    <row r="3362" spans="1:8" x14ac:dyDescent="0.25">
      <c r="A3362" s="104">
        <v>3361</v>
      </c>
      <c r="B3362" s="104">
        <v>15</v>
      </c>
      <c r="C3362" s="104">
        <v>355</v>
      </c>
      <c r="D3362" s="104" t="s">
        <v>5020</v>
      </c>
      <c r="F3362" s="104" t="s">
        <v>944</v>
      </c>
      <c r="G3362" s="104">
        <v>578</v>
      </c>
      <c r="H3362" s="104" t="s">
        <v>754</v>
      </c>
    </row>
    <row r="3363" spans="1:8" x14ac:dyDescent="0.25">
      <c r="A3363" s="104">
        <v>3362</v>
      </c>
      <c r="B3363" s="104">
        <v>15</v>
      </c>
      <c r="C3363" s="104">
        <v>356</v>
      </c>
      <c r="D3363" s="104" t="s">
        <v>5403</v>
      </c>
      <c r="F3363" s="104" t="s">
        <v>944</v>
      </c>
      <c r="G3363" s="104">
        <v>323</v>
      </c>
      <c r="H3363" s="104" t="s">
        <v>4773</v>
      </c>
    </row>
    <row r="3364" spans="1:8" x14ac:dyDescent="0.25">
      <c r="A3364" s="104">
        <v>3363</v>
      </c>
      <c r="B3364" s="104">
        <v>15</v>
      </c>
      <c r="C3364" s="104">
        <v>357</v>
      </c>
      <c r="D3364" s="104" t="s">
        <v>5417</v>
      </c>
      <c r="F3364" s="104" t="s">
        <v>944</v>
      </c>
      <c r="G3364" s="104">
        <v>703</v>
      </c>
      <c r="H3364" s="104" t="s">
        <v>754</v>
      </c>
    </row>
    <row r="3365" spans="1:8" x14ac:dyDescent="0.25">
      <c r="A3365" s="104">
        <v>3364</v>
      </c>
      <c r="B3365" s="104">
        <v>15</v>
      </c>
      <c r="C3365" s="104">
        <v>358</v>
      </c>
      <c r="D3365" s="104" t="s">
        <v>4848</v>
      </c>
      <c r="F3365" s="104" t="s">
        <v>944</v>
      </c>
      <c r="G3365" s="104">
        <v>3297</v>
      </c>
      <c r="H3365" s="104" t="s">
        <v>754</v>
      </c>
    </row>
    <row r="3366" spans="1:8" x14ac:dyDescent="0.25">
      <c r="A3366" s="104">
        <v>3365</v>
      </c>
      <c r="B3366" s="104">
        <v>15</v>
      </c>
      <c r="C3366" s="104">
        <v>359</v>
      </c>
      <c r="D3366" s="104" t="s">
        <v>1013</v>
      </c>
      <c r="F3366" s="104" t="s">
        <v>944</v>
      </c>
      <c r="G3366" s="104">
        <v>1016</v>
      </c>
      <c r="H3366" s="104" t="s">
        <v>754</v>
      </c>
    </row>
    <row r="3367" spans="1:8" x14ac:dyDescent="0.25">
      <c r="A3367" s="104">
        <v>3366</v>
      </c>
      <c r="B3367" s="104">
        <v>15</v>
      </c>
      <c r="C3367" s="104">
        <v>360</v>
      </c>
      <c r="D3367" s="104" t="s">
        <v>5439</v>
      </c>
      <c r="F3367" s="104" t="s">
        <v>944</v>
      </c>
      <c r="G3367" s="104">
        <v>1268</v>
      </c>
      <c r="H3367" s="104" t="s">
        <v>754</v>
      </c>
    </row>
    <row r="3368" spans="1:8" x14ac:dyDescent="0.25">
      <c r="A3368" s="104">
        <v>3367</v>
      </c>
      <c r="B3368" s="104">
        <v>15</v>
      </c>
      <c r="C3368" s="104">
        <v>361</v>
      </c>
      <c r="D3368" s="104" t="s">
        <v>5400</v>
      </c>
      <c r="F3368" s="104" t="s">
        <v>944</v>
      </c>
      <c r="G3368" s="104">
        <v>781</v>
      </c>
      <c r="H3368" s="104" t="s">
        <v>754</v>
      </c>
    </row>
    <row r="3369" spans="1:8" x14ac:dyDescent="0.25">
      <c r="A3369" s="104">
        <v>3368</v>
      </c>
      <c r="B3369" s="104">
        <v>15</v>
      </c>
      <c r="C3369" s="104">
        <v>362</v>
      </c>
      <c r="D3369" s="104" t="s">
        <v>5421</v>
      </c>
      <c r="F3369" s="104" t="s">
        <v>944</v>
      </c>
      <c r="G3369" s="104">
        <v>552</v>
      </c>
      <c r="H3369" s="104" t="s">
        <v>754</v>
      </c>
    </row>
    <row r="3370" spans="1:8" x14ac:dyDescent="0.25">
      <c r="A3370" s="104">
        <v>3369</v>
      </c>
      <c r="B3370" s="104">
        <v>15</v>
      </c>
      <c r="C3370" s="104">
        <v>363</v>
      </c>
      <c r="D3370" s="104" t="s">
        <v>5412</v>
      </c>
      <c r="F3370" s="104" t="s">
        <v>944</v>
      </c>
      <c r="G3370" s="104">
        <v>702</v>
      </c>
      <c r="H3370" s="104" t="s">
        <v>754</v>
      </c>
    </row>
    <row r="3371" spans="1:8" x14ac:dyDescent="0.25">
      <c r="A3371" s="104">
        <v>3370</v>
      </c>
      <c r="B3371" s="104">
        <v>15</v>
      </c>
      <c r="C3371" s="104">
        <v>364</v>
      </c>
      <c r="D3371" s="104" t="s">
        <v>5450</v>
      </c>
      <c r="F3371" s="104" t="s">
        <v>944</v>
      </c>
      <c r="G3371" s="104">
        <v>8319</v>
      </c>
      <c r="H3371" s="104" t="s">
        <v>754</v>
      </c>
    </row>
    <row r="3372" spans="1:8" x14ac:dyDescent="0.25">
      <c r="A3372" s="104">
        <v>3371</v>
      </c>
      <c r="B3372" s="104">
        <v>15</v>
      </c>
      <c r="C3372" s="104">
        <v>365</v>
      </c>
      <c r="D3372" s="104" t="s">
        <v>5342</v>
      </c>
      <c r="F3372" s="104" t="s">
        <v>944</v>
      </c>
      <c r="G3372" s="104">
        <v>1430</v>
      </c>
      <c r="H3372" s="104" t="s">
        <v>754</v>
      </c>
    </row>
    <row r="3373" spans="1:8" x14ac:dyDescent="0.25">
      <c r="A3373" s="104">
        <v>3372</v>
      </c>
      <c r="B3373" s="104">
        <v>15</v>
      </c>
      <c r="C3373" s="104">
        <v>366</v>
      </c>
      <c r="D3373" s="104" t="s">
        <v>5257</v>
      </c>
      <c r="F3373" s="104" t="s">
        <v>944</v>
      </c>
      <c r="G3373" s="104">
        <v>1164</v>
      </c>
      <c r="H3373" s="104" t="s">
        <v>754</v>
      </c>
    </row>
    <row r="3374" spans="1:8" x14ac:dyDescent="0.25">
      <c r="A3374" s="104">
        <v>3373</v>
      </c>
      <c r="B3374" s="104">
        <v>15</v>
      </c>
      <c r="C3374" s="104">
        <v>367</v>
      </c>
      <c r="D3374" s="104" t="s">
        <v>5412</v>
      </c>
      <c r="F3374" s="104" t="s">
        <v>944</v>
      </c>
      <c r="G3374" s="104">
        <v>493</v>
      </c>
      <c r="H3374" s="104" t="s">
        <v>754</v>
      </c>
    </row>
    <row r="3375" spans="1:8" x14ac:dyDescent="0.25">
      <c r="A3375" s="104">
        <v>3374</v>
      </c>
      <c r="B3375" s="104">
        <v>15</v>
      </c>
      <c r="C3375" s="104">
        <v>368</v>
      </c>
      <c r="D3375" s="104" t="s">
        <v>5405</v>
      </c>
      <c r="F3375" s="104" t="s">
        <v>944</v>
      </c>
      <c r="G3375" s="104">
        <v>2827</v>
      </c>
      <c r="H3375" s="104" t="s">
        <v>754</v>
      </c>
    </row>
    <row r="3376" spans="1:8" x14ac:dyDescent="0.25">
      <c r="A3376" s="104">
        <v>3375</v>
      </c>
      <c r="B3376" s="104">
        <v>15</v>
      </c>
      <c r="C3376" s="104">
        <v>369</v>
      </c>
      <c r="D3376" s="104" t="s">
        <v>5411</v>
      </c>
      <c r="F3376" s="104" t="s">
        <v>944</v>
      </c>
      <c r="G3376" s="104">
        <v>886</v>
      </c>
      <c r="H3376" s="104" t="s">
        <v>754</v>
      </c>
    </row>
    <row r="3377" spans="1:8" x14ac:dyDescent="0.25">
      <c r="A3377" s="104">
        <v>3376</v>
      </c>
      <c r="B3377" s="104">
        <v>15</v>
      </c>
      <c r="C3377" s="104">
        <v>370</v>
      </c>
      <c r="D3377" s="104" t="s">
        <v>5400</v>
      </c>
      <c r="F3377" s="104" t="s">
        <v>944</v>
      </c>
      <c r="G3377" s="104">
        <v>890</v>
      </c>
      <c r="H3377" s="104" t="s">
        <v>754</v>
      </c>
    </row>
    <row r="3378" spans="1:8" x14ac:dyDescent="0.25">
      <c r="A3378" s="104">
        <v>3377</v>
      </c>
      <c r="B3378" s="104">
        <v>15</v>
      </c>
      <c r="C3378" s="104">
        <v>371</v>
      </c>
      <c r="D3378" s="104" t="s">
        <v>5398</v>
      </c>
      <c r="F3378" s="104" t="s">
        <v>944</v>
      </c>
      <c r="G3378" s="104">
        <v>781</v>
      </c>
      <c r="H3378" s="104" t="s">
        <v>754</v>
      </c>
    </row>
    <row r="3379" spans="1:8" x14ac:dyDescent="0.25">
      <c r="A3379" s="104">
        <v>3378</v>
      </c>
      <c r="B3379" s="104">
        <v>15</v>
      </c>
      <c r="C3379" s="104">
        <v>372</v>
      </c>
      <c r="D3379" s="104" t="s">
        <v>1013</v>
      </c>
      <c r="F3379" s="104" t="s">
        <v>944</v>
      </c>
      <c r="G3379" s="104">
        <v>927</v>
      </c>
      <c r="H3379" s="104" t="s">
        <v>754</v>
      </c>
    </row>
    <row r="3380" spans="1:8" x14ac:dyDescent="0.25">
      <c r="A3380" s="104">
        <v>3379</v>
      </c>
      <c r="B3380" s="104">
        <v>15</v>
      </c>
      <c r="C3380" s="104">
        <v>373</v>
      </c>
      <c r="D3380" s="104" t="s">
        <v>5356</v>
      </c>
      <c r="F3380" s="104" t="s">
        <v>944</v>
      </c>
      <c r="G3380" s="104">
        <v>756</v>
      </c>
      <c r="H3380" s="104" t="s">
        <v>754</v>
      </c>
    </row>
    <row r="3381" spans="1:8" x14ac:dyDescent="0.25">
      <c r="A3381" s="104">
        <v>3380</v>
      </c>
      <c r="B3381" s="104">
        <v>15</v>
      </c>
      <c r="C3381" s="104">
        <v>374</v>
      </c>
      <c r="D3381" s="104" t="s">
        <v>5275</v>
      </c>
      <c r="F3381" s="104" t="s">
        <v>944</v>
      </c>
      <c r="G3381" s="104">
        <v>127</v>
      </c>
      <c r="H3381" s="104" t="s">
        <v>754</v>
      </c>
    </row>
    <row r="3382" spans="1:8" x14ac:dyDescent="0.25">
      <c r="A3382" s="104">
        <v>3381</v>
      </c>
      <c r="B3382" s="104">
        <v>15</v>
      </c>
      <c r="C3382" s="104">
        <v>375</v>
      </c>
      <c r="D3382" s="104" t="s">
        <v>1012</v>
      </c>
      <c r="F3382" s="104" t="s">
        <v>944</v>
      </c>
      <c r="G3382" s="104">
        <v>580</v>
      </c>
      <c r="H3382" s="104" t="s">
        <v>754</v>
      </c>
    </row>
    <row r="3383" spans="1:8" x14ac:dyDescent="0.25">
      <c r="A3383" s="104">
        <v>3382</v>
      </c>
      <c r="B3383" s="104">
        <v>15</v>
      </c>
      <c r="C3383" s="104">
        <v>376</v>
      </c>
      <c r="D3383" s="104" t="s">
        <v>5374</v>
      </c>
      <c r="F3383" s="104" t="s">
        <v>944</v>
      </c>
      <c r="G3383" s="104">
        <v>640</v>
      </c>
      <c r="H3383" s="104" t="s">
        <v>754</v>
      </c>
    </row>
    <row r="3384" spans="1:8" x14ac:dyDescent="0.25">
      <c r="A3384" s="104">
        <v>3383</v>
      </c>
      <c r="B3384" s="104">
        <v>15</v>
      </c>
      <c r="C3384" s="104">
        <v>377</v>
      </c>
      <c r="D3384" s="104" t="s">
        <v>5412</v>
      </c>
      <c r="F3384" s="104" t="s">
        <v>944</v>
      </c>
      <c r="G3384" s="104">
        <v>615</v>
      </c>
      <c r="H3384" s="104" t="s">
        <v>754</v>
      </c>
    </row>
    <row r="3385" spans="1:8" x14ac:dyDescent="0.25">
      <c r="A3385" s="104">
        <v>3384</v>
      </c>
      <c r="B3385" s="104">
        <v>15</v>
      </c>
      <c r="C3385" s="104">
        <v>378</v>
      </c>
      <c r="D3385" s="104" t="s">
        <v>5420</v>
      </c>
      <c r="F3385" s="104" t="s">
        <v>944</v>
      </c>
      <c r="G3385" s="104">
        <v>490</v>
      </c>
      <c r="H3385" s="104" t="s">
        <v>754</v>
      </c>
    </row>
    <row r="3386" spans="1:8" x14ac:dyDescent="0.25">
      <c r="A3386" s="104">
        <v>3385</v>
      </c>
      <c r="B3386" s="104">
        <v>15</v>
      </c>
      <c r="C3386" s="104">
        <v>379</v>
      </c>
      <c r="D3386" s="104" t="s">
        <v>5355</v>
      </c>
      <c r="F3386" s="104" t="s">
        <v>944</v>
      </c>
      <c r="G3386" s="104">
        <v>562</v>
      </c>
      <c r="H3386" s="104" t="s">
        <v>754</v>
      </c>
    </row>
    <row r="3387" spans="1:8" x14ac:dyDescent="0.25">
      <c r="A3387" s="104">
        <v>3386</v>
      </c>
      <c r="B3387" s="104">
        <v>15</v>
      </c>
      <c r="C3387" s="104">
        <v>380</v>
      </c>
      <c r="D3387" s="104" t="s">
        <v>1012</v>
      </c>
      <c r="F3387" s="104" t="s">
        <v>944</v>
      </c>
      <c r="G3387" s="104">
        <v>478</v>
      </c>
      <c r="H3387" s="104" t="s">
        <v>754</v>
      </c>
    </row>
    <row r="3388" spans="1:8" x14ac:dyDescent="0.25">
      <c r="A3388" s="104">
        <v>3387</v>
      </c>
      <c r="B3388" s="104">
        <v>15</v>
      </c>
      <c r="C3388" s="104">
        <v>381</v>
      </c>
      <c r="D3388" s="104" t="s">
        <v>4982</v>
      </c>
      <c r="F3388" s="104" t="s">
        <v>944</v>
      </c>
      <c r="G3388" s="104">
        <v>947</v>
      </c>
      <c r="H3388" s="104" t="s">
        <v>754</v>
      </c>
    </row>
    <row r="3389" spans="1:8" x14ac:dyDescent="0.25">
      <c r="A3389" s="104">
        <v>3388</v>
      </c>
      <c r="B3389" s="104">
        <v>15</v>
      </c>
      <c r="C3389" s="104">
        <v>382</v>
      </c>
      <c r="D3389" s="104" t="s">
        <v>4800</v>
      </c>
      <c r="F3389" s="104" t="s">
        <v>944</v>
      </c>
      <c r="G3389" s="104">
        <v>1377</v>
      </c>
      <c r="H3389" s="104" t="s">
        <v>754</v>
      </c>
    </row>
    <row r="3390" spans="1:8" x14ac:dyDescent="0.25">
      <c r="A3390" s="104">
        <v>3389</v>
      </c>
      <c r="B3390" s="104">
        <v>15</v>
      </c>
      <c r="C3390" s="104">
        <v>383</v>
      </c>
      <c r="D3390" s="104" t="s">
        <v>945</v>
      </c>
      <c r="F3390" s="104" t="s">
        <v>946</v>
      </c>
      <c r="G3390" s="104">
        <v>454</v>
      </c>
      <c r="H3390" s="104" t="s">
        <v>4774</v>
      </c>
    </row>
    <row r="3391" spans="1:8" x14ac:dyDescent="0.25">
      <c r="A3391" s="104">
        <v>3390</v>
      </c>
      <c r="B3391" s="104">
        <v>15</v>
      </c>
      <c r="C3391" s="104">
        <v>384</v>
      </c>
      <c r="D3391" s="104" t="s">
        <v>5445</v>
      </c>
      <c r="F3391" s="104" t="s">
        <v>944</v>
      </c>
      <c r="G3391" s="104">
        <v>2524</v>
      </c>
      <c r="H3391" s="104" t="s">
        <v>754</v>
      </c>
    </row>
    <row r="3392" spans="1:8" x14ac:dyDescent="0.25">
      <c r="A3392" s="104">
        <v>3391</v>
      </c>
      <c r="B3392" s="104">
        <v>15</v>
      </c>
      <c r="C3392" s="104">
        <v>385</v>
      </c>
      <c r="D3392" s="104" t="s">
        <v>5404</v>
      </c>
      <c r="F3392" s="104" t="s">
        <v>944</v>
      </c>
      <c r="G3392" s="104">
        <v>93</v>
      </c>
      <c r="H3392" s="104" t="s">
        <v>754</v>
      </c>
    </row>
    <row r="3393" spans="1:8" x14ac:dyDescent="0.25">
      <c r="A3393" s="104">
        <v>3392</v>
      </c>
      <c r="B3393" s="104">
        <v>15</v>
      </c>
      <c r="C3393" s="104">
        <v>386</v>
      </c>
      <c r="D3393" s="104" t="s">
        <v>5427</v>
      </c>
      <c r="F3393" s="104" t="s">
        <v>944</v>
      </c>
      <c r="G3393" s="104">
        <v>381</v>
      </c>
      <c r="H3393" s="104" t="s">
        <v>754</v>
      </c>
    </row>
    <row r="3394" spans="1:8" x14ac:dyDescent="0.25">
      <c r="A3394" s="104">
        <v>3393</v>
      </c>
      <c r="B3394" s="104">
        <v>15</v>
      </c>
      <c r="C3394" s="104">
        <v>387</v>
      </c>
      <c r="D3394" s="104" t="s">
        <v>5415</v>
      </c>
      <c r="F3394" s="104" t="s">
        <v>944</v>
      </c>
      <c r="G3394" s="104">
        <v>784</v>
      </c>
      <c r="H3394" s="104" t="s">
        <v>754</v>
      </c>
    </row>
    <row r="3395" spans="1:8" x14ac:dyDescent="0.25">
      <c r="A3395" s="104">
        <v>3394</v>
      </c>
      <c r="B3395" s="104">
        <v>15</v>
      </c>
      <c r="C3395" s="104">
        <v>388</v>
      </c>
      <c r="D3395" s="104" t="s">
        <v>5373</v>
      </c>
      <c r="F3395" s="104" t="s">
        <v>944</v>
      </c>
      <c r="G3395" s="104">
        <v>948</v>
      </c>
      <c r="H3395" s="104" t="s">
        <v>754</v>
      </c>
    </row>
    <row r="3396" spans="1:8" x14ac:dyDescent="0.25">
      <c r="A3396" s="104">
        <v>3395</v>
      </c>
      <c r="B3396" s="104">
        <v>15</v>
      </c>
      <c r="C3396" s="104">
        <v>389</v>
      </c>
      <c r="D3396" s="104" t="s">
        <v>5355</v>
      </c>
      <c r="F3396" s="104" t="s">
        <v>944</v>
      </c>
      <c r="G3396" s="104">
        <v>773</v>
      </c>
      <c r="H3396" s="104" t="s">
        <v>754</v>
      </c>
    </row>
    <row r="3397" spans="1:8" x14ac:dyDescent="0.25">
      <c r="A3397" s="104">
        <v>3396</v>
      </c>
      <c r="B3397" s="104">
        <v>15</v>
      </c>
      <c r="C3397" s="104">
        <v>390</v>
      </c>
      <c r="D3397" s="104" t="s">
        <v>5411</v>
      </c>
      <c r="F3397" s="104" t="s">
        <v>944</v>
      </c>
      <c r="G3397" s="104">
        <v>813</v>
      </c>
      <c r="H3397" s="104" t="s">
        <v>754</v>
      </c>
    </row>
    <row r="3398" spans="1:8" x14ac:dyDescent="0.25">
      <c r="A3398" s="104">
        <v>3397</v>
      </c>
      <c r="B3398" s="104">
        <v>15</v>
      </c>
      <c r="C3398" s="104">
        <v>391</v>
      </c>
      <c r="D3398" s="104" t="s">
        <v>5450</v>
      </c>
      <c r="F3398" s="104" t="s">
        <v>944</v>
      </c>
      <c r="G3398" s="104">
        <v>596</v>
      </c>
      <c r="H3398" s="104" t="s">
        <v>754</v>
      </c>
    </row>
    <row r="3399" spans="1:8" x14ac:dyDescent="0.25">
      <c r="A3399" s="104">
        <v>3398</v>
      </c>
      <c r="B3399" s="104">
        <v>15</v>
      </c>
      <c r="C3399" s="104">
        <v>392</v>
      </c>
      <c r="D3399" s="104" t="s">
        <v>945</v>
      </c>
      <c r="F3399" s="104" t="s">
        <v>946</v>
      </c>
      <c r="G3399" s="104">
        <v>13531</v>
      </c>
      <c r="H3399" s="104" t="s">
        <v>4774</v>
      </c>
    </row>
    <row r="3400" spans="1:8" x14ac:dyDescent="0.25">
      <c r="A3400" s="104">
        <v>3399</v>
      </c>
      <c r="B3400" s="104">
        <v>15</v>
      </c>
      <c r="C3400" s="104">
        <v>393</v>
      </c>
      <c r="D3400" s="104" t="s">
        <v>5374</v>
      </c>
      <c r="F3400" s="104" t="s">
        <v>944</v>
      </c>
      <c r="G3400" s="104">
        <v>517</v>
      </c>
      <c r="H3400" s="104" t="s">
        <v>754</v>
      </c>
    </row>
    <row r="3401" spans="1:8" x14ac:dyDescent="0.25">
      <c r="A3401" s="104">
        <v>3400</v>
      </c>
      <c r="B3401" s="104">
        <v>15</v>
      </c>
      <c r="C3401" s="104">
        <v>394</v>
      </c>
      <c r="D3401" s="104" t="s">
        <v>1013</v>
      </c>
      <c r="F3401" s="104" t="s">
        <v>944</v>
      </c>
      <c r="G3401" s="104">
        <v>3428</v>
      </c>
      <c r="H3401" s="104" t="s">
        <v>754</v>
      </c>
    </row>
    <row r="3402" spans="1:8" x14ac:dyDescent="0.25">
      <c r="A3402" s="104">
        <v>3401</v>
      </c>
      <c r="B3402" s="104">
        <v>15</v>
      </c>
      <c r="C3402" s="104">
        <v>395</v>
      </c>
      <c r="D3402" s="104" t="s">
        <v>5406</v>
      </c>
      <c r="F3402" s="104" t="s">
        <v>944</v>
      </c>
      <c r="G3402" s="104">
        <v>816</v>
      </c>
      <c r="H3402" s="104" t="s">
        <v>754</v>
      </c>
    </row>
    <row r="3403" spans="1:8" x14ac:dyDescent="0.25">
      <c r="A3403" s="104">
        <v>3402</v>
      </c>
      <c r="B3403" s="104">
        <v>15</v>
      </c>
      <c r="C3403" s="104">
        <v>396</v>
      </c>
      <c r="D3403" s="104" t="s">
        <v>5433</v>
      </c>
      <c r="F3403" s="104" t="s">
        <v>4977</v>
      </c>
      <c r="G3403" s="104">
        <v>4001</v>
      </c>
      <c r="H3403" s="104" t="s">
        <v>754</v>
      </c>
    </row>
    <row r="3404" spans="1:8" x14ac:dyDescent="0.25">
      <c r="A3404" s="104">
        <v>3403</v>
      </c>
      <c r="B3404" s="104">
        <v>15</v>
      </c>
      <c r="C3404" s="104">
        <v>397</v>
      </c>
      <c r="D3404" s="104" t="s">
        <v>5451</v>
      </c>
      <c r="F3404" s="104" t="s">
        <v>944</v>
      </c>
      <c r="G3404" s="104">
        <v>792</v>
      </c>
      <c r="H3404" s="104" t="s">
        <v>754</v>
      </c>
    </row>
    <row r="3405" spans="1:8" x14ac:dyDescent="0.25">
      <c r="A3405" s="104">
        <v>3404</v>
      </c>
      <c r="B3405" s="104">
        <v>15</v>
      </c>
      <c r="C3405" s="104">
        <v>398</v>
      </c>
      <c r="D3405" s="104" t="s">
        <v>5412</v>
      </c>
      <c r="F3405" s="104" t="s">
        <v>944</v>
      </c>
      <c r="G3405" s="104">
        <v>705</v>
      </c>
      <c r="H3405" s="104" t="s">
        <v>754</v>
      </c>
    </row>
    <row r="3406" spans="1:8" x14ac:dyDescent="0.25">
      <c r="A3406" s="104">
        <v>3405</v>
      </c>
      <c r="B3406" s="104">
        <v>15</v>
      </c>
      <c r="C3406" s="104">
        <v>399</v>
      </c>
      <c r="D3406" s="104" t="s">
        <v>5413</v>
      </c>
      <c r="F3406" s="104" t="s">
        <v>944</v>
      </c>
      <c r="G3406" s="104">
        <v>1412</v>
      </c>
      <c r="H3406" s="104" t="s">
        <v>754</v>
      </c>
    </row>
    <row r="3407" spans="1:8" x14ac:dyDescent="0.25">
      <c r="A3407" s="104">
        <v>3406</v>
      </c>
      <c r="B3407" s="104">
        <v>15</v>
      </c>
      <c r="C3407" s="104">
        <v>400</v>
      </c>
      <c r="D3407" s="104" t="s">
        <v>5404</v>
      </c>
      <c r="F3407" s="104" t="s">
        <v>944</v>
      </c>
      <c r="G3407" s="104">
        <v>1362</v>
      </c>
      <c r="H3407" s="104" t="s">
        <v>754</v>
      </c>
    </row>
    <row r="3408" spans="1:8" x14ac:dyDescent="0.25">
      <c r="A3408" s="104">
        <v>3407</v>
      </c>
      <c r="B3408" s="104">
        <v>15</v>
      </c>
      <c r="C3408" s="104">
        <v>401</v>
      </c>
      <c r="D3408" s="104" t="s">
        <v>945</v>
      </c>
      <c r="F3408" s="104" t="s">
        <v>946</v>
      </c>
      <c r="G3408" s="104">
        <v>555</v>
      </c>
      <c r="H3408" s="104" t="s">
        <v>4774</v>
      </c>
    </row>
    <row r="3409" spans="1:8" x14ac:dyDescent="0.25">
      <c r="A3409" s="104">
        <v>3408</v>
      </c>
      <c r="B3409" s="104">
        <v>15</v>
      </c>
      <c r="C3409" s="104">
        <v>402</v>
      </c>
      <c r="D3409" s="104" t="s">
        <v>4806</v>
      </c>
      <c r="F3409" s="104" t="s">
        <v>944</v>
      </c>
      <c r="G3409" s="104">
        <v>991</v>
      </c>
      <c r="H3409" s="104" t="s">
        <v>754</v>
      </c>
    </row>
    <row r="3410" spans="1:8" x14ac:dyDescent="0.25">
      <c r="A3410" s="104">
        <v>3409</v>
      </c>
      <c r="B3410" s="104">
        <v>15</v>
      </c>
      <c r="C3410" s="104">
        <v>403</v>
      </c>
      <c r="D3410" s="104" t="s">
        <v>5367</v>
      </c>
      <c r="F3410" s="104" t="s">
        <v>944</v>
      </c>
      <c r="G3410" s="104">
        <v>5857</v>
      </c>
      <c r="H3410" s="104" t="s">
        <v>754</v>
      </c>
    </row>
    <row r="3411" spans="1:8" x14ac:dyDescent="0.25">
      <c r="A3411" s="104">
        <v>3410</v>
      </c>
      <c r="B3411" s="104">
        <v>15</v>
      </c>
      <c r="C3411" s="104">
        <v>404</v>
      </c>
      <c r="D3411" s="104" t="s">
        <v>5416</v>
      </c>
      <c r="F3411" s="104" t="s">
        <v>944</v>
      </c>
      <c r="G3411" s="104">
        <v>963</v>
      </c>
      <c r="H3411" s="104" t="s">
        <v>754</v>
      </c>
    </row>
    <row r="3412" spans="1:8" x14ac:dyDescent="0.25">
      <c r="A3412" s="104">
        <v>3411</v>
      </c>
      <c r="B3412" s="104">
        <v>15</v>
      </c>
      <c r="C3412" s="104">
        <v>405</v>
      </c>
      <c r="D3412" s="104" t="s">
        <v>5426</v>
      </c>
      <c r="F3412" s="104" t="s">
        <v>944</v>
      </c>
      <c r="G3412" s="104">
        <v>786</v>
      </c>
      <c r="H3412" s="104" t="s">
        <v>754</v>
      </c>
    </row>
    <row r="3413" spans="1:8" x14ac:dyDescent="0.25">
      <c r="A3413" s="104">
        <v>3412</v>
      </c>
      <c r="B3413" s="104">
        <v>15</v>
      </c>
      <c r="C3413" s="104">
        <v>406</v>
      </c>
      <c r="D3413" s="104" t="s">
        <v>5372</v>
      </c>
      <c r="F3413" s="104" t="s">
        <v>944</v>
      </c>
      <c r="G3413" s="104">
        <v>683</v>
      </c>
      <c r="H3413" s="104" t="s">
        <v>754</v>
      </c>
    </row>
    <row r="3414" spans="1:8" x14ac:dyDescent="0.25">
      <c r="A3414" s="104">
        <v>3413</v>
      </c>
      <c r="B3414" s="104">
        <v>15</v>
      </c>
      <c r="C3414" s="104">
        <v>407</v>
      </c>
      <c r="D3414" s="104" t="s">
        <v>5391</v>
      </c>
      <c r="F3414" s="104" t="s">
        <v>944</v>
      </c>
      <c r="G3414" s="104">
        <v>726</v>
      </c>
      <c r="H3414" s="104" t="s">
        <v>754</v>
      </c>
    </row>
    <row r="3415" spans="1:8" x14ac:dyDescent="0.25">
      <c r="A3415" s="104">
        <v>3414</v>
      </c>
      <c r="B3415" s="104">
        <v>15</v>
      </c>
      <c r="C3415" s="104">
        <v>408</v>
      </c>
      <c r="D3415" s="104" t="s">
        <v>5400</v>
      </c>
      <c r="F3415" s="104" t="s">
        <v>944</v>
      </c>
      <c r="G3415" s="104">
        <v>1356</v>
      </c>
      <c r="H3415" s="104" t="s">
        <v>754</v>
      </c>
    </row>
    <row r="3416" spans="1:8" x14ac:dyDescent="0.25">
      <c r="A3416" s="104">
        <v>3415</v>
      </c>
      <c r="B3416" s="104">
        <v>15</v>
      </c>
      <c r="C3416" s="104">
        <v>409</v>
      </c>
      <c r="D3416" s="104" t="s">
        <v>4848</v>
      </c>
      <c r="F3416" s="104" t="s">
        <v>944</v>
      </c>
      <c r="G3416" s="104">
        <v>1214</v>
      </c>
      <c r="H3416" s="104" t="s">
        <v>754</v>
      </c>
    </row>
    <row r="3417" spans="1:8" x14ac:dyDescent="0.25">
      <c r="A3417" s="104">
        <v>3416</v>
      </c>
      <c r="B3417" s="104">
        <v>15</v>
      </c>
      <c r="C3417" s="104">
        <v>410</v>
      </c>
      <c r="D3417" s="104" t="s">
        <v>5420</v>
      </c>
      <c r="F3417" s="104" t="s">
        <v>944</v>
      </c>
      <c r="G3417" s="104">
        <v>539</v>
      </c>
      <c r="H3417" s="104" t="s">
        <v>754</v>
      </c>
    </row>
    <row r="3418" spans="1:8" x14ac:dyDescent="0.25">
      <c r="A3418" s="104">
        <v>3417</v>
      </c>
      <c r="B3418" s="104">
        <v>15</v>
      </c>
      <c r="C3418" s="104">
        <v>411</v>
      </c>
      <c r="D3418" s="104" t="s">
        <v>5372</v>
      </c>
      <c r="F3418" s="104" t="s">
        <v>944</v>
      </c>
      <c r="G3418" s="104">
        <v>573</v>
      </c>
      <c r="H3418" s="104" t="s">
        <v>754</v>
      </c>
    </row>
    <row r="3419" spans="1:8" x14ac:dyDescent="0.25">
      <c r="A3419" s="104">
        <v>3418</v>
      </c>
      <c r="B3419" s="104">
        <v>15</v>
      </c>
      <c r="C3419" s="104">
        <v>412</v>
      </c>
      <c r="D3419" s="104" t="s">
        <v>5436</v>
      </c>
      <c r="F3419" s="104" t="s">
        <v>944</v>
      </c>
      <c r="G3419" s="104">
        <v>447</v>
      </c>
      <c r="H3419" s="104" t="s">
        <v>754</v>
      </c>
    </row>
    <row r="3420" spans="1:8" x14ac:dyDescent="0.25">
      <c r="A3420" s="104">
        <v>3419</v>
      </c>
      <c r="B3420" s="104">
        <v>15</v>
      </c>
      <c r="C3420" s="104">
        <v>413</v>
      </c>
      <c r="D3420" s="104" t="s">
        <v>5240</v>
      </c>
      <c r="F3420" s="104" t="s">
        <v>944</v>
      </c>
      <c r="G3420" s="104">
        <v>3304</v>
      </c>
      <c r="H3420" s="104" t="s">
        <v>754</v>
      </c>
    </row>
    <row r="3421" spans="1:8" x14ac:dyDescent="0.25">
      <c r="A3421" s="104">
        <v>3420</v>
      </c>
      <c r="B3421" s="104">
        <v>15</v>
      </c>
      <c r="C3421" s="104">
        <v>414</v>
      </c>
      <c r="D3421" s="104" t="s">
        <v>5437</v>
      </c>
      <c r="F3421" s="104" t="s">
        <v>944</v>
      </c>
      <c r="G3421" s="104">
        <v>327</v>
      </c>
      <c r="H3421" s="104" t="s">
        <v>754</v>
      </c>
    </row>
    <row r="3422" spans="1:8" x14ac:dyDescent="0.25">
      <c r="A3422" s="104">
        <v>3421</v>
      </c>
      <c r="B3422" s="104">
        <v>15</v>
      </c>
      <c r="C3422" s="104">
        <v>415</v>
      </c>
      <c r="D3422" s="104" t="s">
        <v>5439</v>
      </c>
      <c r="F3422" s="104" t="s">
        <v>944</v>
      </c>
      <c r="G3422" s="104">
        <v>440</v>
      </c>
      <c r="H3422" s="104" t="s">
        <v>754</v>
      </c>
    </row>
    <row r="3423" spans="1:8" x14ac:dyDescent="0.25">
      <c r="A3423" s="104">
        <v>3422</v>
      </c>
      <c r="B3423" s="104">
        <v>15</v>
      </c>
      <c r="C3423" s="104">
        <v>416</v>
      </c>
      <c r="D3423" s="104" t="s">
        <v>945</v>
      </c>
      <c r="F3423" s="104" t="s">
        <v>946</v>
      </c>
      <c r="G3423" s="104">
        <v>5438</v>
      </c>
      <c r="H3423" s="104" t="s">
        <v>4774</v>
      </c>
    </row>
    <row r="3424" spans="1:8" x14ac:dyDescent="0.25">
      <c r="A3424" s="104">
        <v>3423</v>
      </c>
      <c r="B3424" s="104">
        <v>15</v>
      </c>
      <c r="C3424" s="104">
        <v>417</v>
      </c>
      <c r="D3424" s="104" t="s">
        <v>5439</v>
      </c>
      <c r="F3424" s="104" t="s">
        <v>944</v>
      </c>
      <c r="G3424" s="104">
        <v>1508</v>
      </c>
      <c r="H3424" s="104" t="s">
        <v>4773</v>
      </c>
    </row>
    <row r="3425" spans="1:8" x14ac:dyDescent="0.25">
      <c r="A3425" s="104">
        <v>3424</v>
      </c>
      <c r="B3425" s="104">
        <v>15</v>
      </c>
      <c r="C3425" s="104">
        <v>418</v>
      </c>
      <c r="D3425" s="104" t="s">
        <v>5444</v>
      </c>
      <c r="F3425" s="104" t="s">
        <v>944</v>
      </c>
      <c r="G3425" s="104">
        <v>1029</v>
      </c>
      <c r="H3425" s="104" t="s">
        <v>754</v>
      </c>
    </row>
    <row r="3426" spans="1:8" x14ac:dyDescent="0.25">
      <c r="A3426" s="104">
        <v>3425</v>
      </c>
      <c r="B3426" s="104">
        <v>15</v>
      </c>
      <c r="C3426" s="104">
        <v>419</v>
      </c>
      <c r="D3426" s="104" t="s">
        <v>5387</v>
      </c>
      <c r="F3426" s="104" t="s">
        <v>944</v>
      </c>
      <c r="G3426" s="104">
        <v>744</v>
      </c>
      <c r="H3426" s="104" t="s">
        <v>754</v>
      </c>
    </row>
    <row r="3427" spans="1:8" x14ac:dyDescent="0.25">
      <c r="A3427" s="104">
        <v>3426</v>
      </c>
      <c r="B3427" s="104">
        <v>15</v>
      </c>
      <c r="C3427" s="104">
        <v>420</v>
      </c>
      <c r="D3427" s="104" t="s">
        <v>5404</v>
      </c>
      <c r="F3427" s="104" t="s">
        <v>944</v>
      </c>
      <c r="G3427" s="104">
        <v>610</v>
      </c>
      <c r="H3427" s="104" t="s">
        <v>754</v>
      </c>
    </row>
    <row r="3428" spans="1:8" x14ac:dyDescent="0.25">
      <c r="A3428" s="104">
        <v>3427</v>
      </c>
      <c r="B3428" s="104">
        <v>15</v>
      </c>
      <c r="C3428" s="104">
        <v>421</v>
      </c>
      <c r="D3428" s="104" t="s">
        <v>5433</v>
      </c>
      <c r="F3428" s="104" t="s">
        <v>4977</v>
      </c>
      <c r="G3428" s="104">
        <v>50</v>
      </c>
      <c r="H3428" s="104" t="s">
        <v>754</v>
      </c>
    </row>
    <row r="3429" spans="1:8" x14ac:dyDescent="0.25">
      <c r="A3429" s="104">
        <v>3428</v>
      </c>
      <c r="B3429" s="104">
        <v>15</v>
      </c>
      <c r="C3429" s="104">
        <v>422</v>
      </c>
      <c r="D3429" s="104" t="s">
        <v>4961</v>
      </c>
      <c r="F3429" s="104" t="s">
        <v>944</v>
      </c>
      <c r="G3429" s="104">
        <v>2384</v>
      </c>
      <c r="H3429" s="104" t="s">
        <v>754</v>
      </c>
    </row>
    <row r="3430" spans="1:8" x14ac:dyDescent="0.25">
      <c r="A3430" s="104">
        <v>3429</v>
      </c>
      <c r="B3430" s="104">
        <v>15</v>
      </c>
      <c r="C3430" s="104">
        <v>423</v>
      </c>
      <c r="D3430" s="104" t="s">
        <v>5450</v>
      </c>
      <c r="F3430" s="104" t="s">
        <v>944</v>
      </c>
      <c r="G3430" s="104">
        <v>297</v>
      </c>
      <c r="H3430" s="104" t="s">
        <v>754</v>
      </c>
    </row>
    <row r="3431" spans="1:8" x14ac:dyDescent="0.25">
      <c r="A3431" s="104">
        <v>3430</v>
      </c>
      <c r="B3431" s="104">
        <v>15</v>
      </c>
      <c r="C3431" s="104">
        <v>424</v>
      </c>
      <c r="D3431" s="104" t="s">
        <v>5275</v>
      </c>
      <c r="F3431" s="104" t="s">
        <v>944</v>
      </c>
      <c r="G3431" s="104">
        <v>1637</v>
      </c>
      <c r="H3431" s="104" t="s">
        <v>754</v>
      </c>
    </row>
    <row r="3432" spans="1:8" x14ac:dyDescent="0.25">
      <c r="A3432" s="104">
        <v>3431</v>
      </c>
      <c r="B3432" s="104">
        <v>15</v>
      </c>
      <c r="C3432" s="104">
        <v>425</v>
      </c>
      <c r="D3432" s="104" t="s">
        <v>948</v>
      </c>
      <c r="F3432" s="104" t="s">
        <v>944</v>
      </c>
      <c r="G3432" s="104">
        <v>5565</v>
      </c>
      <c r="H3432" s="104" t="s">
        <v>754</v>
      </c>
    </row>
    <row r="3433" spans="1:8" x14ac:dyDescent="0.25">
      <c r="A3433" s="104">
        <v>3432</v>
      </c>
      <c r="B3433" s="104">
        <v>15</v>
      </c>
      <c r="C3433" s="104">
        <v>426</v>
      </c>
      <c r="D3433" s="104" t="s">
        <v>4787</v>
      </c>
      <c r="F3433" s="104" t="s">
        <v>944</v>
      </c>
      <c r="G3433" s="104">
        <v>1641</v>
      </c>
      <c r="H3433" s="104" t="s">
        <v>754</v>
      </c>
    </row>
    <row r="3434" spans="1:8" x14ac:dyDescent="0.25">
      <c r="A3434" s="104">
        <v>3433</v>
      </c>
      <c r="B3434" s="104">
        <v>15</v>
      </c>
      <c r="C3434" s="104">
        <v>427</v>
      </c>
      <c r="D3434" s="104" t="s">
        <v>4796</v>
      </c>
      <c r="F3434" s="104" t="s">
        <v>944</v>
      </c>
      <c r="G3434" s="104">
        <v>1086</v>
      </c>
      <c r="H3434" s="104" t="s">
        <v>754</v>
      </c>
    </row>
    <row r="3435" spans="1:8" x14ac:dyDescent="0.25">
      <c r="A3435" s="104">
        <v>3434</v>
      </c>
      <c r="B3435" s="104">
        <v>15</v>
      </c>
      <c r="C3435" s="104">
        <v>428</v>
      </c>
      <c r="D3435" s="104" t="s">
        <v>4784</v>
      </c>
      <c r="F3435" s="104" t="s">
        <v>944</v>
      </c>
      <c r="G3435" s="104">
        <v>930</v>
      </c>
      <c r="H3435" s="104" t="s">
        <v>754</v>
      </c>
    </row>
    <row r="3436" spans="1:8" x14ac:dyDescent="0.25">
      <c r="A3436" s="104">
        <v>3435</v>
      </c>
      <c r="B3436" s="104">
        <v>15</v>
      </c>
      <c r="C3436" s="104">
        <v>429</v>
      </c>
      <c r="D3436" s="104" t="s">
        <v>4949</v>
      </c>
      <c r="F3436" s="104" t="s">
        <v>944</v>
      </c>
      <c r="G3436" s="104">
        <v>1380</v>
      </c>
      <c r="H3436" s="104" t="s">
        <v>754</v>
      </c>
    </row>
    <row r="3437" spans="1:8" x14ac:dyDescent="0.25">
      <c r="A3437" s="104">
        <v>3436</v>
      </c>
      <c r="B3437" s="104">
        <v>15</v>
      </c>
      <c r="C3437" s="104">
        <v>430</v>
      </c>
      <c r="D3437" s="104" t="s">
        <v>4827</v>
      </c>
      <c r="F3437" s="104" t="s">
        <v>944</v>
      </c>
      <c r="G3437" s="104">
        <v>861</v>
      </c>
      <c r="H3437" s="104" t="s">
        <v>754</v>
      </c>
    </row>
    <row r="3438" spans="1:8" x14ac:dyDescent="0.25">
      <c r="A3438" s="104">
        <v>3437</v>
      </c>
      <c r="B3438" s="104">
        <v>15</v>
      </c>
      <c r="C3438" s="104">
        <v>431</v>
      </c>
      <c r="D3438" s="104" t="s">
        <v>5452</v>
      </c>
      <c r="F3438" s="104" t="s">
        <v>944</v>
      </c>
      <c r="G3438" s="104">
        <v>2284</v>
      </c>
      <c r="H3438" s="104" t="s">
        <v>754</v>
      </c>
    </row>
    <row r="3439" spans="1:8" x14ac:dyDescent="0.25">
      <c r="A3439" s="104">
        <v>3438</v>
      </c>
      <c r="B3439" s="104">
        <v>15</v>
      </c>
      <c r="C3439" s="104">
        <v>432</v>
      </c>
      <c r="D3439" s="104" t="s">
        <v>5370</v>
      </c>
      <c r="F3439" s="104" t="s">
        <v>944</v>
      </c>
      <c r="G3439" s="104">
        <v>680</v>
      </c>
      <c r="H3439" s="104" t="s">
        <v>754</v>
      </c>
    </row>
    <row r="3440" spans="1:8" x14ac:dyDescent="0.25">
      <c r="A3440" s="104">
        <v>3439</v>
      </c>
      <c r="B3440" s="104">
        <v>15</v>
      </c>
      <c r="C3440" s="104">
        <v>433</v>
      </c>
      <c r="D3440" s="104" t="s">
        <v>5445</v>
      </c>
      <c r="F3440" s="104" t="s">
        <v>944</v>
      </c>
      <c r="G3440" s="104">
        <v>1449</v>
      </c>
      <c r="H3440" s="104" t="s">
        <v>754</v>
      </c>
    </row>
    <row r="3441" spans="1:8" x14ac:dyDescent="0.25">
      <c r="A3441" s="104">
        <v>3440</v>
      </c>
      <c r="B3441" s="104">
        <v>15</v>
      </c>
      <c r="C3441" s="104">
        <v>434</v>
      </c>
      <c r="D3441" s="104" t="s">
        <v>5275</v>
      </c>
      <c r="F3441" s="104" t="s">
        <v>944</v>
      </c>
      <c r="G3441" s="104">
        <v>432</v>
      </c>
      <c r="H3441" s="104" t="s">
        <v>754</v>
      </c>
    </row>
    <row r="3442" spans="1:8" x14ac:dyDescent="0.25">
      <c r="A3442" s="104">
        <v>3441</v>
      </c>
      <c r="B3442" s="104">
        <v>15</v>
      </c>
      <c r="C3442" s="104">
        <v>435</v>
      </c>
      <c r="D3442" s="104" t="s">
        <v>4829</v>
      </c>
      <c r="F3442" s="104" t="s">
        <v>944</v>
      </c>
      <c r="G3442" s="104">
        <v>283</v>
      </c>
      <c r="H3442" s="104" t="s">
        <v>754</v>
      </c>
    </row>
    <row r="3443" spans="1:8" x14ac:dyDescent="0.25">
      <c r="A3443" s="104">
        <v>3442</v>
      </c>
      <c r="B3443" s="104">
        <v>15</v>
      </c>
      <c r="C3443" s="104">
        <v>436</v>
      </c>
      <c r="D3443" s="104" t="s">
        <v>4961</v>
      </c>
      <c r="F3443" s="104" t="s">
        <v>944</v>
      </c>
      <c r="G3443" s="104">
        <v>698</v>
      </c>
      <c r="H3443" s="104" t="s">
        <v>754</v>
      </c>
    </row>
    <row r="3444" spans="1:8" x14ac:dyDescent="0.25">
      <c r="A3444" s="104">
        <v>3443</v>
      </c>
      <c r="B3444" s="104">
        <v>15</v>
      </c>
      <c r="C3444" s="104">
        <v>437</v>
      </c>
      <c r="D3444" s="104" t="s">
        <v>4961</v>
      </c>
      <c r="F3444" s="104" t="s">
        <v>944</v>
      </c>
      <c r="G3444" s="104">
        <v>665</v>
      </c>
      <c r="H3444" s="104" t="s">
        <v>754</v>
      </c>
    </row>
    <row r="3445" spans="1:8" x14ac:dyDescent="0.25">
      <c r="A3445" s="104">
        <v>3444</v>
      </c>
      <c r="B3445" s="104">
        <v>15</v>
      </c>
      <c r="C3445" s="104">
        <v>438</v>
      </c>
      <c r="D3445" s="104" t="s">
        <v>5453</v>
      </c>
      <c r="F3445" s="104" t="s">
        <v>4977</v>
      </c>
      <c r="G3445" s="104">
        <v>548</v>
      </c>
      <c r="H3445" s="104" t="s">
        <v>754</v>
      </c>
    </row>
    <row r="3446" spans="1:8" x14ac:dyDescent="0.25">
      <c r="A3446" s="104">
        <v>3445</v>
      </c>
      <c r="B3446" s="104">
        <v>15</v>
      </c>
      <c r="C3446" s="104">
        <v>439</v>
      </c>
      <c r="D3446" s="104" t="s">
        <v>5444</v>
      </c>
      <c r="F3446" s="104" t="s">
        <v>944</v>
      </c>
      <c r="G3446" s="104">
        <v>1744</v>
      </c>
      <c r="H3446" s="104" t="s">
        <v>754</v>
      </c>
    </row>
    <row r="3447" spans="1:8" x14ac:dyDescent="0.25">
      <c r="A3447" s="104">
        <v>3446</v>
      </c>
      <c r="B3447" s="104">
        <v>15</v>
      </c>
      <c r="C3447" s="104">
        <v>440</v>
      </c>
      <c r="D3447" s="104" t="s">
        <v>5450</v>
      </c>
      <c r="F3447" s="104" t="s">
        <v>944</v>
      </c>
      <c r="G3447" s="104">
        <v>1723</v>
      </c>
      <c r="H3447" s="104" t="s">
        <v>754</v>
      </c>
    </row>
    <row r="3448" spans="1:8" x14ac:dyDescent="0.25">
      <c r="A3448" s="104">
        <v>3447</v>
      </c>
      <c r="B3448" s="104">
        <v>15</v>
      </c>
      <c r="C3448" s="104">
        <v>441</v>
      </c>
      <c r="D3448" s="104" t="s">
        <v>5450</v>
      </c>
      <c r="F3448" s="104" t="s">
        <v>944</v>
      </c>
      <c r="G3448" s="104">
        <v>1347</v>
      </c>
      <c r="H3448" s="104" t="s">
        <v>754</v>
      </c>
    </row>
    <row r="3449" spans="1:8" x14ac:dyDescent="0.25">
      <c r="A3449" s="104">
        <v>3448</v>
      </c>
      <c r="B3449" s="104">
        <v>15</v>
      </c>
      <c r="C3449" s="104">
        <v>442</v>
      </c>
      <c r="D3449" s="104" t="s">
        <v>5439</v>
      </c>
      <c r="F3449" s="104" t="s">
        <v>944</v>
      </c>
      <c r="G3449" s="104">
        <v>1835</v>
      </c>
      <c r="H3449" s="104" t="s">
        <v>754</v>
      </c>
    </row>
    <row r="3450" spans="1:8" x14ac:dyDescent="0.25">
      <c r="A3450" s="104">
        <v>3449</v>
      </c>
      <c r="B3450" s="104">
        <v>15</v>
      </c>
      <c r="C3450" s="104">
        <v>443</v>
      </c>
      <c r="D3450" s="104" t="s">
        <v>5436</v>
      </c>
      <c r="F3450" s="104" t="s">
        <v>944</v>
      </c>
      <c r="G3450" s="104">
        <v>1729</v>
      </c>
      <c r="H3450" s="104" t="s">
        <v>754</v>
      </c>
    </row>
    <row r="3451" spans="1:8" x14ac:dyDescent="0.25">
      <c r="A3451" s="104">
        <v>3450</v>
      </c>
      <c r="B3451" s="104">
        <v>15</v>
      </c>
      <c r="C3451" s="104">
        <v>444</v>
      </c>
      <c r="D3451" s="104" t="s">
        <v>5445</v>
      </c>
      <c r="F3451" s="104" t="s">
        <v>944</v>
      </c>
      <c r="G3451" s="104">
        <v>355</v>
      </c>
      <c r="H3451" s="104" t="s">
        <v>754</v>
      </c>
    </row>
    <row r="3452" spans="1:8" x14ac:dyDescent="0.25">
      <c r="A3452" s="104">
        <v>3451</v>
      </c>
      <c r="B3452" s="104">
        <v>15</v>
      </c>
      <c r="C3452" s="104">
        <v>445</v>
      </c>
      <c r="D3452" s="104" t="s">
        <v>5445</v>
      </c>
      <c r="F3452" s="104" t="s">
        <v>944</v>
      </c>
      <c r="G3452" s="104">
        <v>1203</v>
      </c>
      <c r="H3452" s="104" t="s">
        <v>754</v>
      </c>
    </row>
    <row r="3453" spans="1:8" x14ac:dyDescent="0.25">
      <c r="A3453" s="104">
        <v>3452</v>
      </c>
      <c r="B3453" s="104">
        <v>15</v>
      </c>
      <c r="C3453" s="104">
        <v>446</v>
      </c>
      <c r="D3453" s="104" t="s">
        <v>4828</v>
      </c>
      <c r="F3453" s="104" t="s">
        <v>944</v>
      </c>
      <c r="G3453" s="104">
        <v>2372</v>
      </c>
      <c r="H3453" s="104" t="s">
        <v>754</v>
      </c>
    </row>
    <row r="3454" spans="1:8" x14ac:dyDescent="0.25">
      <c r="A3454" s="104">
        <v>3453</v>
      </c>
      <c r="B3454" s="104">
        <v>15</v>
      </c>
      <c r="C3454" s="104">
        <v>447</v>
      </c>
      <c r="D3454" s="104" t="s">
        <v>4943</v>
      </c>
      <c r="F3454" s="104" t="s">
        <v>944</v>
      </c>
      <c r="G3454" s="104">
        <v>1162</v>
      </c>
      <c r="H3454" s="104" t="s">
        <v>754</v>
      </c>
    </row>
    <row r="3455" spans="1:8" x14ac:dyDescent="0.25">
      <c r="A3455" s="104">
        <v>3454</v>
      </c>
      <c r="B3455" s="104">
        <v>15</v>
      </c>
      <c r="C3455" s="104">
        <v>448</v>
      </c>
      <c r="D3455" s="104" t="s">
        <v>4927</v>
      </c>
      <c r="F3455" s="104" t="s">
        <v>944</v>
      </c>
      <c r="G3455" s="104">
        <v>1045</v>
      </c>
      <c r="H3455" s="104" t="s">
        <v>754</v>
      </c>
    </row>
    <row r="3456" spans="1:8" x14ac:dyDescent="0.25">
      <c r="A3456" s="104">
        <v>3455</v>
      </c>
      <c r="B3456" s="104">
        <v>15</v>
      </c>
      <c r="C3456" s="104">
        <v>449</v>
      </c>
      <c r="D3456" s="104" t="s">
        <v>4932</v>
      </c>
      <c r="F3456" s="104" t="s">
        <v>944</v>
      </c>
      <c r="G3456" s="104">
        <v>1149</v>
      </c>
      <c r="H3456" s="104" t="s">
        <v>754</v>
      </c>
    </row>
    <row r="3457" spans="1:8" x14ac:dyDescent="0.25">
      <c r="A3457" s="104">
        <v>3456</v>
      </c>
      <c r="B3457" s="104">
        <v>15</v>
      </c>
      <c r="C3457" s="104">
        <v>450</v>
      </c>
      <c r="D3457" s="104" t="s">
        <v>4788</v>
      </c>
      <c r="F3457" s="104" t="s">
        <v>944</v>
      </c>
      <c r="G3457" s="104">
        <v>786</v>
      </c>
      <c r="H3457" s="104" t="s">
        <v>754</v>
      </c>
    </row>
    <row r="3458" spans="1:8" x14ac:dyDescent="0.25">
      <c r="A3458" s="104">
        <v>3457</v>
      </c>
      <c r="B3458" s="104">
        <v>15</v>
      </c>
      <c r="C3458" s="104">
        <v>451</v>
      </c>
      <c r="D3458" s="104" t="s">
        <v>4795</v>
      </c>
      <c r="F3458" s="104" t="s">
        <v>944</v>
      </c>
      <c r="G3458" s="104">
        <v>859</v>
      </c>
      <c r="H3458" s="104" t="s">
        <v>754</v>
      </c>
    </row>
    <row r="3459" spans="1:8" x14ac:dyDescent="0.25">
      <c r="A3459" s="104">
        <v>3458</v>
      </c>
      <c r="B3459" s="104">
        <v>15</v>
      </c>
      <c r="C3459" s="104">
        <v>452</v>
      </c>
      <c r="D3459" s="104" t="s">
        <v>4797</v>
      </c>
      <c r="F3459" s="104" t="s">
        <v>944</v>
      </c>
      <c r="G3459" s="104">
        <v>939</v>
      </c>
      <c r="H3459" s="104" t="s">
        <v>754</v>
      </c>
    </row>
    <row r="3460" spans="1:8" x14ac:dyDescent="0.25">
      <c r="A3460" s="104">
        <v>3459</v>
      </c>
      <c r="B3460" s="104">
        <v>15</v>
      </c>
      <c r="C3460" s="104">
        <v>453</v>
      </c>
      <c r="D3460" s="104" t="s">
        <v>5454</v>
      </c>
      <c r="F3460" s="104" t="s">
        <v>944</v>
      </c>
      <c r="G3460" s="104">
        <v>905</v>
      </c>
      <c r="H3460" s="104" t="s">
        <v>754</v>
      </c>
    </row>
    <row r="3461" spans="1:8" x14ac:dyDescent="0.25">
      <c r="A3461" s="104">
        <v>3460</v>
      </c>
      <c r="B3461" s="104">
        <v>15</v>
      </c>
      <c r="C3461" s="104">
        <v>454</v>
      </c>
      <c r="D3461" s="104" t="s">
        <v>4936</v>
      </c>
      <c r="F3461" s="104" t="s">
        <v>944</v>
      </c>
      <c r="G3461" s="104">
        <v>1098</v>
      </c>
      <c r="H3461" s="104" t="s">
        <v>754</v>
      </c>
    </row>
    <row r="3462" spans="1:8" x14ac:dyDescent="0.25">
      <c r="A3462" s="104">
        <v>3461</v>
      </c>
      <c r="B3462" s="104">
        <v>15</v>
      </c>
      <c r="C3462" s="104">
        <v>455</v>
      </c>
      <c r="D3462" s="104" t="s">
        <v>4830</v>
      </c>
      <c r="F3462" s="104" t="s">
        <v>944</v>
      </c>
      <c r="G3462" s="104">
        <v>947</v>
      </c>
      <c r="H3462" s="104" t="s">
        <v>754</v>
      </c>
    </row>
    <row r="3463" spans="1:8" x14ac:dyDescent="0.25">
      <c r="A3463" s="104">
        <v>3462</v>
      </c>
      <c r="B3463" s="104">
        <v>15</v>
      </c>
      <c r="C3463" s="104">
        <v>456</v>
      </c>
      <c r="D3463" s="104" t="s">
        <v>4948</v>
      </c>
      <c r="F3463" s="104" t="s">
        <v>944</v>
      </c>
      <c r="G3463" s="104">
        <v>1421</v>
      </c>
      <c r="H3463" s="104" t="s">
        <v>754</v>
      </c>
    </row>
    <row r="3464" spans="1:8" x14ac:dyDescent="0.25">
      <c r="A3464" s="104">
        <v>3463</v>
      </c>
      <c r="B3464" s="104">
        <v>15</v>
      </c>
      <c r="C3464" s="104">
        <v>457</v>
      </c>
      <c r="D3464" s="104" t="s">
        <v>4838</v>
      </c>
      <c r="F3464" s="104" t="s">
        <v>944</v>
      </c>
      <c r="G3464" s="104">
        <v>1084</v>
      </c>
      <c r="H3464" s="104" t="s">
        <v>754</v>
      </c>
    </row>
    <row r="3465" spans="1:8" x14ac:dyDescent="0.25">
      <c r="A3465" s="104">
        <v>3464</v>
      </c>
      <c r="B3465" s="104">
        <v>15</v>
      </c>
      <c r="C3465" s="104">
        <v>458</v>
      </c>
      <c r="D3465" s="104" t="s">
        <v>4819</v>
      </c>
      <c r="F3465" s="104" t="s">
        <v>944</v>
      </c>
      <c r="G3465" s="104">
        <v>583</v>
      </c>
      <c r="H3465" s="104" t="s">
        <v>754</v>
      </c>
    </row>
    <row r="3466" spans="1:8" x14ac:dyDescent="0.25">
      <c r="A3466" s="104">
        <v>3465</v>
      </c>
      <c r="B3466" s="104">
        <v>15</v>
      </c>
      <c r="C3466" s="104">
        <v>459</v>
      </c>
      <c r="D3466" s="104" t="s">
        <v>5455</v>
      </c>
      <c r="F3466" s="104" t="s">
        <v>944</v>
      </c>
      <c r="G3466" s="104">
        <v>617</v>
      </c>
      <c r="H3466" s="104" t="s">
        <v>754</v>
      </c>
    </row>
    <row r="3467" spans="1:8" x14ac:dyDescent="0.25">
      <c r="A3467" s="104">
        <v>3466</v>
      </c>
      <c r="B3467" s="104">
        <v>15</v>
      </c>
      <c r="C3467" s="104">
        <v>460</v>
      </c>
      <c r="D3467" s="104" t="s">
        <v>4961</v>
      </c>
      <c r="F3467" s="104" t="s">
        <v>944</v>
      </c>
      <c r="G3467" s="104">
        <v>519</v>
      </c>
      <c r="H3467" s="104" t="s">
        <v>754</v>
      </c>
    </row>
    <row r="3468" spans="1:8" x14ac:dyDescent="0.25">
      <c r="A3468" s="104">
        <v>3467</v>
      </c>
      <c r="B3468" s="104">
        <v>15</v>
      </c>
      <c r="C3468" s="104">
        <v>461</v>
      </c>
      <c r="D3468" s="104" t="s">
        <v>4829</v>
      </c>
      <c r="F3468" s="104" t="s">
        <v>944</v>
      </c>
      <c r="G3468" s="104">
        <v>1300</v>
      </c>
      <c r="H3468" s="104" t="s">
        <v>754</v>
      </c>
    </row>
    <row r="3469" spans="1:8" x14ac:dyDescent="0.25">
      <c r="A3469" s="104">
        <v>3468</v>
      </c>
      <c r="B3469" s="104">
        <v>15</v>
      </c>
      <c r="C3469" s="104">
        <v>462</v>
      </c>
      <c r="D3469" s="104" t="s">
        <v>5450</v>
      </c>
      <c r="F3469" s="104" t="s">
        <v>944</v>
      </c>
      <c r="G3469" s="104">
        <v>6238</v>
      </c>
      <c r="H3469" s="104" t="s">
        <v>754</v>
      </c>
    </row>
    <row r="3470" spans="1:8" x14ac:dyDescent="0.25">
      <c r="A3470" s="104">
        <v>3469</v>
      </c>
      <c r="B3470" s="104">
        <v>15</v>
      </c>
      <c r="C3470" s="104">
        <v>463</v>
      </c>
      <c r="D3470" s="104" t="s">
        <v>5421</v>
      </c>
      <c r="F3470" s="104" t="s">
        <v>944</v>
      </c>
      <c r="G3470" s="104">
        <v>596</v>
      </c>
      <c r="H3470" s="104" t="s">
        <v>754</v>
      </c>
    </row>
    <row r="3471" spans="1:8" x14ac:dyDescent="0.25">
      <c r="A3471" s="104">
        <v>3470</v>
      </c>
      <c r="B3471" s="104">
        <v>15</v>
      </c>
      <c r="C3471" s="104">
        <v>464</v>
      </c>
      <c r="D3471" s="104" t="s">
        <v>5446</v>
      </c>
      <c r="F3471" s="104" t="s">
        <v>944</v>
      </c>
      <c r="G3471" s="104">
        <v>652</v>
      </c>
      <c r="H3471" s="104" t="s">
        <v>754</v>
      </c>
    </row>
    <row r="3472" spans="1:8" x14ac:dyDescent="0.25">
      <c r="A3472" s="104">
        <v>3471</v>
      </c>
      <c r="B3472" s="104">
        <v>15</v>
      </c>
      <c r="C3472" s="104">
        <v>465</v>
      </c>
      <c r="D3472" s="104" t="s">
        <v>5436</v>
      </c>
      <c r="F3472" s="104" t="s">
        <v>944</v>
      </c>
      <c r="G3472" s="104">
        <v>1023</v>
      </c>
      <c r="H3472" s="104" t="s">
        <v>754</v>
      </c>
    </row>
    <row r="3473" spans="1:8" x14ac:dyDescent="0.25">
      <c r="A3473" s="104">
        <v>3472</v>
      </c>
      <c r="B3473" s="104">
        <v>15</v>
      </c>
      <c r="C3473" s="104">
        <v>466</v>
      </c>
      <c r="D3473" s="104" t="s">
        <v>5450</v>
      </c>
      <c r="F3473" s="104" t="s">
        <v>944</v>
      </c>
      <c r="G3473" s="104">
        <v>443</v>
      </c>
      <c r="H3473" s="104" t="s">
        <v>754</v>
      </c>
    </row>
    <row r="3474" spans="1:8" x14ac:dyDescent="0.25">
      <c r="A3474" s="104">
        <v>3473</v>
      </c>
      <c r="B3474" s="104">
        <v>15</v>
      </c>
      <c r="C3474" s="104">
        <v>467</v>
      </c>
      <c r="D3474" s="104" t="s">
        <v>5445</v>
      </c>
      <c r="F3474" s="104" t="s">
        <v>944</v>
      </c>
      <c r="G3474" s="104">
        <v>318</v>
      </c>
      <c r="H3474" s="104" t="s">
        <v>754</v>
      </c>
    </row>
    <row r="3475" spans="1:8" x14ac:dyDescent="0.25">
      <c r="A3475" s="104">
        <v>3474</v>
      </c>
      <c r="B3475" s="104">
        <v>15</v>
      </c>
      <c r="C3475" s="104">
        <v>468</v>
      </c>
      <c r="D3475" s="104" t="s">
        <v>5416</v>
      </c>
      <c r="F3475" s="104" t="s">
        <v>944</v>
      </c>
      <c r="G3475" s="104">
        <v>939</v>
      </c>
      <c r="H3475" s="104" t="s">
        <v>754</v>
      </c>
    </row>
    <row r="3476" spans="1:8" x14ac:dyDescent="0.25">
      <c r="A3476" s="104">
        <v>3475</v>
      </c>
      <c r="B3476" s="104">
        <v>15</v>
      </c>
      <c r="C3476" s="104">
        <v>469</v>
      </c>
      <c r="D3476" s="104" t="s">
        <v>5421</v>
      </c>
      <c r="F3476" s="104" t="s">
        <v>944</v>
      </c>
      <c r="G3476" s="104">
        <v>400</v>
      </c>
      <c r="H3476" s="104" t="s">
        <v>754</v>
      </c>
    </row>
    <row r="3477" spans="1:8" x14ac:dyDescent="0.25">
      <c r="A3477" s="104">
        <v>3476</v>
      </c>
      <c r="B3477" s="104">
        <v>15</v>
      </c>
      <c r="C3477" s="104">
        <v>470</v>
      </c>
      <c r="D3477" s="104" t="s">
        <v>5446</v>
      </c>
      <c r="F3477" s="104" t="s">
        <v>944</v>
      </c>
      <c r="G3477" s="104">
        <v>360</v>
      </c>
      <c r="H3477" s="104" t="s">
        <v>754</v>
      </c>
    </row>
    <row r="3478" spans="1:8" x14ac:dyDescent="0.25">
      <c r="A3478" s="104">
        <v>3477</v>
      </c>
      <c r="B3478" s="104">
        <v>15</v>
      </c>
      <c r="C3478" s="104">
        <v>471</v>
      </c>
      <c r="D3478" s="104" t="s">
        <v>5453</v>
      </c>
      <c r="F3478" s="104" t="s">
        <v>4977</v>
      </c>
      <c r="G3478" s="104">
        <v>1193</v>
      </c>
      <c r="H3478" s="104" t="s">
        <v>754</v>
      </c>
    </row>
    <row r="3479" spans="1:8" x14ac:dyDescent="0.25">
      <c r="A3479" s="104">
        <v>3478</v>
      </c>
      <c r="B3479" s="104">
        <v>15</v>
      </c>
      <c r="C3479" s="104">
        <v>472</v>
      </c>
      <c r="D3479" s="104" t="s">
        <v>1014</v>
      </c>
      <c r="F3479" s="104" t="s">
        <v>944</v>
      </c>
      <c r="G3479" s="104">
        <v>1092</v>
      </c>
      <c r="H3479" s="104" t="s">
        <v>754</v>
      </c>
    </row>
    <row r="3480" spans="1:8" x14ac:dyDescent="0.25">
      <c r="A3480" s="104">
        <v>3479</v>
      </c>
      <c r="B3480" s="104">
        <v>15</v>
      </c>
      <c r="C3480" s="104">
        <v>473</v>
      </c>
      <c r="D3480" s="104" t="s">
        <v>4854</v>
      </c>
      <c r="F3480" s="104" t="s">
        <v>944</v>
      </c>
      <c r="G3480" s="104">
        <v>780</v>
      </c>
      <c r="H3480" s="104" t="s">
        <v>754</v>
      </c>
    </row>
    <row r="3481" spans="1:8" x14ac:dyDescent="0.25">
      <c r="A3481" s="104">
        <v>3480</v>
      </c>
      <c r="B3481" s="104">
        <v>15</v>
      </c>
      <c r="C3481" s="104">
        <v>474</v>
      </c>
      <c r="D3481" s="104" t="s">
        <v>4814</v>
      </c>
      <c r="F3481" s="104" t="s">
        <v>944</v>
      </c>
      <c r="G3481" s="104">
        <v>886</v>
      </c>
      <c r="H3481" s="104" t="s">
        <v>754</v>
      </c>
    </row>
    <row r="3482" spans="1:8" x14ac:dyDescent="0.25">
      <c r="A3482" s="104">
        <v>3481</v>
      </c>
      <c r="B3482" s="104">
        <v>15</v>
      </c>
      <c r="C3482" s="104">
        <v>475</v>
      </c>
      <c r="D3482" s="104" t="s">
        <v>4961</v>
      </c>
      <c r="F3482" s="104" t="s">
        <v>944</v>
      </c>
      <c r="G3482" s="104">
        <v>813</v>
      </c>
      <c r="H3482" s="104" t="s">
        <v>754</v>
      </c>
    </row>
    <row r="3483" spans="1:8" x14ac:dyDescent="0.25">
      <c r="A3483" s="104">
        <v>3482</v>
      </c>
      <c r="B3483" s="104">
        <v>15</v>
      </c>
      <c r="C3483" s="104">
        <v>476</v>
      </c>
      <c r="D3483" s="104" t="s">
        <v>5078</v>
      </c>
      <c r="F3483" s="104" t="s">
        <v>944</v>
      </c>
      <c r="G3483" s="104">
        <v>1597</v>
      </c>
      <c r="H3483" s="104" t="s">
        <v>754</v>
      </c>
    </row>
    <row r="3484" spans="1:8" x14ac:dyDescent="0.25">
      <c r="A3484" s="104">
        <v>3483</v>
      </c>
      <c r="B3484" s="104">
        <v>15</v>
      </c>
      <c r="C3484" s="104">
        <v>477</v>
      </c>
      <c r="D3484" s="104" t="s">
        <v>4806</v>
      </c>
      <c r="F3484" s="104" t="s">
        <v>944</v>
      </c>
      <c r="G3484" s="104">
        <v>1116</v>
      </c>
      <c r="H3484" s="104" t="s">
        <v>754</v>
      </c>
    </row>
    <row r="3485" spans="1:8" x14ac:dyDescent="0.25">
      <c r="A3485" s="104">
        <v>3484</v>
      </c>
      <c r="B3485" s="104">
        <v>15</v>
      </c>
      <c r="C3485" s="104">
        <v>478</v>
      </c>
      <c r="D3485" s="104" t="s">
        <v>4858</v>
      </c>
      <c r="F3485" s="104" t="s">
        <v>944</v>
      </c>
      <c r="G3485" s="104">
        <v>1841</v>
      </c>
      <c r="H3485" s="104" t="s">
        <v>754</v>
      </c>
    </row>
    <row r="3486" spans="1:8" x14ac:dyDescent="0.25">
      <c r="A3486" s="104">
        <v>3485</v>
      </c>
      <c r="B3486" s="104">
        <v>15</v>
      </c>
      <c r="C3486" s="104">
        <v>479</v>
      </c>
      <c r="D3486" s="104" t="s">
        <v>4803</v>
      </c>
      <c r="F3486" s="104" t="s">
        <v>944</v>
      </c>
      <c r="G3486" s="104">
        <v>850</v>
      </c>
      <c r="H3486" s="104" t="s">
        <v>754</v>
      </c>
    </row>
    <row r="3487" spans="1:8" x14ac:dyDescent="0.25">
      <c r="A3487" s="104">
        <v>3486</v>
      </c>
      <c r="B3487" s="104">
        <v>15</v>
      </c>
      <c r="C3487" s="104">
        <v>480</v>
      </c>
      <c r="D3487" s="104" t="s">
        <v>5065</v>
      </c>
      <c r="F3487" s="104" t="s">
        <v>944</v>
      </c>
      <c r="G3487" s="104">
        <v>636</v>
      </c>
      <c r="H3487" s="104" t="s">
        <v>754</v>
      </c>
    </row>
    <row r="3488" spans="1:8" x14ac:dyDescent="0.25">
      <c r="A3488" s="104">
        <v>3487</v>
      </c>
      <c r="B3488" s="104">
        <v>15</v>
      </c>
      <c r="C3488" s="104">
        <v>481</v>
      </c>
      <c r="D3488" s="104" t="s">
        <v>4775</v>
      </c>
      <c r="F3488" s="104" t="s">
        <v>944</v>
      </c>
      <c r="G3488" s="104">
        <v>307</v>
      </c>
      <c r="H3488" s="104" t="s">
        <v>754</v>
      </c>
    </row>
    <row r="3489" spans="1:8" x14ac:dyDescent="0.25">
      <c r="A3489" s="104">
        <v>3488</v>
      </c>
      <c r="B3489" s="104">
        <v>15</v>
      </c>
      <c r="C3489" s="104">
        <v>482</v>
      </c>
      <c r="D3489" s="104" t="s">
        <v>4934</v>
      </c>
      <c r="F3489" s="104" t="s">
        <v>944</v>
      </c>
      <c r="G3489" s="104">
        <v>857</v>
      </c>
      <c r="H3489" s="104" t="s">
        <v>754</v>
      </c>
    </row>
    <row r="3490" spans="1:8" x14ac:dyDescent="0.25">
      <c r="A3490" s="104">
        <v>3489</v>
      </c>
      <c r="B3490" s="104">
        <v>15</v>
      </c>
      <c r="C3490" s="104">
        <v>483</v>
      </c>
      <c r="D3490" s="104" t="s">
        <v>4941</v>
      </c>
      <c r="F3490" s="104" t="s">
        <v>944</v>
      </c>
      <c r="G3490" s="104">
        <v>929</v>
      </c>
      <c r="H3490" s="104" t="s">
        <v>754</v>
      </c>
    </row>
    <row r="3491" spans="1:8" x14ac:dyDescent="0.25">
      <c r="A3491" s="104">
        <v>3490</v>
      </c>
      <c r="B3491" s="104">
        <v>15</v>
      </c>
      <c r="C3491" s="104">
        <v>484</v>
      </c>
      <c r="D3491" s="104" t="s">
        <v>4931</v>
      </c>
      <c r="F3491" s="104" t="s">
        <v>944</v>
      </c>
      <c r="G3491" s="104">
        <v>809</v>
      </c>
      <c r="H3491" s="104" t="s">
        <v>754</v>
      </c>
    </row>
    <row r="3492" spans="1:8" x14ac:dyDescent="0.25">
      <c r="A3492" s="104">
        <v>3491</v>
      </c>
      <c r="B3492" s="104">
        <v>15</v>
      </c>
      <c r="C3492" s="104">
        <v>485</v>
      </c>
      <c r="D3492" s="104" t="s">
        <v>4844</v>
      </c>
      <c r="F3492" s="104" t="s">
        <v>944</v>
      </c>
      <c r="G3492" s="104">
        <v>457</v>
      </c>
      <c r="H3492" s="104" t="s">
        <v>754</v>
      </c>
    </row>
    <row r="3493" spans="1:8" x14ac:dyDescent="0.25">
      <c r="A3493" s="104">
        <v>3492</v>
      </c>
      <c r="B3493" s="104">
        <v>15</v>
      </c>
      <c r="C3493" s="104">
        <v>486</v>
      </c>
      <c r="D3493" s="104" t="s">
        <v>975</v>
      </c>
      <c r="F3493" s="104" t="s">
        <v>944</v>
      </c>
      <c r="G3493" s="104">
        <v>450</v>
      </c>
      <c r="H3493" s="104" t="s">
        <v>754</v>
      </c>
    </row>
    <row r="3494" spans="1:8" x14ac:dyDescent="0.25">
      <c r="A3494" s="104">
        <v>3493</v>
      </c>
      <c r="B3494" s="104">
        <v>15</v>
      </c>
      <c r="C3494" s="104">
        <v>487</v>
      </c>
      <c r="D3494" s="104" t="s">
        <v>5446</v>
      </c>
      <c r="F3494" s="104" t="s">
        <v>944</v>
      </c>
      <c r="G3494" s="104">
        <v>178</v>
      </c>
      <c r="H3494" s="104" t="s">
        <v>754</v>
      </c>
    </row>
    <row r="3495" spans="1:8" x14ac:dyDescent="0.25">
      <c r="A3495" s="104">
        <v>3494</v>
      </c>
      <c r="B3495" s="104">
        <v>15</v>
      </c>
      <c r="C3495" s="104">
        <v>488</v>
      </c>
      <c r="D3495" s="104" t="s">
        <v>5332</v>
      </c>
      <c r="F3495" s="104" t="s">
        <v>944</v>
      </c>
      <c r="G3495" s="104">
        <v>903</v>
      </c>
      <c r="H3495" s="104" t="s">
        <v>754</v>
      </c>
    </row>
    <row r="3496" spans="1:8" x14ac:dyDescent="0.25">
      <c r="A3496" s="104">
        <v>3495</v>
      </c>
      <c r="B3496" s="104">
        <v>15</v>
      </c>
      <c r="C3496" s="104">
        <v>489</v>
      </c>
      <c r="D3496" s="104" t="s">
        <v>5450</v>
      </c>
      <c r="F3496" s="104" t="s">
        <v>944</v>
      </c>
      <c r="G3496" s="104">
        <v>1308</v>
      </c>
      <c r="H3496" s="104" t="s">
        <v>754</v>
      </c>
    </row>
    <row r="3497" spans="1:8" x14ac:dyDescent="0.25">
      <c r="A3497" s="104">
        <v>3496</v>
      </c>
      <c r="B3497" s="104">
        <v>15</v>
      </c>
      <c r="C3497" s="104">
        <v>490</v>
      </c>
      <c r="D3497" s="104" t="s">
        <v>5444</v>
      </c>
      <c r="F3497" s="104" t="s">
        <v>944</v>
      </c>
      <c r="G3497" s="104">
        <v>1154</v>
      </c>
      <c r="H3497" s="104" t="s">
        <v>754</v>
      </c>
    </row>
    <row r="3498" spans="1:8" x14ac:dyDescent="0.25">
      <c r="A3498" s="104">
        <v>3497</v>
      </c>
      <c r="B3498" s="104">
        <v>15</v>
      </c>
      <c r="C3498" s="104">
        <v>491</v>
      </c>
      <c r="D3498" s="104" t="s">
        <v>1013</v>
      </c>
      <c r="F3498" s="104" t="s">
        <v>944</v>
      </c>
      <c r="G3498" s="104">
        <v>2937</v>
      </c>
      <c r="H3498" s="104" t="s">
        <v>754</v>
      </c>
    </row>
    <row r="3499" spans="1:8" x14ac:dyDescent="0.25">
      <c r="A3499" s="104">
        <v>3498</v>
      </c>
      <c r="B3499" s="104">
        <v>15</v>
      </c>
      <c r="C3499" s="104">
        <v>492</v>
      </c>
      <c r="D3499" s="104" t="s">
        <v>4968</v>
      </c>
      <c r="F3499" s="104" t="s">
        <v>944</v>
      </c>
      <c r="G3499" s="104">
        <v>498</v>
      </c>
      <c r="H3499" s="104" t="s">
        <v>754</v>
      </c>
    </row>
    <row r="3500" spans="1:8" x14ac:dyDescent="0.25">
      <c r="A3500" s="104">
        <v>3499</v>
      </c>
      <c r="B3500" s="104">
        <v>15</v>
      </c>
      <c r="C3500" s="104">
        <v>493</v>
      </c>
      <c r="D3500" s="104" t="s">
        <v>4843</v>
      </c>
      <c r="F3500" s="104" t="s">
        <v>944</v>
      </c>
      <c r="G3500" s="104">
        <v>375</v>
      </c>
      <c r="H3500" s="104" t="s">
        <v>754</v>
      </c>
    </row>
    <row r="3501" spans="1:8" x14ac:dyDescent="0.25">
      <c r="A3501" s="104">
        <v>3500</v>
      </c>
      <c r="B3501" s="104">
        <v>15</v>
      </c>
      <c r="C3501" s="104">
        <v>494</v>
      </c>
      <c r="D3501" s="104" t="s">
        <v>4961</v>
      </c>
      <c r="F3501" s="104" t="s">
        <v>944</v>
      </c>
      <c r="G3501" s="104">
        <v>475</v>
      </c>
      <c r="H3501" s="104" t="s">
        <v>754</v>
      </c>
    </row>
    <row r="3502" spans="1:8" x14ac:dyDescent="0.25">
      <c r="A3502" s="104">
        <v>3501</v>
      </c>
      <c r="B3502" s="104">
        <v>15</v>
      </c>
      <c r="C3502" s="104">
        <v>495</v>
      </c>
      <c r="D3502" s="104" t="s">
        <v>4954</v>
      </c>
      <c r="F3502" s="104" t="s">
        <v>944</v>
      </c>
      <c r="G3502" s="104">
        <v>441</v>
      </c>
      <c r="H3502" s="104" t="s">
        <v>754</v>
      </c>
    </row>
    <row r="3503" spans="1:8" x14ac:dyDescent="0.25">
      <c r="A3503" s="104">
        <v>3502</v>
      </c>
      <c r="B3503" s="104">
        <v>15</v>
      </c>
      <c r="C3503" s="104">
        <v>496</v>
      </c>
      <c r="D3503" s="104" t="s">
        <v>4781</v>
      </c>
      <c r="F3503" s="104" t="s">
        <v>944</v>
      </c>
      <c r="G3503" s="104">
        <v>446</v>
      </c>
      <c r="H3503" s="104" t="s">
        <v>754</v>
      </c>
    </row>
    <row r="3504" spans="1:8" x14ac:dyDescent="0.25">
      <c r="A3504" s="104">
        <v>3503</v>
      </c>
      <c r="B3504" s="104">
        <v>15</v>
      </c>
      <c r="C3504" s="104">
        <v>497</v>
      </c>
      <c r="D3504" s="104" t="s">
        <v>4833</v>
      </c>
      <c r="F3504" s="104" t="s">
        <v>944</v>
      </c>
      <c r="G3504" s="104">
        <v>610</v>
      </c>
      <c r="H3504" s="104" t="s">
        <v>754</v>
      </c>
    </row>
    <row r="3505" spans="1:8" x14ac:dyDescent="0.25">
      <c r="A3505" s="104">
        <v>3504</v>
      </c>
      <c r="B3505" s="104">
        <v>15</v>
      </c>
      <c r="C3505" s="104">
        <v>498</v>
      </c>
      <c r="D3505" s="104" t="s">
        <v>4963</v>
      </c>
      <c r="F3505" s="104" t="s">
        <v>944</v>
      </c>
      <c r="G3505" s="104">
        <v>491</v>
      </c>
      <c r="H3505" s="104" t="s">
        <v>754</v>
      </c>
    </row>
    <row r="3506" spans="1:8" x14ac:dyDescent="0.25">
      <c r="A3506" s="104">
        <v>3505</v>
      </c>
      <c r="B3506" s="104">
        <v>15</v>
      </c>
      <c r="C3506" s="104">
        <v>499</v>
      </c>
      <c r="D3506" s="104" t="s">
        <v>4960</v>
      </c>
      <c r="F3506" s="104" t="s">
        <v>944</v>
      </c>
      <c r="G3506" s="104">
        <v>503</v>
      </c>
      <c r="H3506" s="104" t="s">
        <v>754</v>
      </c>
    </row>
    <row r="3507" spans="1:8" x14ac:dyDescent="0.25">
      <c r="A3507" s="104">
        <v>3506</v>
      </c>
      <c r="B3507" s="104">
        <v>15</v>
      </c>
      <c r="C3507" s="104">
        <v>500</v>
      </c>
      <c r="D3507" s="104" t="s">
        <v>4837</v>
      </c>
      <c r="F3507" s="104" t="s">
        <v>944</v>
      </c>
      <c r="G3507" s="104">
        <v>870</v>
      </c>
      <c r="H3507" s="104" t="s">
        <v>754</v>
      </c>
    </row>
    <row r="3508" spans="1:8" x14ac:dyDescent="0.25">
      <c r="A3508" s="104">
        <v>3507</v>
      </c>
      <c r="B3508" s="104">
        <v>15</v>
      </c>
      <c r="C3508" s="104">
        <v>501</v>
      </c>
      <c r="D3508" s="104" t="s">
        <v>4926</v>
      </c>
      <c r="F3508" s="104" t="s">
        <v>944</v>
      </c>
      <c r="G3508" s="104">
        <v>1579</v>
      </c>
      <c r="H3508" s="104" t="s">
        <v>754</v>
      </c>
    </row>
    <row r="3509" spans="1:8" x14ac:dyDescent="0.25">
      <c r="A3509" s="104">
        <v>3508</v>
      </c>
      <c r="B3509" s="104">
        <v>15</v>
      </c>
      <c r="C3509" s="104">
        <v>502</v>
      </c>
      <c r="D3509" s="104" t="s">
        <v>4939</v>
      </c>
      <c r="F3509" s="104" t="s">
        <v>944</v>
      </c>
      <c r="G3509" s="104">
        <v>919</v>
      </c>
      <c r="H3509" s="104" t="s">
        <v>754</v>
      </c>
    </row>
    <row r="3510" spans="1:8" x14ac:dyDescent="0.25">
      <c r="A3510" s="104">
        <v>3509</v>
      </c>
      <c r="B3510" s="104">
        <v>15</v>
      </c>
      <c r="C3510" s="104">
        <v>503</v>
      </c>
      <c r="D3510" s="104" t="s">
        <v>4945</v>
      </c>
      <c r="F3510" s="104" t="s">
        <v>944</v>
      </c>
      <c r="G3510" s="104">
        <v>1607</v>
      </c>
      <c r="H3510" s="104" t="s">
        <v>754</v>
      </c>
    </row>
    <row r="3511" spans="1:8" x14ac:dyDescent="0.25">
      <c r="A3511" s="104">
        <v>3510</v>
      </c>
      <c r="B3511" s="104">
        <v>15</v>
      </c>
      <c r="C3511" s="104">
        <v>504</v>
      </c>
      <c r="D3511" s="104" t="s">
        <v>4785</v>
      </c>
      <c r="F3511" s="104" t="s">
        <v>944</v>
      </c>
      <c r="G3511" s="104">
        <v>467</v>
      </c>
      <c r="H3511" s="104" t="s">
        <v>754</v>
      </c>
    </row>
    <row r="3512" spans="1:8" x14ac:dyDescent="0.25">
      <c r="A3512" s="104">
        <v>3511</v>
      </c>
      <c r="B3512" s="104">
        <v>15</v>
      </c>
      <c r="C3512" s="104">
        <v>505</v>
      </c>
      <c r="D3512" s="104" t="s">
        <v>5334</v>
      </c>
      <c r="F3512" s="104" t="s">
        <v>944</v>
      </c>
      <c r="G3512" s="104">
        <v>765</v>
      </c>
      <c r="H3512" s="104" t="s">
        <v>754</v>
      </c>
    </row>
    <row r="3513" spans="1:8" x14ac:dyDescent="0.25">
      <c r="A3513" s="104">
        <v>3512</v>
      </c>
      <c r="B3513" s="104">
        <v>15</v>
      </c>
      <c r="C3513" s="104">
        <v>506</v>
      </c>
      <c r="D3513" s="104" t="s">
        <v>5329</v>
      </c>
      <c r="F3513" s="104" t="s">
        <v>944</v>
      </c>
      <c r="G3513" s="104">
        <v>1151</v>
      </c>
      <c r="H3513" s="104" t="s">
        <v>754</v>
      </c>
    </row>
    <row r="3514" spans="1:8" x14ac:dyDescent="0.25">
      <c r="A3514" s="104">
        <v>3513</v>
      </c>
      <c r="B3514" s="104">
        <v>15</v>
      </c>
      <c r="C3514" s="104">
        <v>507</v>
      </c>
      <c r="D3514" s="104" t="s">
        <v>4786</v>
      </c>
      <c r="F3514" s="104" t="s">
        <v>944</v>
      </c>
      <c r="G3514" s="104">
        <v>972</v>
      </c>
      <c r="H3514" s="104" t="s">
        <v>754</v>
      </c>
    </row>
    <row r="3515" spans="1:8" x14ac:dyDescent="0.25">
      <c r="A3515" s="104">
        <v>3514</v>
      </c>
      <c r="B3515" s="104">
        <v>15</v>
      </c>
      <c r="C3515" s="104">
        <v>508</v>
      </c>
      <c r="D3515" s="104" t="s">
        <v>4800</v>
      </c>
      <c r="F3515" s="104" t="s">
        <v>944</v>
      </c>
      <c r="G3515" s="104">
        <v>691</v>
      </c>
      <c r="H3515" s="104" t="s">
        <v>754</v>
      </c>
    </row>
    <row r="3516" spans="1:8" x14ac:dyDescent="0.25">
      <c r="A3516" s="104">
        <v>3515</v>
      </c>
      <c r="B3516" s="104">
        <v>15</v>
      </c>
      <c r="C3516" s="104">
        <v>509</v>
      </c>
      <c r="D3516" s="104" t="s">
        <v>4783</v>
      </c>
      <c r="F3516" s="104" t="s">
        <v>944</v>
      </c>
      <c r="G3516" s="104">
        <v>773</v>
      </c>
      <c r="H3516" s="104" t="s">
        <v>754</v>
      </c>
    </row>
    <row r="3517" spans="1:8" x14ac:dyDescent="0.25">
      <c r="A3517" s="104">
        <v>3516</v>
      </c>
      <c r="B3517" s="104">
        <v>15</v>
      </c>
      <c r="C3517" s="104">
        <v>510</v>
      </c>
      <c r="D3517" s="104" t="s">
        <v>4792</v>
      </c>
      <c r="F3517" s="104" t="s">
        <v>944</v>
      </c>
      <c r="G3517" s="104">
        <v>1897</v>
      </c>
      <c r="H3517" s="104" t="s">
        <v>754</v>
      </c>
    </row>
    <row r="3518" spans="1:8" x14ac:dyDescent="0.25">
      <c r="A3518" s="104">
        <v>3517</v>
      </c>
      <c r="B3518" s="104">
        <v>15</v>
      </c>
      <c r="C3518" s="104">
        <v>511</v>
      </c>
      <c r="D3518" s="104" t="s">
        <v>4858</v>
      </c>
      <c r="F3518" s="104" t="s">
        <v>944</v>
      </c>
      <c r="G3518" s="104">
        <v>800</v>
      </c>
      <c r="H3518" s="104" t="s">
        <v>754</v>
      </c>
    </row>
    <row r="3519" spans="1:8" x14ac:dyDescent="0.25">
      <c r="A3519" s="104">
        <v>3518</v>
      </c>
      <c r="B3519" s="104">
        <v>15</v>
      </c>
      <c r="C3519" s="104">
        <v>512</v>
      </c>
      <c r="D3519" s="104" t="s">
        <v>4775</v>
      </c>
      <c r="F3519" s="104" t="s">
        <v>944</v>
      </c>
      <c r="G3519" s="104">
        <v>600</v>
      </c>
      <c r="H3519" s="104" t="s">
        <v>754</v>
      </c>
    </row>
    <row r="3520" spans="1:8" x14ac:dyDescent="0.25">
      <c r="A3520" s="104">
        <v>3519</v>
      </c>
      <c r="B3520" s="104">
        <v>15</v>
      </c>
      <c r="C3520" s="104">
        <v>513</v>
      </c>
      <c r="D3520" s="104" t="s">
        <v>5314</v>
      </c>
      <c r="F3520" s="104" t="s">
        <v>944</v>
      </c>
      <c r="G3520" s="104">
        <v>858</v>
      </c>
      <c r="H3520" s="104" t="s">
        <v>754</v>
      </c>
    </row>
    <row r="3521" spans="1:8" x14ac:dyDescent="0.25">
      <c r="A3521" s="104">
        <v>3520</v>
      </c>
      <c r="B3521" s="104">
        <v>15</v>
      </c>
      <c r="C3521" s="104">
        <v>514</v>
      </c>
      <c r="D3521" s="104" t="s">
        <v>4957</v>
      </c>
      <c r="F3521" s="104" t="s">
        <v>944</v>
      </c>
      <c r="G3521" s="104">
        <v>768</v>
      </c>
      <c r="H3521" s="104" t="s">
        <v>754</v>
      </c>
    </row>
    <row r="3522" spans="1:8" x14ac:dyDescent="0.25">
      <c r="A3522" s="104">
        <v>3521</v>
      </c>
      <c r="B3522" s="104">
        <v>15</v>
      </c>
      <c r="C3522" s="104">
        <v>515</v>
      </c>
      <c r="D3522" s="104" t="s">
        <v>4807</v>
      </c>
      <c r="F3522" s="104" t="s">
        <v>944</v>
      </c>
      <c r="G3522" s="104">
        <v>936</v>
      </c>
      <c r="H3522" s="104" t="s">
        <v>754</v>
      </c>
    </row>
    <row r="3523" spans="1:8" x14ac:dyDescent="0.25">
      <c r="A3523" s="104">
        <v>3522</v>
      </c>
      <c r="B3523" s="104">
        <v>15</v>
      </c>
      <c r="C3523" s="104">
        <v>516</v>
      </c>
      <c r="D3523" s="104" t="s">
        <v>4969</v>
      </c>
      <c r="F3523" s="104" t="s">
        <v>944</v>
      </c>
      <c r="G3523" s="104">
        <v>670</v>
      </c>
      <c r="H3523" s="104" t="s">
        <v>754</v>
      </c>
    </row>
    <row r="3524" spans="1:8" x14ac:dyDescent="0.25">
      <c r="A3524" s="104">
        <v>3523</v>
      </c>
      <c r="B3524" s="104">
        <v>15</v>
      </c>
      <c r="C3524" s="104">
        <v>517</v>
      </c>
      <c r="D3524" s="104" t="s">
        <v>5007</v>
      </c>
      <c r="F3524" s="104" t="s">
        <v>944</v>
      </c>
      <c r="G3524" s="104">
        <v>1028</v>
      </c>
      <c r="H3524" s="104" t="s">
        <v>754</v>
      </c>
    </row>
    <row r="3525" spans="1:8" x14ac:dyDescent="0.25">
      <c r="A3525" s="104">
        <v>3524</v>
      </c>
      <c r="B3525" s="104">
        <v>15</v>
      </c>
      <c r="C3525" s="104">
        <v>518</v>
      </c>
      <c r="D3525" s="104" t="s">
        <v>4844</v>
      </c>
      <c r="F3525" s="104" t="s">
        <v>944</v>
      </c>
      <c r="G3525" s="104">
        <v>156</v>
      </c>
      <c r="H3525" s="104" t="s">
        <v>754</v>
      </c>
    </row>
    <row r="3526" spans="1:8" x14ac:dyDescent="0.25">
      <c r="A3526" s="104">
        <v>3525</v>
      </c>
      <c r="B3526" s="104">
        <v>15</v>
      </c>
      <c r="C3526" s="104">
        <v>519</v>
      </c>
      <c r="D3526" s="104" t="s">
        <v>975</v>
      </c>
      <c r="F3526" s="104" t="s">
        <v>944</v>
      </c>
      <c r="G3526" s="104">
        <v>173</v>
      </c>
      <c r="H3526" s="104" t="s">
        <v>754</v>
      </c>
    </row>
    <row r="3527" spans="1:8" x14ac:dyDescent="0.25">
      <c r="A3527" s="104">
        <v>3526</v>
      </c>
      <c r="B3527" s="104">
        <v>15</v>
      </c>
      <c r="C3527" s="104">
        <v>520</v>
      </c>
      <c r="D3527" s="104" t="s">
        <v>5445</v>
      </c>
      <c r="F3527" s="104" t="s">
        <v>944</v>
      </c>
      <c r="G3527" s="104">
        <v>2689</v>
      </c>
      <c r="H3527" s="104" t="s">
        <v>754</v>
      </c>
    </row>
    <row r="3528" spans="1:8" x14ac:dyDescent="0.25">
      <c r="A3528" s="104">
        <v>3527</v>
      </c>
      <c r="B3528" s="104">
        <v>15</v>
      </c>
      <c r="C3528" s="104">
        <v>521</v>
      </c>
      <c r="D3528" s="104" t="s">
        <v>5444</v>
      </c>
      <c r="F3528" s="104" t="s">
        <v>944</v>
      </c>
      <c r="G3528" s="104">
        <v>221</v>
      </c>
      <c r="H3528" s="104" t="s">
        <v>754</v>
      </c>
    </row>
    <row r="3529" spans="1:8" x14ac:dyDescent="0.25">
      <c r="A3529" s="104">
        <v>3528</v>
      </c>
      <c r="B3529" s="104">
        <v>15</v>
      </c>
      <c r="C3529" s="104">
        <v>522</v>
      </c>
      <c r="D3529" s="104" t="s">
        <v>4954</v>
      </c>
      <c r="F3529" s="104" t="s">
        <v>944</v>
      </c>
      <c r="G3529" s="104">
        <v>124</v>
      </c>
      <c r="H3529" s="104" t="s">
        <v>754</v>
      </c>
    </row>
    <row r="3530" spans="1:8" x14ac:dyDescent="0.25">
      <c r="A3530" s="104">
        <v>3529</v>
      </c>
      <c r="B3530" s="104">
        <v>15</v>
      </c>
      <c r="C3530" s="104">
        <v>523</v>
      </c>
      <c r="D3530" s="104" t="s">
        <v>4781</v>
      </c>
      <c r="F3530" s="104" t="s">
        <v>944</v>
      </c>
      <c r="G3530" s="104">
        <v>108</v>
      </c>
      <c r="H3530" s="104" t="s">
        <v>754</v>
      </c>
    </row>
    <row r="3531" spans="1:8" x14ac:dyDescent="0.25">
      <c r="A3531" s="104">
        <v>3530</v>
      </c>
      <c r="B3531" s="104">
        <v>15</v>
      </c>
      <c r="C3531" s="104">
        <v>524</v>
      </c>
      <c r="D3531" s="104" t="s">
        <v>4781</v>
      </c>
      <c r="F3531" s="104" t="s">
        <v>944</v>
      </c>
      <c r="G3531" s="104">
        <v>74</v>
      </c>
      <c r="H3531" s="104" t="s">
        <v>754</v>
      </c>
    </row>
    <row r="3532" spans="1:8" x14ac:dyDescent="0.25">
      <c r="A3532" s="104">
        <v>3531</v>
      </c>
      <c r="B3532" s="104">
        <v>15</v>
      </c>
      <c r="C3532" s="104">
        <v>525</v>
      </c>
      <c r="D3532" s="104" t="s">
        <v>4833</v>
      </c>
      <c r="F3532" s="104" t="s">
        <v>944</v>
      </c>
      <c r="G3532" s="104">
        <v>281</v>
      </c>
      <c r="H3532" s="104" t="s">
        <v>754</v>
      </c>
    </row>
    <row r="3533" spans="1:8" x14ac:dyDescent="0.25">
      <c r="A3533" s="104">
        <v>3532</v>
      </c>
      <c r="B3533" s="104">
        <v>15</v>
      </c>
      <c r="C3533" s="104">
        <v>526</v>
      </c>
      <c r="D3533" s="104" t="s">
        <v>945</v>
      </c>
      <c r="F3533" s="104" t="s">
        <v>946</v>
      </c>
      <c r="G3533" s="104">
        <v>108</v>
      </c>
      <c r="H3533" s="104" t="s">
        <v>4774</v>
      </c>
    </row>
    <row r="3534" spans="1:8" x14ac:dyDescent="0.25">
      <c r="A3534" s="104">
        <v>3533</v>
      </c>
      <c r="B3534" s="104">
        <v>15</v>
      </c>
      <c r="C3534" s="104">
        <v>527</v>
      </c>
      <c r="D3534" s="104" t="s">
        <v>945</v>
      </c>
      <c r="F3534" s="104" t="s">
        <v>946</v>
      </c>
      <c r="G3534" s="104">
        <v>868</v>
      </c>
      <c r="H3534" s="104" t="s">
        <v>4774</v>
      </c>
    </row>
    <row r="3535" spans="1:8" x14ac:dyDescent="0.25">
      <c r="A3535" s="104">
        <v>3534</v>
      </c>
      <c r="B3535" s="104">
        <v>15</v>
      </c>
      <c r="C3535" s="104">
        <v>528</v>
      </c>
      <c r="D3535" s="104" t="s">
        <v>4922</v>
      </c>
      <c r="F3535" s="104" t="s">
        <v>944</v>
      </c>
      <c r="G3535" s="104">
        <v>696</v>
      </c>
      <c r="H3535" s="104" t="s">
        <v>754</v>
      </c>
    </row>
    <row r="3536" spans="1:8" x14ac:dyDescent="0.25">
      <c r="A3536" s="104">
        <v>3535</v>
      </c>
      <c r="B3536" s="104">
        <v>15</v>
      </c>
      <c r="C3536" s="104">
        <v>529</v>
      </c>
      <c r="D3536" s="104" t="s">
        <v>4797</v>
      </c>
      <c r="F3536" s="104" t="s">
        <v>944</v>
      </c>
      <c r="G3536" s="104">
        <v>502</v>
      </c>
      <c r="H3536" s="104" t="s">
        <v>754</v>
      </c>
    </row>
    <row r="3537" spans="1:8" x14ac:dyDescent="0.25">
      <c r="A3537" s="104">
        <v>3536</v>
      </c>
      <c r="B3537" s="104">
        <v>15</v>
      </c>
      <c r="C3537" s="104">
        <v>530</v>
      </c>
      <c r="D3537" s="104" t="s">
        <v>4858</v>
      </c>
      <c r="F3537" s="104" t="s">
        <v>944</v>
      </c>
      <c r="G3537" s="104">
        <v>1068</v>
      </c>
      <c r="H3537" s="104" t="s">
        <v>754</v>
      </c>
    </row>
    <row r="3538" spans="1:8" x14ac:dyDescent="0.25">
      <c r="A3538" s="104">
        <v>3537</v>
      </c>
      <c r="B3538" s="104">
        <v>15</v>
      </c>
      <c r="C3538" s="104">
        <v>531</v>
      </c>
      <c r="D3538" s="104" t="s">
        <v>4986</v>
      </c>
      <c r="F3538" s="104" t="s">
        <v>944</v>
      </c>
      <c r="G3538" s="104">
        <v>918</v>
      </c>
      <c r="H3538" s="104" t="s">
        <v>754</v>
      </c>
    </row>
    <row r="3539" spans="1:8" x14ac:dyDescent="0.25">
      <c r="A3539" s="104">
        <v>3538</v>
      </c>
      <c r="B3539" s="104">
        <v>15</v>
      </c>
      <c r="C3539" s="104">
        <v>532</v>
      </c>
      <c r="D3539" s="104" t="s">
        <v>4782</v>
      </c>
      <c r="F3539" s="104" t="s">
        <v>944</v>
      </c>
      <c r="G3539" s="104">
        <v>1001</v>
      </c>
      <c r="H3539" s="104" t="s">
        <v>754</v>
      </c>
    </row>
    <row r="3540" spans="1:8" x14ac:dyDescent="0.25">
      <c r="A3540" s="104">
        <v>3539</v>
      </c>
      <c r="B3540" s="104">
        <v>15</v>
      </c>
      <c r="C3540" s="104">
        <v>533</v>
      </c>
      <c r="D3540" s="104" t="s">
        <v>4804</v>
      </c>
      <c r="F3540" s="104" t="s">
        <v>944</v>
      </c>
      <c r="G3540" s="104">
        <v>1590</v>
      </c>
      <c r="H3540" s="104" t="s">
        <v>754</v>
      </c>
    </row>
    <row r="3541" spans="1:8" x14ac:dyDescent="0.25">
      <c r="A3541" s="104">
        <v>3540</v>
      </c>
      <c r="B3541" s="104">
        <v>15</v>
      </c>
      <c r="C3541" s="104">
        <v>534</v>
      </c>
      <c r="D3541" s="104" t="s">
        <v>945</v>
      </c>
      <c r="F3541" s="104" t="s">
        <v>968</v>
      </c>
      <c r="G3541" s="104">
        <v>46511</v>
      </c>
      <c r="H3541" s="104" t="s">
        <v>4890</v>
      </c>
    </row>
    <row r="3542" spans="1:8" x14ac:dyDescent="0.25">
      <c r="A3542" s="104">
        <v>3541</v>
      </c>
      <c r="B3542" s="104">
        <v>15</v>
      </c>
      <c r="C3542" s="104">
        <v>535</v>
      </c>
      <c r="D3542" s="104" t="s">
        <v>4858</v>
      </c>
      <c r="F3542" s="104" t="s">
        <v>944</v>
      </c>
      <c r="G3542" s="104">
        <v>533</v>
      </c>
      <c r="H3542" s="104" t="s">
        <v>754</v>
      </c>
    </row>
    <row r="3543" spans="1:8" x14ac:dyDescent="0.25">
      <c r="A3543" s="104">
        <v>3542</v>
      </c>
      <c r="B3543" s="104">
        <v>15</v>
      </c>
      <c r="C3543" s="104">
        <v>536</v>
      </c>
      <c r="D3543" s="104" t="s">
        <v>4853</v>
      </c>
      <c r="F3543" s="104" t="s">
        <v>944</v>
      </c>
      <c r="G3543" s="104">
        <v>764</v>
      </c>
      <c r="H3543" s="104" t="s">
        <v>754</v>
      </c>
    </row>
    <row r="3544" spans="1:8" x14ac:dyDescent="0.25">
      <c r="A3544" s="104">
        <v>3543</v>
      </c>
      <c r="B3544" s="104">
        <v>15</v>
      </c>
      <c r="C3544" s="104">
        <v>537</v>
      </c>
      <c r="D3544" s="104" t="s">
        <v>4795</v>
      </c>
      <c r="F3544" s="104" t="s">
        <v>944</v>
      </c>
      <c r="G3544" s="104">
        <v>515</v>
      </c>
      <c r="H3544" s="104" t="s">
        <v>754</v>
      </c>
    </row>
    <row r="3545" spans="1:8" x14ac:dyDescent="0.25">
      <c r="A3545" s="104">
        <v>3544</v>
      </c>
      <c r="B3545" s="104">
        <v>15</v>
      </c>
      <c r="C3545" s="104">
        <v>538</v>
      </c>
      <c r="D3545" s="104" t="s">
        <v>4804</v>
      </c>
      <c r="F3545" s="104" t="s">
        <v>944</v>
      </c>
      <c r="G3545" s="104">
        <v>531</v>
      </c>
      <c r="H3545" s="104" t="s">
        <v>754</v>
      </c>
    </row>
    <row r="3546" spans="1:8" x14ac:dyDescent="0.25">
      <c r="A3546" s="104">
        <v>3545</v>
      </c>
      <c r="B3546" s="104">
        <v>15</v>
      </c>
      <c r="C3546" s="104">
        <v>539</v>
      </c>
      <c r="D3546" s="104" t="s">
        <v>5456</v>
      </c>
      <c r="F3546" s="104" t="s">
        <v>944</v>
      </c>
      <c r="G3546" s="104">
        <v>1398</v>
      </c>
      <c r="H3546" s="104" t="s">
        <v>754</v>
      </c>
    </row>
    <row r="3547" spans="1:8" x14ac:dyDescent="0.25">
      <c r="A3547" s="104">
        <v>3546</v>
      </c>
      <c r="B3547" s="104">
        <v>15</v>
      </c>
      <c r="C3547" s="104">
        <v>540</v>
      </c>
      <c r="D3547" s="104" t="s">
        <v>4924</v>
      </c>
      <c r="F3547" s="104" t="s">
        <v>944</v>
      </c>
      <c r="G3547" s="104">
        <v>1924</v>
      </c>
      <c r="H3547" s="104" t="s">
        <v>754</v>
      </c>
    </row>
    <row r="3548" spans="1:8" x14ac:dyDescent="0.25">
      <c r="A3548" s="104">
        <v>3547</v>
      </c>
      <c r="B3548" s="104">
        <v>15</v>
      </c>
      <c r="C3548" s="104">
        <v>541</v>
      </c>
      <c r="D3548" s="104" t="s">
        <v>4940</v>
      </c>
      <c r="F3548" s="104" t="s">
        <v>944</v>
      </c>
      <c r="G3548" s="104">
        <v>1488</v>
      </c>
      <c r="H3548" s="104" t="s">
        <v>754</v>
      </c>
    </row>
    <row r="3549" spans="1:8" x14ac:dyDescent="0.25">
      <c r="A3549" s="104">
        <v>3548</v>
      </c>
      <c r="B3549" s="104">
        <v>15</v>
      </c>
      <c r="C3549" s="104">
        <v>542</v>
      </c>
      <c r="D3549" s="104" t="s">
        <v>4923</v>
      </c>
      <c r="F3549" s="104" t="s">
        <v>944</v>
      </c>
      <c r="G3549" s="104">
        <v>1560</v>
      </c>
      <c r="H3549" s="104" t="s">
        <v>754</v>
      </c>
    </row>
    <row r="3550" spans="1:8" x14ac:dyDescent="0.25">
      <c r="A3550" s="104">
        <v>3549</v>
      </c>
      <c r="B3550" s="104">
        <v>15</v>
      </c>
      <c r="C3550" s="104">
        <v>543</v>
      </c>
      <c r="D3550" s="104" t="s">
        <v>4960</v>
      </c>
      <c r="F3550" s="104" t="s">
        <v>944</v>
      </c>
      <c r="G3550" s="104">
        <v>320</v>
      </c>
      <c r="H3550" s="104" t="s">
        <v>754</v>
      </c>
    </row>
    <row r="3551" spans="1:8" x14ac:dyDescent="0.25">
      <c r="A3551" s="104">
        <v>3550</v>
      </c>
      <c r="B3551" s="104">
        <v>15</v>
      </c>
      <c r="C3551" s="104">
        <v>544</v>
      </c>
      <c r="D3551" s="104" t="s">
        <v>4963</v>
      </c>
      <c r="F3551" s="104" t="s">
        <v>944</v>
      </c>
      <c r="G3551" s="104">
        <v>272</v>
      </c>
      <c r="H3551" s="104" t="s">
        <v>754</v>
      </c>
    </row>
    <row r="3552" spans="1:8" x14ac:dyDescent="0.25">
      <c r="A3552" s="104">
        <v>3551</v>
      </c>
      <c r="B3552" s="104">
        <v>15</v>
      </c>
      <c r="C3552" s="104">
        <v>545</v>
      </c>
      <c r="D3552" s="104" t="s">
        <v>5446</v>
      </c>
      <c r="F3552" s="104" t="s">
        <v>944</v>
      </c>
      <c r="G3552" s="104">
        <v>4067</v>
      </c>
      <c r="H3552" s="104" t="s">
        <v>754</v>
      </c>
    </row>
    <row r="3553" spans="1:8" x14ac:dyDescent="0.25">
      <c r="A3553" s="104">
        <v>3552</v>
      </c>
      <c r="B3553" s="104">
        <v>15</v>
      </c>
      <c r="C3553" s="104">
        <v>546</v>
      </c>
      <c r="D3553" s="104" t="s">
        <v>5450</v>
      </c>
      <c r="F3553" s="104" t="s">
        <v>944</v>
      </c>
      <c r="G3553" s="104">
        <v>3021</v>
      </c>
      <c r="H3553" s="104" t="s">
        <v>4779</v>
      </c>
    </row>
    <row r="3554" spans="1:8" x14ac:dyDescent="0.25">
      <c r="A3554" s="104">
        <v>3553</v>
      </c>
      <c r="B3554" s="104">
        <v>15</v>
      </c>
      <c r="C3554" s="104">
        <v>547</v>
      </c>
      <c r="D3554" s="104" t="s">
        <v>4942</v>
      </c>
      <c r="F3554" s="104" t="s">
        <v>944</v>
      </c>
      <c r="G3554" s="104">
        <v>1770</v>
      </c>
      <c r="H3554" s="104" t="s">
        <v>754</v>
      </c>
    </row>
    <row r="3555" spans="1:8" x14ac:dyDescent="0.25">
      <c r="A3555" s="104">
        <v>3554</v>
      </c>
      <c r="B3555" s="104">
        <v>15</v>
      </c>
      <c r="C3555" s="104">
        <v>548</v>
      </c>
      <c r="D3555" s="104" t="s">
        <v>4935</v>
      </c>
      <c r="F3555" s="104" t="s">
        <v>944</v>
      </c>
      <c r="G3555" s="104">
        <v>900</v>
      </c>
      <c r="H3555" s="104" t="s">
        <v>754</v>
      </c>
    </row>
    <row r="3556" spans="1:8" x14ac:dyDescent="0.25">
      <c r="A3556" s="104">
        <v>3555</v>
      </c>
      <c r="B3556" s="104">
        <v>15</v>
      </c>
      <c r="C3556" s="104">
        <v>549</v>
      </c>
      <c r="D3556" s="104" t="s">
        <v>4930</v>
      </c>
      <c r="F3556" s="104" t="s">
        <v>944</v>
      </c>
      <c r="G3556" s="104">
        <v>2152</v>
      </c>
      <c r="H3556" s="104" t="s">
        <v>754</v>
      </c>
    </row>
    <row r="3557" spans="1:8" x14ac:dyDescent="0.25">
      <c r="A3557" s="104">
        <v>3556</v>
      </c>
      <c r="B3557" s="104">
        <v>15</v>
      </c>
      <c r="C3557" s="104">
        <v>550</v>
      </c>
      <c r="D3557" s="104" t="s">
        <v>4775</v>
      </c>
      <c r="F3557" s="104" t="s">
        <v>944</v>
      </c>
      <c r="G3557" s="104">
        <v>548</v>
      </c>
      <c r="H3557" s="104" t="s">
        <v>754</v>
      </c>
    </row>
    <row r="3558" spans="1:8" x14ac:dyDescent="0.25">
      <c r="A3558" s="104">
        <v>3557</v>
      </c>
      <c r="B3558" s="104">
        <v>15</v>
      </c>
      <c r="C3558" s="104">
        <v>551</v>
      </c>
      <c r="D3558" s="104" t="s">
        <v>5048</v>
      </c>
      <c r="F3558" s="104" t="s">
        <v>944</v>
      </c>
      <c r="G3558" s="104">
        <v>648</v>
      </c>
      <c r="H3558" s="104" t="s">
        <v>754</v>
      </c>
    </row>
    <row r="3559" spans="1:8" x14ac:dyDescent="0.25">
      <c r="A3559" s="104">
        <v>3558</v>
      </c>
      <c r="B3559" s="104">
        <v>15</v>
      </c>
      <c r="C3559" s="104">
        <v>552</v>
      </c>
      <c r="D3559" s="104" t="s">
        <v>4799</v>
      </c>
      <c r="F3559" s="104" t="s">
        <v>944</v>
      </c>
      <c r="G3559" s="104">
        <v>956</v>
      </c>
      <c r="H3559" s="104" t="s">
        <v>754</v>
      </c>
    </row>
    <row r="3560" spans="1:8" x14ac:dyDescent="0.25">
      <c r="A3560" s="104">
        <v>3559</v>
      </c>
      <c r="B3560" s="104">
        <v>15</v>
      </c>
      <c r="C3560" s="104">
        <v>553</v>
      </c>
      <c r="D3560" s="104" t="s">
        <v>4795</v>
      </c>
      <c r="F3560" s="104" t="s">
        <v>944</v>
      </c>
      <c r="G3560" s="104">
        <v>1165</v>
      </c>
      <c r="H3560" s="104" t="s">
        <v>754</v>
      </c>
    </row>
    <row r="3561" spans="1:8" x14ac:dyDescent="0.25">
      <c r="A3561" s="104">
        <v>3560</v>
      </c>
      <c r="B3561" s="104">
        <v>15</v>
      </c>
      <c r="C3561" s="104">
        <v>554</v>
      </c>
      <c r="D3561" s="104" t="s">
        <v>4797</v>
      </c>
      <c r="F3561" s="104" t="s">
        <v>944</v>
      </c>
      <c r="G3561" s="104">
        <v>661</v>
      </c>
      <c r="H3561" s="104" t="s">
        <v>754</v>
      </c>
    </row>
    <row r="3562" spans="1:8" x14ac:dyDescent="0.25">
      <c r="A3562" s="104">
        <v>3561</v>
      </c>
      <c r="B3562" s="104">
        <v>15</v>
      </c>
      <c r="C3562" s="104">
        <v>555</v>
      </c>
      <c r="D3562" s="104" t="s">
        <v>4784</v>
      </c>
      <c r="F3562" s="104" t="s">
        <v>944</v>
      </c>
      <c r="G3562" s="104">
        <v>1196</v>
      </c>
      <c r="H3562" s="104" t="s">
        <v>754</v>
      </c>
    </row>
    <row r="3563" spans="1:8" x14ac:dyDescent="0.25">
      <c r="A3563" s="104">
        <v>3562</v>
      </c>
      <c r="B3563" s="104">
        <v>15</v>
      </c>
      <c r="C3563" s="104">
        <v>556</v>
      </c>
      <c r="D3563" s="104" t="s">
        <v>4858</v>
      </c>
      <c r="F3563" s="104" t="s">
        <v>944</v>
      </c>
      <c r="G3563" s="104">
        <v>827</v>
      </c>
      <c r="H3563" s="104" t="s">
        <v>754</v>
      </c>
    </row>
    <row r="3564" spans="1:8" x14ac:dyDescent="0.25">
      <c r="A3564" s="104">
        <v>3563</v>
      </c>
      <c r="B3564" s="104">
        <v>15</v>
      </c>
      <c r="C3564" s="104">
        <v>557</v>
      </c>
      <c r="D3564" s="104" t="s">
        <v>4921</v>
      </c>
      <c r="F3564" s="104" t="s">
        <v>944</v>
      </c>
      <c r="G3564" s="104">
        <v>1138</v>
      </c>
      <c r="H3564" s="104" t="s">
        <v>754</v>
      </c>
    </row>
    <row r="3565" spans="1:8" x14ac:dyDescent="0.25">
      <c r="A3565" s="104">
        <v>3564</v>
      </c>
      <c r="B3565" s="104">
        <v>15</v>
      </c>
      <c r="C3565" s="104">
        <v>559</v>
      </c>
      <c r="D3565" s="104" t="s">
        <v>4934</v>
      </c>
      <c r="F3565" s="104" t="s">
        <v>944</v>
      </c>
      <c r="G3565" s="104">
        <v>627</v>
      </c>
      <c r="H3565" s="104" t="s">
        <v>754</v>
      </c>
    </row>
    <row r="3566" spans="1:8" x14ac:dyDescent="0.25">
      <c r="A3566" s="104">
        <v>3565</v>
      </c>
      <c r="B3566" s="104">
        <v>15</v>
      </c>
      <c r="C3566" s="104">
        <v>560</v>
      </c>
      <c r="D3566" s="104" t="s">
        <v>4796</v>
      </c>
      <c r="F3566" s="104" t="s">
        <v>944</v>
      </c>
      <c r="G3566" s="104">
        <v>2120</v>
      </c>
      <c r="H3566" s="104" t="s">
        <v>754</v>
      </c>
    </row>
    <row r="3567" spans="1:8" x14ac:dyDescent="0.25">
      <c r="A3567" s="104">
        <v>3566</v>
      </c>
      <c r="B3567" s="104">
        <v>15</v>
      </c>
      <c r="C3567" s="104">
        <v>561</v>
      </c>
      <c r="D3567" s="104" t="s">
        <v>4928</v>
      </c>
      <c r="F3567" s="104" t="s">
        <v>944</v>
      </c>
      <c r="G3567" s="104">
        <v>1779</v>
      </c>
      <c r="H3567" s="104" t="s">
        <v>754</v>
      </c>
    </row>
    <row r="3568" spans="1:8" x14ac:dyDescent="0.25">
      <c r="A3568" s="104">
        <v>3567</v>
      </c>
      <c r="B3568" s="104">
        <v>15</v>
      </c>
      <c r="C3568" s="104">
        <v>562</v>
      </c>
      <c r="D3568" s="104" t="s">
        <v>5457</v>
      </c>
      <c r="F3568" s="104" t="s">
        <v>944</v>
      </c>
      <c r="G3568" s="104">
        <v>285</v>
      </c>
      <c r="H3568" s="104" t="s">
        <v>4824</v>
      </c>
    </row>
    <row r="3569" spans="1:8" x14ac:dyDescent="0.25">
      <c r="A3569" s="104">
        <v>3568</v>
      </c>
      <c r="B3569" s="104">
        <v>15</v>
      </c>
      <c r="C3569" s="104">
        <v>563</v>
      </c>
      <c r="D3569" s="104" t="s">
        <v>5458</v>
      </c>
      <c r="F3569" s="104" t="s">
        <v>944</v>
      </c>
      <c r="G3569" s="104">
        <v>207</v>
      </c>
      <c r="H3569" s="104" t="s">
        <v>4824</v>
      </c>
    </row>
    <row r="3570" spans="1:8" x14ac:dyDescent="0.25">
      <c r="A3570" s="104">
        <v>3569</v>
      </c>
      <c r="B3570" s="104">
        <v>15</v>
      </c>
      <c r="C3570" s="104">
        <v>564</v>
      </c>
      <c r="D3570" s="104" t="s">
        <v>5441</v>
      </c>
      <c r="F3570" s="104" t="s">
        <v>944</v>
      </c>
      <c r="G3570" s="104">
        <v>236</v>
      </c>
      <c r="H3570" s="104" t="s">
        <v>4824</v>
      </c>
    </row>
    <row r="3571" spans="1:8" x14ac:dyDescent="0.25">
      <c r="A3571" s="104">
        <v>3570</v>
      </c>
      <c r="B3571" s="104">
        <v>15</v>
      </c>
      <c r="C3571" s="104">
        <v>653</v>
      </c>
      <c r="D3571" s="104" t="s">
        <v>5459</v>
      </c>
      <c r="F3571" s="104" t="s">
        <v>944</v>
      </c>
      <c r="G3571" s="104">
        <v>168</v>
      </c>
      <c r="H3571" s="104" t="s">
        <v>4824</v>
      </c>
    </row>
    <row r="3572" spans="1:8" x14ac:dyDescent="0.25">
      <c r="A3572" s="104">
        <v>3571</v>
      </c>
      <c r="B3572" s="104">
        <v>15</v>
      </c>
      <c r="C3572" s="104" t="s">
        <v>950</v>
      </c>
      <c r="D3572" s="104" t="s">
        <v>945</v>
      </c>
      <c r="F3572" s="104" t="s">
        <v>946</v>
      </c>
      <c r="G3572" s="104">
        <v>6359</v>
      </c>
      <c r="H3572" s="104" t="s">
        <v>4776</v>
      </c>
    </row>
    <row r="3573" spans="1:8" x14ac:dyDescent="0.25">
      <c r="A3573" s="104">
        <v>3572</v>
      </c>
      <c r="B3573" s="104">
        <v>15</v>
      </c>
      <c r="C3573" s="104" t="s">
        <v>951</v>
      </c>
      <c r="D3573" s="104" t="s">
        <v>945</v>
      </c>
      <c r="F3573" s="104" t="s">
        <v>946</v>
      </c>
      <c r="G3573" s="104">
        <v>1966</v>
      </c>
      <c r="H3573" s="104" t="s">
        <v>4776</v>
      </c>
    </row>
    <row r="3574" spans="1:8" x14ac:dyDescent="0.25">
      <c r="A3574" s="104">
        <v>3573</v>
      </c>
      <c r="B3574" s="104">
        <v>15</v>
      </c>
      <c r="C3574" s="104" t="s">
        <v>952</v>
      </c>
      <c r="D3574" s="104" t="s">
        <v>945</v>
      </c>
      <c r="F3574" s="104" t="s">
        <v>946</v>
      </c>
      <c r="G3574" s="104">
        <v>171</v>
      </c>
      <c r="H3574" s="104" t="s">
        <v>4776</v>
      </c>
    </row>
    <row r="3575" spans="1:8" x14ac:dyDescent="0.25">
      <c r="A3575" s="104">
        <v>3574</v>
      </c>
      <c r="B3575" s="104">
        <v>15</v>
      </c>
      <c r="C3575" s="104" t="s">
        <v>953</v>
      </c>
      <c r="D3575" s="104" t="s">
        <v>945</v>
      </c>
      <c r="F3575" s="104" t="s">
        <v>946</v>
      </c>
      <c r="G3575" s="104">
        <v>8073</v>
      </c>
      <c r="H3575" s="104" t="s">
        <v>4776</v>
      </c>
    </row>
    <row r="3576" spans="1:8" x14ac:dyDescent="0.25">
      <c r="A3576" s="104">
        <v>3575</v>
      </c>
      <c r="B3576" s="104">
        <v>15</v>
      </c>
      <c r="C3576" s="104" t="s">
        <v>956</v>
      </c>
      <c r="D3576" s="104" t="s">
        <v>945</v>
      </c>
      <c r="F3576" s="104" t="s">
        <v>946</v>
      </c>
      <c r="G3576" s="104">
        <v>2935</v>
      </c>
      <c r="H3576" s="104" t="s">
        <v>4777</v>
      </c>
    </row>
    <row r="3577" spans="1:8" x14ac:dyDescent="0.25">
      <c r="A3577" s="104">
        <v>3576</v>
      </c>
      <c r="B3577" s="104">
        <v>15</v>
      </c>
      <c r="C3577" s="104" t="s">
        <v>957</v>
      </c>
      <c r="D3577" s="104" t="s">
        <v>945</v>
      </c>
      <c r="F3577" s="104" t="s">
        <v>946</v>
      </c>
      <c r="G3577" s="104">
        <v>28569</v>
      </c>
      <c r="H3577" s="104" t="s">
        <v>4777</v>
      </c>
    </row>
    <row r="3578" spans="1:8" x14ac:dyDescent="0.25">
      <c r="A3578" s="104">
        <v>3577</v>
      </c>
      <c r="B3578" s="104">
        <v>15</v>
      </c>
      <c r="C3578" s="104" t="s">
        <v>964</v>
      </c>
      <c r="D3578" s="104" t="s">
        <v>945</v>
      </c>
      <c r="F3578" s="104" t="s">
        <v>946</v>
      </c>
      <c r="G3578" s="104">
        <v>18730</v>
      </c>
      <c r="H3578" s="104" t="s">
        <v>4777</v>
      </c>
    </row>
    <row r="3579" spans="1:8" x14ac:dyDescent="0.25">
      <c r="A3579" s="104">
        <v>3578</v>
      </c>
      <c r="B3579" s="104">
        <v>16</v>
      </c>
      <c r="C3579" s="104">
        <v>1</v>
      </c>
      <c r="D3579" s="104" t="s">
        <v>5257</v>
      </c>
      <c r="F3579" s="104" t="s">
        <v>944</v>
      </c>
      <c r="G3579" s="104">
        <v>1769</v>
      </c>
      <c r="H3579" s="104" t="s">
        <v>754</v>
      </c>
    </row>
    <row r="3580" spans="1:8" x14ac:dyDescent="0.25">
      <c r="A3580" s="104">
        <v>3579</v>
      </c>
      <c r="B3580" s="104">
        <v>16</v>
      </c>
      <c r="C3580" s="104">
        <v>2</v>
      </c>
      <c r="D3580" s="104" t="s">
        <v>5405</v>
      </c>
      <c r="F3580" s="104" t="s">
        <v>944</v>
      </c>
      <c r="G3580" s="104">
        <v>4100</v>
      </c>
      <c r="H3580" s="104" t="s">
        <v>4773</v>
      </c>
    </row>
    <row r="3581" spans="1:8" x14ac:dyDescent="0.25">
      <c r="A3581" s="104">
        <v>3580</v>
      </c>
      <c r="B3581" s="104">
        <v>16</v>
      </c>
      <c r="C3581" s="104">
        <v>3</v>
      </c>
      <c r="D3581" s="104" t="s">
        <v>5369</v>
      </c>
      <c r="F3581" s="104" t="s">
        <v>944</v>
      </c>
      <c r="G3581" s="104">
        <v>5725</v>
      </c>
      <c r="H3581" s="104" t="s">
        <v>754</v>
      </c>
    </row>
    <row r="3582" spans="1:8" x14ac:dyDescent="0.25">
      <c r="A3582" s="104">
        <v>3581</v>
      </c>
      <c r="B3582" s="104">
        <v>16</v>
      </c>
      <c r="C3582" s="104">
        <v>4</v>
      </c>
      <c r="D3582" s="104" t="s">
        <v>5275</v>
      </c>
      <c r="F3582" s="104" t="s">
        <v>944</v>
      </c>
      <c r="G3582" s="104">
        <v>3583</v>
      </c>
      <c r="H3582" s="104" t="s">
        <v>754</v>
      </c>
    </row>
    <row r="3583" spans="1:8" x14ac:dyDescent="0.25">
      <c r="A3583" s="104">
        <v>3582</v>
      </c>
      <c r="B3583" s="104">
        <v>16</v>
      </c>
      <c r="C3583" s="104">
        <v>5</v>
      </c>
      <c r="D3583" s="104" t="s">
        <v>5127</v>
      </c>
      <c r="F3583" s="104" t="s">
        <v>944</v>
      </c>
      <c r="G3583" s="104">
        <v>1495</v>
      </c>
      <c r="H3583" s="104" t="s">
        <v>4773</v>
      </c>
    </row>
    <row r="3584" spans="1:8" x14ac:dyDescent="0.25">
      <c r="A3584" s="104">
        <v>3583</v>
      </c>
      <c r="B3584" s="104">
        <v>16</v>
      </c>
      <c r="C3584" s="104">
        <v>6</v>
      </c>
      <c r="D3584" s="104" t="s">
        <v>1013</v>
      </c>
      <c r="F3584" s="104" t="s">
        <v>944</v>
      </c>
      <c r="G3584" s="104">
        <v>3312</v>
      </c>
      <c r="H3584" s="104" t="s">
        <v>754</v>
      </c>
    </row>
    <row r="3585" spans="1:8" x14ac:dyDescent="0.25">
      <c r="A3585" s="104">
        <v>3584</v>
      </c>
      <c r="B3585" s="104">
        <v>16</v>
      </c>
      <c r="C3585" s="104">
        <v>7</v>
      </c>
      <c r="D3585" s="104" t="s">
        <v>5391</v>
      </c>
      <c r="F3585" s="104" t="s">
        <v>944</v>
      </c>
      <c r="G3585" s="104">
        <v>2150</v>
      </c>
      <c r="H3585" s="104" t="s">
        <v>4773</v>
      </c>
    </row>
    <row r="3586" spans="1:8" x14ac:dyDescent="0.25">
      <c r="A3586" s="104">
        <v>3585</v>
      </c>
      <c r="B3586" s="104">
        <v>16</v>
      </c>
      <c r="C3586" s="104">
        <v>8</v>
      </c>
      <c r="D3586" s="104" t="s">
        <v>5355</v>
      </c>
      <c r="F3586" s="104" t="s">
        <v>944</v>
      </c>
      <c r="G3586" s="104">
        <v>1944</v>
      </c>
      <c r="H3586" s="104" t="s">
        <v>754</v>
      </c>
    </row>
    <row r="3587" spans="1:8" x14ac:dyDescent="0.25">
      <c r="A3587" s="104">
        <v>3586</v>
      </c>
      <c r="B3587" s="104">
        <v>16</v>
      </c>
      <c r="C3587" s="104">
        <v>9</v>
      </c>
      <c r="D3587" s="104" t="s">
        <v>5374</v>
      </c>
      <c r="F3587" s="104" t="s">
        <v>944</v>
      </c>
      <c r="G3587" s="104">
        <v>3253</v>
      </c>
      <c r="H3587" s="104" t="s">
        <v>4779</v>
      </c>
    </row>
    <row r="3588" spans="1:8" x14ac:dyDescent="0.25">
      <c r="A3588" s="104">
        <v>3587</v>
      </c>
      <c r="B3588" s="104">
        <v>16</v>
      </c>
      <c r="C3588" s="104">
        <v>10</v>
      </c>
      <c r="D3588" s="104" t="s">
        <v>5275</v>
      </c>
      <c r="F3588" s="104" t="s">
        <v>944</v>
      </c>
      <c r="G3588" s="104">
        <v>1182</v>
      </c>
      <c r="H3588" s="104" t="s">
        <v>754</v>
      </c>
    </row>
    <row r="3589" spans="1:8" x14ac:dyDescent="0.25">
      <c r="A3589" s="104">
        <v>3588</v>
      </c>
      <c r="B3589" s="104">
        <v>16</v>
      </c>
      <c r="C3589" s="104">
        <v>11</v>
      </c>
      <c r="D3589" s="104" t="s">
        <v>5398</v>
      </c>
      <c r="F3589" s="104" t="s">
        <v>944</v>
      </c>
      <c r="G3589" s="104">
        <v>743</v>
      </c>
      <c r="H3589" s="104" t="s">
        <v>754</v>
      </c>
    </row>
    <row r="3590" spans="1:8" x14ac:dyDescent="0.25">
      <c r="A3590" s="104">
        <v>3589</v>
      </c>
      <c r="B3590" s="104">
        <v>16</v>
      </c>
      <c r="C3590" s="104">
        <v>12</v>
      </c>
      <c r="D3590" s="104" t="s">
        <v>5391</v>
      </c>
      <c r="F3590" s="104" t="s">
        <v>944</v>
      </c>
      <c r="G3590" s="104">
        <v>1588</v>
      </c>
      <c r="H3590" s="104" t="s">
        <v>754</v>
      </c>
    </row>
    <row r="3591" spans="1:8" x14ac:dyDescent="0.25">
      <c r="A3591" s="104">
        <v>3590</v>
      </c>
      <c r="B3591" s="104">
        <v>16</v>
      </c>
      <c r="C3591" s="104">
        <v>13</v>
      </c>
      <c r="D3591" s="104" t="s">
        <v>5460</v>
      </c>
      <c r="F3591" s="104" t="s">
        <v>944</v>
      </c>
      <c r="G3591" s="104">
        <v>1520</v>
      </c>
      <c r="H3591" s="104" t="s">
        <v>4773</v>
      </c>
    </row>
    <row r="3592" spans="1:8" x14ac:dyDescent="0.25">
      <c r="A3592" s="104">
        <v>3591</v>
      </c>
      <c r="B3592" s="104">
        <v>16</v>
      </c>
      <c r="C3592" s="104">
        <v>14</v>
      </c>
      <c r="D3592" s="104" t="s">
        <v>5420</v>
      </c>
      <c r="F3592" s="104" t="s">
        <v>944</v>
      </c>
      <c r="G3592" s="104">
        <v>2357</v>
      </c>
      <c r="H3592" s="104" t="s">
        <v>754</v>
      </c>
    </row>
    <row r="3593" spans="1:8" x14ac:dyDescent="0.25">
      <c r="A3593" s="104">
        <v>3592</v>
      </c>
      <c r="B3593" s="104">
        <v>16</v>
      </c>
      <c r="C3593" s="104">
        <v>15</v>
      </c>
      <c r="D3593" s="104" t="s">
        <v>5413</v>
      </c>
      <c r="F3593" s="104" t="s">
        <v>944</v>
      </c>
      <c r="G3593" s="104">
        <v>3783</v>
      </c>
      <c r="H3593" s="104" t="s">
        <v>4773</v>
      </c>
    </row>
    <row r="3594" spans="1:8" x14ac:dyDescent="0.25">
      <c r="A3594" s="104">
        <v>3593</v>
      </c>
      <c r="B3594" s="104">
        <v>16</v>
      </c>
      <c r="C3594" s="104">
        <v>16</v>
      </c>
      <c r="D3594" s="104" t="s">
        <v>5374</v>
      </c>
      <c r="F3594" s="104" t="s">
        <v>944</v>
      </c>
      <c r="G3594" s="104">
        <v>4086</v>
      </c>
      <c r="H3594" s="104" t="s">
        <v>4773</v>
      </c>
    </row>
    <row r="3595" spans="1:8" x14ac:dyDescent="0.25">
      <c r="A3595" s="104">
        <v>3594</v>
      </c>
      <c r="B3595" s="104">
        <v>16</v>
      </c>
      <c r="C3595" s="104">
        <v>17</v>
      </c>
      <c r="D3595" s="104" t="s">
        <v>5460</v>
      </c>
      <c r="F3595" s="104" t="s">
        <v>944</v>
      </c>
      <c r="G3595" s="104">
        <v>1524</v>
      </c>
      <c r="H3595" s="104" t="s">
        <v>4773</v>
      </c>
    </row>
    <row r="3596" spans="1:8" x14ac:dyDescent="0.25">
      <c r="A3596" s="104">
        <v>3595</v>
      </c>
      <c r="B3596" s="104">
        <v>16</v>
      </c>
      <c r="C3596" s="104">
        <v>18</v>
      </c>
      <c r="F3596" s="104" t="s">
        <v>946</v>
      </c>
      <c r="G3596" s="104">
        <v>2674</v>
      </c>
      <c r="H3596" s="104" t="s">
        <v>4773</v>
      </c>
    </row>
    <row r="3597" spans="1:8" x14ac:dyDescent="0.25">
      <c r="A3597" s="104">
        <v>3596</v>
      </c>
      <c r="B3597" s="104">
        <v>16</v>
      </c>
      <c r="C3597" s="104">
        <v>19</v>
      </c>
      <c r="D3597" s="104" t="s">
        <v>5461</v>
      </c>
      <c r="F3597" s="104" t="s">
        <v>944</v>
      </c>
      <c r="G3597" s="104">
        <v>2723</v>
      </c>
      <c r="H3597" s="104" t="s">
        <v>754</v>
      </c>
    </row>
    <row r="3598" spans="1:8" x14ac:dyDescent="0.25">
      <c r="A3598" s="104">
        <v>3597</v>
      </c>
      <c r="B3598" s="104">
        <v>16</v>
      </c>
      <c r="C3598" s="104">
        <v>20</v>
      </c>
      <c r="D3598" s="104" t="s">
        <v>5404</v>
      </c>
      <c r="F3598" s="104" t="s">
        <v>944</v>
      </c>
      <c r="G3598" s="104">
        <v>3301</v>
      </c>
      <c r="H3598" s="104" t="s">
        <v>754</v>
      </c>
    </row>
    <row r="3599" spans="1:8" x14ac:dyDescent="0.25">
      <c r="A3599" s="104">
        <v>3598</v>
      </c>
      <c r="B3599" s="104">
        <v>16</v>
      </c>
      <c r="C3599" s="104">
        <v>21</v>
      </c>
      <c r="D3599" s="104" t="s">
        <v>5355</v>
      </c>
      <c r="F3599" s="104" t="s">
        <v>944</v>
      </c>
      <c r="G3599" s="104">
        <v>1800</v>
      </c>
      <c r="H3599" s="104" t="s">
        <v>754</v>
      </c>
    </row>
    <row r="3600" spans="1:8" x14ac:dyDescent="0.25">
      <c r="A3600" s="104">
        <v>3599</v>
      </c>
      <c r="B3600" s="104">
        <v>16</v>
      </c>
      <c r="C3600" s="104">
        <v>22</v>
      </c>
      <c r="D3600" s="104" t="s">
        <v>5400</v>
      </c>
      <c r="F3600" s="104" t="s">
        <v>944</v>
      </c>
      <c r="G3600" s="104">
        <v>1695</v>
      </c>
      <c r="H3600" s="104" t="s">
        <v>754</v>
      </c>
    </row>
    <row r="3601" spans="1:8" x14ac:dyDescent="0.25">
      <c r="A3601" s="104">
        <v>3600</v>
      </c>
      <c r="B3601" s="104">
        <v>16</v>
      </c>
      <c r="C3601" s="104">
        <v>23</v>
      </c>
      <c r="D3601" s="104" t="s">
        <v>5400</v>
      </c>
      <c r="F3601" s="104" t="s">
        <v>944</v>
      </c>
      <c r="G3601" s="104">
        <v>2602</v>
      </c>
      <c r="H3601" s="104" t="s">
        <v>754</v>
      </c>
    </row>
    <row r="3602" spans="1:8" x14ac:dyDescent="0.25">
      <c r="A3602" s="104">
        <v>3601</v>
      </c>
      <c r="B3602" s="104">
        <v>16</v>
      </c>
      <c r="C3602" s="104">
        <v>24</v>
      </c>
      <c r="D3602" s="104" t="s">
        <v>5411</v>
      </c>
      <c r="F3602" s="104" t="s">
        <v>944</v>
      </c>
      <c r="G3602" s="104">
        <v>2216</v>
      </c>
      <c r="H3602" s="104" t="s">
        <v>4773</v>
      </c>
    </row>
    <row r="3603" spans="1:8" x14ac:dyDescent="0.25">
      <c r="A3603" s="104">
        <v>3602</v>
      </c>
      <c r="B3603" s="104">
        <v>16</v>
      </c>
      <c r="C3603" s="104">
        <v>25</v>
      </c>
      <c r="D3603" s="104" t="s">
        <v>5374</v>
      </c>
      <c r="F3603" s="104" t="s">
        <v>944</v>
      </c>
      <c r="G3603" s="104">
        <v>233</v>
      </c>
      <c r="H3603" s="104" t="s">
        <v>754</v>
      </c>
    </row>
    <row r="3604" spans="1:8" x14ac:dyDescent="0.25">
      <c r="A3604" s="104">
        <v>3603</v>
      </c>
      <c r="B3604" s="104">
        <v>16</v>
      </c>
      <c r="C3604" s="104">
        <v>26</v>
      </c>
      <c r="D3604" s="104" t="s">
        <v>5342</v>
      </c>
      <c r="F3604" s="104" t="s">
        <v>944</v>
      </c>
      <c r="G3604" s="104">
        <v>2676</v>
      </c>
      <c r="H3604" s="104" t="s">
        <v>4773</v>
      </c>
    </row>
    <row r="3605" spans="1:8" x14ac:dyDescent="0.25">
      <c r="A3605" s="104">
        <v>3604</v>
      </c>
      <c r="B3605" s="104">
        <v>16</v>
      </c>
      <c r="C3605" s="104">
        <v>27</v>
      </c>
      <c r="D3605" s="104" t="s">
        <v>945</v>
      </c>
      <c r="F3605" s="104" t="s">
        <v>946</v>
      </c>
      <c r="G3605" s="104">
        <v>402</v>
      </c>
      <c r="H3605" s="104" t="s">
        <v>4774</v>
      </c>
    </row>
    <row r="3606" spans="1:8" x14ac:dyDescent="0.25">
      <c r="A3606" s="104">
        <v>3605</v>
      </c>
      <c r="B3606" s="104">
        <v>16</v>
      </c>
      <c r="C3606" s="104">
        <v>28</v>
      </c>
      <c r="F3606" s="104" t="s">
        <v>946</v>
      </c>
      <c r="G3606" s="104">
        <v>1472</v>
      </c>
      <c r="H3606" s="104" t="s">
        <v>4773</v>
      </c>
    </row>
    <row r="3607" spans="1:8" x14ac:dyDescent="0.25">
      <c r="A3607" s="104">
        <v>3606</v>
      </c>
      <c r="B3607" s="104">
        <v>16</v>
      </c>
      <c r="C3607" s="104">
        <v>29</v>
      </c>
      <c r="D3607" s="104" t="s">
        <v>5342</v>
      </c>
      <c r="F3607" s="104" t="s">
        <v>944</v>
      </c>
      <c r="G3607" s="104">
        <v>314</v>
      </c>
      <c r="H3607" s="104" t="s">
        <v>4773</v>
      </c>
    </row>
    <row r="3608" spans="1:8" x14ac:dyDescent="0.25">
      <c r="A3608" s="104">
        <v>3607</v>
      </c>
      <c r="B3608" s="104">
        <v>16</v>
      </c>
      <c r="C3608" s="104">
        <v>30</v>
      </c>
      <c r="D3608" s="104" t="s">
        <v>5460</v>
      </c>
      <c r="F3608" s="104" t="s">
        <v>944</v>
      </c>
      <c r="G3608" s="104">
        <v>2364</v>
      </c>
      <c r="H3608" s="104" t="s">
        <v>754</v>
      </c>
    </row>
    <row r="3609" spans="1:8" x14ac:dyDescent="0.25">
      <c r="A3609" s="104">
        <v>3608</v>
      </c>
      <c r="B3609" s="104">
        <v>16</v>
      </c>
      <c r="C3609" s="104">
        <v>31</v>
      </c>
      <c r="D3609" s="104" t="s">
        <v>5462</v>
      </c>
      <c r="F3609" s="104" t="s">
        <v>944</v>
      </c>
      <c r="G3609" s="104">
        <v>3682</v>
      </c>
      <c r="H3609" s="104" t="s">
        <v>754</v>
      </c>
    </row>
    <row r="3610" spans="1:8" x14ac:dyDescent="0.25">
      <c r="A3610" s="104">
        <v>3609</v>
      </c>
      <c r="B3610" s="104">
        <v>16</v>
      </c>
      <c r="C3610" s="104">
        <v>32</v>
      </c>
      <c r="D3610" s="104" t="s">
        <v>1012</v>
      </c>
      <c r="F3610" s="104" t="s">
        <v>944</v>
      </c>
      <c r="G3610" s="104">
        <v>2159</v>
      </c>
      <c r="H3610" s="104" t="s">
        <v>754</v>
      </c>
    </row>
    <row r="3611" spans="1:8" x14ac:dyDescent="0.25">
      <c r="A3611" s="104">
        <v>3610</v>
      </c>
      <c r="B3611" s="104">
        <v>16</v>
      </c>
      <c r="C3611" s="104">
        <v>33</v>
      </c>
      <c r="D3611" s="104" t="s">
        <v>5450</v>
      </c>
      <c r="F3611" s="104" t="s">
        <v>944</v>
      </c>
      <c r="G3611" s="104">
        <v>2070</v>
      </c>
      <c r="H3611" s="104" t="s">
        <v>754</v>
      </c>
    </row>
    <row r="3612" spans="1:8" x14ac:dyDescent="0.25">
      <c r="A3612" s="104">
        <v>3611</v>
      </c>
      <c r="B3612" s="104">
        <v>16</v>
      </c>
      <c r="C3612" s="104">
        <v>34</v>
      </c>
      <c r="D3612" s="104" t="s">
        <v>1013</v>
      </c>
      <c r="F3612" s="104" t="s">
        <v>944</v>
      </c>
      <c r="G3612" s="104">
        <v>2949</v>
      </c>
      <c r="H3612" s="104" t="s">
        <v>754</v>
      </c>
    </row>
    <row r="3613" spans="1:8" x14ac:dyDescent="0.25">
      <c r="A3613" s="104">
        <v>3612</v>
      </c>
      <c r="B3613" s="104">
        <v>16</v>
      </c>
      <c r="C3613" s="104">
        <v>35</v>
      </c>
      <c r="D3613" s="104" t="s">
        <v>945</v>
      </c>
      <c r="F3613" s="104" t="s">
        <v>946</v>
      </c>
      <c r="G3613" s="104">
        <v>689</v>
      </c>
      <c r="H3613" s="104" t="s">
        <v>4774</v>
      </c>
    </row>
    <row r="3614" spans="1:8" x14ac:dyDescent="0.25">
      <c r="A3614" s="104">
        <v>3613</v>
      </c>
      <c r="B3614" s="104">
        <v>16</v>
      </c>
      <c r="C3614" s="104">
        <v>36</v>
      </c>
      <c r="D3614" s="104" t="s">
        <v>5460</v>
      </c>
      <c r="F3614" s="104" t="s">
        <v>944</v>
      </c>
      <c r="G3614" s="104">
        <v>3023</v>
      </c>
      <c r="H3614" s="104" t="s">
        <v>754</v>
      </c>
    </row>
    <row r="3615" spans="1:8" x14ac:dyDescent="0.25">
      <c r="A3615" s="104">
        <v>3614</v>
      </c>
      <c r="B3615" s="104">
        <v>16</v>
      </c>
      <c r="C3615" s="104">
        <v>37</v>
      </c>
      <c r="D3615" s="104" t="s">
        <v>5369</v>
      </c>
      <c r="F3615" s="104" t="s">
        <v>944</v>
      </c>
      <c r="G3615" s="104">
        <v>4052</v>
      </c>
      <c r="H3615" s="104" t="s">
        <v>754</v>
      </c>
    </row>
    <row r="3616" spans="1:8" x14ac:dyDescent="0.25">
      <c r="A3616" s="104">
        <v>3615</v>
      </c>
      <c r="B3616" s="104">
        <v>16</v>
      </c>
      <c r="C3616" s="104">
        <v>38</v>
      </c>
      <c r="D3616" s="104" t="s">
        <v>5415</v>
      </c>
      <c r="F3616" s="104" t="s">
        <v>944</v>
      </c>
      <c r="G3616" s="104">
        <v>941</v>
      </c>
      <c r="H3616" s="104" t="s">
        <v>754</v>
      </c>
    </row>
    <row r="3617" spans="1:8" x14ac:dyDescent="0.25">
      <c r="A3617" s="104">
        <v>3616</v>
      </c>
      <c r="B3617" s="104">
        <v>16</v>
      </c>
      <c r="C3617" s="104">
        <v>39</v>
      </c>
      <c r="D3617" s="104" t="s">
        <v>5342</v>
      </c>
      <c r="F3617" s="104" t="s">
        <v>944</v>
      </c>
      <c r="G3617" s="104">
        <v>85</v>
      </c>
      <c r="H3617" s="104" t="s">
        <v>4773</v>
      </c>
    </row>
    <row r="3618" spans="1:8" x14ac:dyDescent="0.25">
      <c r="A3618" s="104">
        <v>3617</v>
      </c>
      <c r="B3618" s="104">
        <v>16</v>
      </c>
      <c r="C3618" s="104">
        <v>40</v>
      </c>
      <c r="D3618" s="104" t="s">
        <v>5342</v>
      </c>
      <c r="F3618" s="104" t="s">
        <v>944</v>
      </c>
      <c r="G3618" s="104">
        <v>87</v>
      </c>
      <c r="H3618" s="104" t="s">
        <v>4773</v>
      </c>
    </row>
    <row r="3619" spans="1:8" x14ac:dyDescent="0.25">
      <c r="A3619" s="104">
        <v>3618</v>
      </c>
      <c r="B3619" s="104">
        <v>16</v>
      </c>
      <c r="C3619" s="104">
        <v>41</v>
      </c>
      <c r="D3619" s="104" t="s">
        <v>5414</v>
      </c>
      <c r="F3619" s="104" t="s">
        <v>944</v>
      </c>
      <c r="G3619" s="104">
        <v>3324</v>
      </c>
      <c r="H3619" s="104" t="s">
        <v>4773</v>
      </c>
    </row>
    <row r="3620" spans="1:8" x14ac:dyDescent="0.25">
      <c r="A3620" s="104">
        <v>3619</v>
      </c>
      <c r="B3620" s="104">
        <v>16</v>
      </c>
      <c r="C3620" s="104">
        <v>42</v>
      </c>
      <c r="D3620" s="104" t="s">
        <v>5414</v>
      </c>
      <c r="F3620" s="104" t="s">
        <v>944</v>
      </c>
      <c r="G3620" s="104">
        <v>4138</v>
      </c>
      <c r="H3620" s="104" t="s">
        <v>4773</v>
      </c>
    </row>
    <row r="3621" spans="1:8" x14ac:dyDescent="0.25">
      <c r="A3621" s="104">
        <v>3620</v>
      </c>
      <c r="B3621" s="104">
        <v>16</v>
      </c>
      <c r="C3621" s="104">
        <v>43</v>
      </c>
      <c r="D3621" s="104" t="s">
        <v>5173</v>
      </c>
      <c r="F3621" s="104" t="s">
        <v>944</v>
      </c>
      <c r="G3621" s="104">
        <v>1197</v>
      </c>
      <c r="H3621" s="104" t="s">
        <v>754</v>
      </c>
    </row>
    <row r="3622" spans="1:8" x14ac:dyDescent="0.25">
      <c r="A3622" s="104">
        <v>3621</v>
      </c>
      <c r="B3622" s="104">
        <v>16</v>
      </c>
      <c r="C3622" s="104">
        <v>44</v>
      </c>
      <c r="D3622" s="104" t="s">
        <v>1013</v>
      </c>
      <c r="F3622" s="104" t="s">
        <v>944</v>
      </c>
      <c r="G3622" s="104">
        <v>553</v>
      </c>
      <c r="H3622" s="104" t="s">
        <v>4773</v>
      </c>
    </row>
    <row r="3623" spans="1:8" x14ac:dyDescent="0.25">
      <c r="A3623" s="104">
        <v>3622</v>
      </c>
      <c r="B3623" s="104">
        <v>16</v>
      </c>
      <c r="C3623" s="104">
        <v>45</v>
      </c>
      <c r="D3623" s="104" t="s">
        <v>1013</v>
      </c>
      <c r="F3623" s="104" t="s">
        <v>944</v>
      </c>
      <c r="G3623" s="104">
        <v>973</v>
      </c>
      <c r="H3623" s="104" t="s">
        <v>4824</v>
      </c>
    </row>
    <row r="3624" spans="1:8" x14ac:dyDescent="0.25">
      <c r="A3624" s="104">
        <v>3623</v>
      </c>
      <c r="B3624" s="104">
        <v>16</v>
      </c>
      <c r="C3624" s="104">
        <v>46</v>
      </c>
      <c r="D3624" s="104" t="s">
        <v>5400</v>
      </c>
      <c r="F3624" s="104" t="s">
        <v>944</v>
      </c>
      <c r="G3624" s="104">
        <v>873</v>
      </c>
      <c r="H3624" s="104" t="s">
        <v>754</v>
      </c>
    </row>
    <row r="3625" spans="1:8" x14ac:dyDescent="0.25">
      <c r="A3625" s="104">
        <v>3624</v>
      </c>
      <c r="B3625" s="104">
        <v>16</v>
      </c>
      <c r="C3625" s="104">
        <v>47</v>
      </c>
      <c r="D3625" s="104" t="s">
        <v>5373</v>
      </c>
      <c r="F3625" s="104" t="s">
        <v>944</v>
      </c>
      <c r="G3625" s="104">
        <v>914</v>
      </c>
      <c r="H3625" s="104" t="s">
        <v>754</v>
      </c>
    </row>
    <row r="3626" spans="1:8" x14ac:dyDescent="0.25">
      <c r="A3626" s="104">
        <v>3625</v>
      </c>
      <c r="B3626" s="104">
        <v>16</v>
      </c>
      <c r="C3626" s="104">
        <v>48</v>
      </c>
      <c r="D3626" s="104" t="s">
        <v>5342</v>
      </c>
      <c r="F3626" s="104" t="s">
        <v>944</v>
      </c>
      <c r="G3626" s="104">
        <v>757</v>
      </c>
      <c r="H3626" s="104" t="s">
        <v>4773</v>
      </c>
    </row>
    <row r="3627" spans="1:8" x14ac:dyDescent="0.25">
      <c r="A3627" s="104">
        <v>3626</v>
      </c>
      <c r="B3627" s="104">
        <v>16</v>
      </c>
      <c r="C3627" s="104">
        <v>49</v>
      </c>
      <c r="D3627" s="104" t="s">
        <v>5439</v>
      </c>
      <c r="F3627" s="104" t="s">
        <v>944</v>
      </c>
      <c r="G3627" s="104">
        <v>2617</v>
      </c>
      <c r="H3627" s="104" t="s">
        <v>754</v>
      </c>
    </row>
    <row r="3628" spans="1:8" x14ac:dyDescent="0.25">
      <c r="A3628" s="104">
        <v>3627</v>
      </c>
      <c r="B3628" s="104">
        <v>16</v>
      </c>
      <c r="C3628" s="104">
        <v>50</v>
      </c>
      <c r="D3628" s="104" t="s">
        <v>5355</v>
      </c>
      <c r="F3628" s="104" t="s">
        <v>944</v>
      </c>
      <c r="G3628" s="104">
        <v>2424</v>
      </c>
      <c r="H3628" s="104" t="s">
        <v>754</v>
      </c>
    </row>
    <row r="3629" spans="1:8" x14ac:dyDescent="0.25">
      <c r="A3629" s="104">
        <v>3628</v>
      </c>
      <c r="B3629" s="104">
        <v>16</v>
      </c>
      <c r="C3629" s="104">
        <v>51</v>
      </c>
      <c r="D3629" s="104" t="s">
        <v>5342</v>
      </c>
      <c r="F3629" s="104" t="s">
        <v>944</v>
      </c>
      <c r="G3629" s="104">
        <v>1496</v>
      </c>
      <c r="H3629" s="104" t="s">
        <v>4773</v>
      </c>
    </row>
    <row r="3630" spans="1:8" x14ac:dyDescent="0.25">
      <c r="A3630" s="104">
        <v>3629</v>
      </c>
      <c r="B3630" s="104">
        <v>16</v>
      </c>
      <c r="C3630" s="104">
        <v>52</v>
      </c>
      <c r="D3630" s="104" t="s">
        <v>5342</v>
      </c>
      <c r="F3630" s="104" t="s">
        <v>944</v>
      </c>
      <c r="G3630" s="104">
        <v>3664</v>
      </c>
      <c r="H3630" s="104" t="s">
        <v>4773</v>
      </c>
    </row>
    <row r="3631" spans="1:8" x14ac:dyDescent="0.25">
      <c r="A3631" s="104">
        <v>3630</v>
      </c>
      <c r="B3631" s="104">
        <v>16</v>
      </c>
      <c r="C3631" s="104">
        <v>53</v>
      </c>
      <c r="D3631" s="104" t="s">
        <v>5414</v>
      </c>
      <c r="F3631" s="104" t="s">
        <v>944</v>
      </c>
      <c r="G3631" s="104">
        <v>603</v>
      </c>
      <c r="H3631" s="104" t="s">
        <v>4773</v>
      </c>
    </row>
    <row r="3632" spans="1:8" x14ac:dyDescent="0.25">
      <c r="A3632" s="104">
        <v>3631</v>
      </c>
      <c r="B3632" s="104">
        <v>16</v>
      </c>
      <c r="C3632" s="104">
        <v>54</v>
      </c>
      <c r="D3632" s="104" t="s">
        <v>5416</v>
      </c>
      <c r="F3632" s="104" t="s">
        <v>944</v>
      </c>
      <c r="G3632" s="104">
        <v>863</v>
      </c>
      <c r="H3632" s="104" t="s">
        <v>4</v>
      </c>
    </row>
    <row r="3633" spans="1:8" x14ac:dyDescent="0.25">
      <c r="A3633" s="104">
        <v>3632</v>
      </c>
      <c r="B3633" s="104">
        <v>16</v>
      </c>
      <c r="C3633" s="104">
        <v>55</v>
      </c>
      <c r="D3633" s="104" t="s">
        <v>5355</v>
      </c>
      <c r="F3633" s="104" t="s">
        <v>944</v>
      </c>
      <c r="G3633" s="104">
        <v>1691</v>
      </c>
      <c r="H3633" s="104" t="s">
        <v>4824</v>
      </c>
    </row>
    <row r="3634" spans="1:8" x14ac:dyDescent="0.25">
      <c r="A3634" s="104">
        <v>3633</v>
      </c>
      <c r="B3634" s="104">
        <v>16</v>
      </c>
      <c r="C3634" s="104">
        <v>56</v>
      </c>
      <c r="D3634" s="104" t="s">
        <v>5045</v>
      </c>
      <c r="F3634" s="104" t="s">
        <v>944</v>
      </c>
      <c r="G3634" s="104">
        <v>313</v>
      </c>
      <c r="H3634" s="104" t="s">
        <v>4824</v>
      </c>
    </row>
    <row r="3635" spans="1:8" x14ac:dyDescent="0.25">
      <c r="A3635" s="104">
        <v>3634</v>
      </c>
      <c r="B3635" s="104">
        <v>16</v>
      </c>
      <c r="C3635" s="104">
        <v>57</v>
      </c>
      <c r="D3635" s="104" t="s">
        <v>5463</v>
      </c>
      <c r="F3635" s="104" t="s">
        <v>944</v>
      </c>
      <c r="G3635" s="104">
        <v>303</v>
      </c>
      <c r="H3635" s="104" t="s">
        <v>4824</v>
      </c>
    </row>
    <row r="3636" spans="1:8" x14ac:dyDescent="0.25">
      <c r="A3636" s="104">
        <v>3635</v>
      </c>
      <c r="B3636" s="104">
        <v>16</v>
      </c>
      <c r="C3636" s="104">
        <v>58</v>
      </c>
      <c r="D3636" s="104" t="s">
        <v>1013</v>
      </c>
      <c r="F3636" s="104" t="s">
        <v>944</v>
      </c>
      <c r="G3636" s="104">
        <v>2063</v>
      </c>
    </row>
    <row r="3637" spans="1:8" x14ac:dyDescent="0.25">
      <c r="A3637" s="104">
        <v>3636</v>
      </c>
      <c r="B3637" s="104">
        <v>16</v>
      </c>
      <c r="G3637" s="104">
        <v>400</v>
      </c>
      <c r="H3637" s="104" t="s">
        <v>4824</v>
      </c>
    </row>
    <row r="3638" spans="1:8" x14ac:dyDescent="0.25">
      <c r="A3638" s="104">
        <v>3637</v>
      </c>
      <c r="B3638" s="104">
        <v>16</v>
      </c>
      <c r="G3638" s="104">
        <v>1663</v>
      </c>
      <c r="H3638" s="104" t="s">
        <v>4825</v>
      </c>
    </row>
    <row r="3639" spans="1:8" x14ac:dyDescent="0.25">
      <c r="A3639" s="104">
        <v>3638</v>
      </c>
      <c r="B3639" s="104">
        <v>16</v>
      </c>
      <c r="C3639" s="104">
        <v>59</v>
      </c>
      <c r="D3639" s="104" t="s">
        <v>5257</v>
      </c>
      <c r="F3639" s="104" t="s">
        <v>944</v>
      </c>
      <c r="G3639" s="104">
        <v>3910</v>
      </c>
      <c r="H3639" s="104" t="s">
        <v>4824</v>
      </c>
    </row>
    <row r="3640" spans="1:8" x14ac:dyDescent="0.25">
      <c r="A3640" s="104">
        <v>3639</v>
      </c>
      <c r="B3640" s="104">
        <v>16</v>
      </c>
      <c r="C3640" s="104">
        <v>60</v>
      </c>
      <c r="D3640" s="104" t="s">
        <v>5342</v>
      </c>
      <c r="F3640" s="104" t="s">
        <v>944</v>
      </c>
      <c r="G3640" s="104">
        <v>1464</v>
      </c>
      <c r="H3640" s="104" t="s">
        <v>754</v>
      </c>
    </row>
    <row r="3641" spans="1:8" x14ac:dyDescent="0.25">
      <c r="A3641" s="104">
        <v>3640</v>
      </c>
      <c r="B3641" s="104">
        <v>16</v>
      </c>
      <c r="C3641" s="104">
        <v>61</v>
      </c>
      <c r="D3641" s="104" t="s">
        <v>5398</v>
      </c>
      <c r="F3641" s="104" t="s">
        <v>944</v>
      </c>
      <c r="G3641" s="104">
        <v>1650</v>
      </c>
      <c r="H3641" s="104" t="s">
        <v>754</v>
      </c>
    </row>
    <row r="3642" spans="1:8" x14ac:dyDescent="0.25">
      <c r="A3642" s="104">
        <v>3641</v>
      </c>
      <c r="B3642" s="104">
        <v>16</v>
      </c>
      <c r="C3642" s="104">
        <v>62</v>
      </c>
      <c r="D3642" s="104" t="s">
        <v>5373</v>
      </c>
      <c r="F3642" s="104" t="s">
        <v>944</v>
      </c>
      <c r="G3642" s="104">
        <v>900</v>
      </c>
      <c r="H3642" s="104" t="s">
        <v>4773</v>
      </c>
    </row>
    <row r="3643" spans="1:8" x14ac:dyDescent="0.25">
      <c r="A3643" s="104">
        <v>3642</v>
      </c>
      <c r="B3643" s="104">
        <v>16</v>
      </c>
      <c r="C3643" s="104">
        <v>63</v>
      </c>
      <c r="D3643" s="104" t="s">
        <v>5373</v>
      </c>
      <c r="F3643" s="104" t="s">
        <v>944</v>
      </c>
      <c r="G3643" s="104">
        <v>2372</v>
      </c>
      <c r="H3643" s="104" t="s">
        <v>754</v>
      </c>
    </row>
    <row r="3644" spans="1:8" x14ac:dyDescent="0.25">
      <c r="A3644" s="104">
        <v>3643</v>
      </c>
      <c r="B3644" s="104">
        <v>16</v>
      </c>
      <c r="C3644" s="104">
        <v>64</v>
      </c>
      <c r="D3644" s="104" t="s">
        <v>5418</v>
      </c>
      <c r="F3644" s="104" t="s">
        <v>944</v>
      </c>
      <c r="G3644" s="104">
        <v>3526</v>
      </c>
      <c r="H3644" s="104" t="s">
        <v>754</v>
      </c>
    </row>
    <row r="3645" spans="1:8" x14ac:dyDescent="0.25">
      <c r="A3645" s="104">
        <v>3644</v>
      </c>
      <c r="B3645" s="104">
        <v>16</v>
      </c>
      <c r="C3645" s="104">
        <v>65</v>
      </c>
      <c r="D3645" s="104" t="s">
        <v>5464</v>
      </c>
      <c r="F3645" s="104" t="s">
        <v>944</v>
      </c>
      <c r="G3645" s="104">
        <v>1444</v>
      </c>
      <c r="H3645" s="104" t="s">
        <v>754</v>
      </c>
    </row>
    <row r="3646" spans="1:8" x14ac:dyDescent="0.25">
      <c r="A3646" s="104">
        <v>3645</v>
      </c>
      <c r="B3646" s="104">
        <v>16</v>
      </c>
      <c r="C3646" s="104">
        <v>66</v>
      </c>
      <c r="D3646" s="104" t="s">
        <v>5387</v>
      </c>
      <c r="F3646" s="104" t="s">
        <v>944</v>
      </c>
      <c r="G3646" s="104">
        <v>1963</v>
      </c>
      <c r="H3646" s="104" t="s">
        <v>4773</v>
      </c>
    </row>
    <row r="3647" spans="1:8" x14ac:dyDescent="0.25">
      <c r="A3647" s="104">
        <v>3646</v>
      </c>
      <c r="B3647" s="104">
        <v>16</v>
      </c>
      <c r="C3647" s="104">
        <v>67</v>
      </c>
      <c r="D3647" s="104" t="s">
        <v>5465</v>
      </c>
      <c r="F3647" s="104" t="s">
        <v>944</v>
      </c>
      <c r="G3647" s="104">
        <v>382</v>
      </c>
      <c r="H3647" s="104" t="s">
        <v>4824</v>
      </c>
    </row>
    <row r="3648" spans="1:8" x14ac:dyDescent="0.25">
      <c r="A3648" s="104">
        <v>3647</v>
      </c>
      <c r="B3648" s="104">
        <v>16</v>
      </c>
      <c r="C3648" s="104">
        <v>68</v>
      </c>
      <c r="D3648" s="104" t="s">
        <v>5466</v>
      </c>
      <c r="F3648" s="104" t="s">
        <v>965</v>
      </c>
      <c r="G3648" s="104">
        <v>1622</v>
      </c>
      <c r="H3648" s="104" t="s">
        <v>4809</v>
      </c>
    </row>
    <row r="3649" spans="1:8" x14ac:dyDescent="0.25">
      <c r="A3649" s="104">
        <v>3648</v>
      </c>
      <c r="B3649" s="104">
        <v>16</v>
      </c>
      <c r="C3649" s="104">
        <v>69</v>
      </c>
      <c r="D3649" s="104" t="s">
        <v>5400</v>
      </c>
      <c r="F3649" s="104" t="s">
        <v>944</v>
      </c>
      <c r="G3649" s="104">
        <v>1570</v>
      </c>
      <c r="H3649" s="104" t="s">
        <v>4824</v>
      </c>
    </row>
    <row r="3650" spans="1:8" x14ac:dyDescent="0.25">
      <c r="A3650" s="104">
        <v>3649</v>
      </c>
      <c r="B3650" s="104">
        <v>16</v>
      </c>
      <c r="C3650" s="104">
        <v>70</v>
      </c>
      <c r="D3650" s="104" t="s">
        <v>5451</v>
      </c>
      <c r="F3650" s="104" t="s">
        <v>944</v>
      </c>
      <c r="G3650" s="104">
        <v>916</v>
      </c>
      <c r="H3650" s="104" t="s">
        <v>4824</v>
      </c>
    </row>
    <row r="3651" spans="1:8" x14ac:dyDescent="0.25">
      <c r="A3651" s="104">
        <v>3650</v>
      </c>
      <c r="B3651" s="104">
        <v>16</v>
      </c>
      <c r="C3651" s="104">
        <v>71</v>
      </c>
      <c r="D3651" s="104" t="s">
        <v>5354</v>
      </c>
      <c r="F3651" s="104" t="s">
        <v>944</v>
      </c>
      <c r="G3651" s="104">
        <v>1039</v>
      </c>
      <c r="H3651" s="104" t="s">
        <v>754</v>
      </c>
    </row>
    <row r="3652" spans="1:8" x14ac:dyDescent="0.25">
      <c r="A3652" s="104">
        <v>3651</v>
      </c>
      <c r="B3652" s="104">
        <v>16</v>
      </c>
      <c r="C3652" s="104">
        <v>72</v>
      </c>
      <c r="D3652" s="104" t="s">
        <v>945</v>
      </c>
      <c r="F3652" s="104" t="s">
        <v>946</v>
      </c>
      <c r="G3652" s="104">
        <v>8180</v>
      </c>
      <c r="H3652" s="104" t="s">
        <v>4774</v>
      </c>
    </row>
    <row r="3653" spans="1:8" x14ac:dyDescent="0.25">
      <c r="A3653" s="104">
        <v>3652</v>
      </c>
      <c r="B3653" s="104">
        <v>16</v>
      </c>
      <c r="C3653" s="104">
        <v>74</v>
      </c>
      <c r="D3653" s="104" t="s">
        <v>5275</v>
      </c>
      <c r="F3653" s="104" t="s">
        <v>944</v>
      </c>
      <c r="G3653" s="104">
        <v>5178</v>
      </c>
      <c r="H3653" s="104" t="s">
        <v>754</v>
      </c>
    </row>
    <row r="3654" spans="1:8" x14ac:dyDescent="0.25">
      <c r="A3654" s="104">
        <v>3653</v>
      </c>
      <c r="B3654" s="104">
        <v>16</v>
      </c>
      <c r="C3654" s="104">
        <v>75</v>
      </c>
      <c r="D3654" s="104" t="s">
        <v>5342</v>
      </c>
      <c r="F3654" s="104" t="s">
        <v>944</v>
      </c>
      <c r="G3654" s="104">
        <v>2263</v>
      </c>
    </row>
    <row r="3655" spans="1:8" x14ac:dyDescent="0.25">
      <c r="A3655" s="104">
        <v>3654</v>
      </c>
      <c r="B3655" s="104">
        <v>16</v>
      </c>
      <c r="G3655" s="104">
        <v>400</v>
      </c>
      <c r="H3655" s="104" t="s">
        <v>4824</v>
      </c>
    </row>
    <row r="3656" spans="1:8" x14ac:dyDescent="0.25">
      <c r="A3656" s="104">
        <v>3655</v>
      </c>
      <c r="B3656" s="104">
        <v>16</v>
      </c>
      <c r="G3656" s="104">
        <v>1863</v>
      </c>
      <c r="H3656" s="104" t="s">
        <v>4825</v>
      </c>
    </row>
    <row r="3657" spans="1:8" x14ac:dyDescent="0.25">
      <c r="A3657" s="104">
        <v>3656</v>
      </c>
      <c r="B3657" s="104">
        <v>16</v>
      </c>
      <c r="C3657" s="104">
        <v>76</v>
      </c>
      <c r="D3657" s="104" t="s">
        <v>5414</v>
      </c>
      <c r="F3657" s="104" t="s">
        <v>944</v>
      </c>
      <c r="G3657" s="104">
        <v>2116</v>
      </c>
    </row>
    <row r="3658" spans="1:8" x14ac:dyDescent="0.25">
      <c r="A3658" s="104">
        <v>3657</v>
      </c>
      <c r="B3658" s="104">
        <v>16</v>
      </c>
      <c r="G3658" s="104">
        <v>400</v>
      </c>
      <c r="H3658" s="104" t="s">
        <v>4824</v>
      </c>
    </row>
    <row r="3659" spans="1:8" x14ac:dyDescent="0.25">
      <c r="A3659" s="104">
        <v>3658</v>
      </c>
      <c r="B3659" s="104">
        <v>16</v>
      </c>
      <c r="G3659" s="104">
        <v>1716</v>
      </c>
      <c r="H3659" s="104" t="s">
        <v>4825</v>
      </c>
    </row>
    <row r="3660" spans="1:8" x14ac:dyDescent="0.25">
      <c r="A3660" s="104">
        <v>3659</v>
      </c>
      <c r="B3660" s="104">
        <v>16</v>
      </c>
      <c r="C3660" s="104">
        <v>77</v>
      </c>
      <c r="D3660" s="104" t="s">
        <v>4971</v>
      </c>
      <c r="F3660" s="104" t="s">
        <v>949</v>
      </c>
      <c r="G3660" s="104">
        <v>1013</v>
      </c>
      <c r="H3660" s="104" t="s">
        <v>4972</v>
      </c>
    </row>
    <row r="3661" spans="1:8" x14ac:dyDescent="0.25">
      <c r="A3661" s="104">
        <v>3660</v>
      </c>
      <c r="B3661" s="104">
        <v>16</v>
      </c>
      <c r="C3661" s="104">
        <v>78</v>
      </c>
      <c r="D3661" s="104" t="s">
        <v>1013</v>
      </c>
      <c r="F3661" s="104" t="s">
        <v>944</v>
      </c>
      <c r="G3661" s="104">
        <v>256</v>
      </c>
      <c r="H3661" s="104" t="s">
        <v>754</v>
      </c>
    </row>
    <row r="3662" spans="1:8" x14ac:dyDescent="0.25">
      <c r="A3662" s="104">
        <v>3661</v>
      </c>
      <c r="B3662" s="104">
        <v>16</v>
      </c>
      <c r="C3662" s="104">
        <v>79</v>
      </c>
      <c r="D3662" s="104" t="s">
        <v>5398</v>
      </c>
      <c r="F3662" s="104" t="s">
        <v>944</v>
      </c>
      <c r="G3662" s="104">
        <v>456</v>
      </c>
    </row>
    <row r="3663" spans="1:8" x14ac:dyDescent="0.25">
      <c r="A3663" s="104">
        <v>3662</v>
      </c>
      <c r="B3663" s="104">
        <v>16</v>
      </c>
      <c r="G3663" s="104">
        <v>200</v>
      </c>
      <c r="H3663" s="104" t="s">
        <v>4824</v>
      </c>
    </row>
    <row r="3664" spans="1:8" x14ac:dyDescent="0.25">
      <c r="A3664" s="104">
        <v>3663</v>
      </c>
      <c r="B3664" s="104">
        <v>16</v>
      </c>
      <c r="G3664" s="104">
        <v>256</v>
      </c>
      <c r="H3664" s="104" t="s">
        <v>4825</v>
      </c>
    </row>
    <row r="3665" spans="1:8" x14ac:dyDescent="0.25">
      <c r="A3665" s="104">
        <v>3664</v>
      </c>
      <c r="B3665" s="104">
        <v>16</v>
      </c>
      <c r="C3665" s="104">
        <v>80</v>
      </c>
      <c r="D3665" s="104" t="s">
        <v>5416</v>
      </c>
      <c r="F3665" s="104" t="s">
        <v>944</v>
      </c>
      <c r="G3665" s="104">
        <v>305</v>
      </c>
    </row>
    <row r="3666" spans="1:8" x14ac:dyDescent="0.25">
      <c r="A3666" s="104">
        <v>3665</v>
      </c>
      <c r="B3666" s="104">
        <v>16</v>
      </c>
      <c r="G3666" s="104">
        <v>260</v>
      </c>
      <c r="H3666" s="104" t="s">
        <v>4824</v>
      </c>
    </row>
    <row r="3667" spans="1:8" x14ac:dyDescent="0.25">
      <c r="A3667" s="104">
        <v>3666</v>
      </c>
      <c r="B3667" s="104">
        <v>16</v>
      </c>
      <c r="G3667" s="104">
        <v>45</v>
      </c>
      <c r="H3667" s="104" t="s">
        <v>4825</v>
      </c>
    </row>
    <row r="3668" spans="1:8" x14ac:dyDescent="0.25">
      <c r="A3668" s="104">
        <v>3667</v>
      </c>
      <c r="B3668" s="104">
        <v>16</v>
      </c>
      <c r="C3668" s="104">
        <v>81</v>
      </c>
      <c r="D3668" s="104" t="s">
        <v>5261</v>
      </c>
      <c r="F3668" s="104" t="s">
        <v>944</v>
      </c>
      <c r="G3668" s="104">
        <v>345</v>
      </c>
      <c r="H3668" s="104" t="s">
        <v>4824</v>
      </c>
    </row>
    <row r="3669" spans="1:8" x14ac:dyDescent="0.25">
      <c r="A3669" s="104">
        <v>3668</v>
      </c>
      <c r="B3669" s="104">
        <v>16</v>
      </c>
      <c r="C3669" s="104">
        <v>82</v>
      </c>
      <c r="D3669" s="104" t="s">
        <v>5237</v>
      </c>
      <c r="F3669" s="104" t="s">
        <v>944</v>
      </c>
      <c r="G3669" s="104">
        <v>21</v>
      </c>
      <c r="H3669" s="104" t="s">
        <v>754</v>
      </c>
    </row>
    <row r="3670" spans="1:8" x14ac:dyDescent="0.25">
      <c r="A3670" s="104">
        <v>3669</v>
      </c>
      <c r="B3670" s="104">
        <v>16</v>
      </c>
      <c r="C3670" s="104">
        <v>83</v>
      </c>
      <c r="D3670" s="104" t="s">
        <v>945</v>
      </c>
      <c r="F3670" s="104" t="s">
        <v>946</v>
      </c>
      <c r="G3670" s="104">
        <v>7040</v>
      </c>
      <c r="H3670" s="104" t="s">
        <v>4774</v>
      </c>
    </row>
    <row r="3671" spans="1:8" x14ac:dyDescent="0.25">
      <c r="A3671" s="104">
        <v>3670</v>
      </c>
      <c r="B3671" s="104">
        <v>16</v>
      </c>
      <c r="C3671" s="104">
        <v>85</v>
      </c>
      <c r="D3671" s="104" t="s">
        <v>5413</v>
      </c>
      <c r="F3671" s="104" t="s">
        <v>944</v>
      </c>
      <c r="G3671" s="104">
        <v>1898</v>
      </c>
    </row>
    <row r="3672" spans="1:8" x14ac:dyDescent="0.25">
      <c r="A3672" s="104">
        <v>3671</v>
      </c>
      <c r="B3672" s="104">
        <v>16</v>
      </c>
      <c r="G3672" s="104">
        <v>400</v>
      </c>
      <c r="H3672" s="104" t="s">
        <v>4824</v>
      </c>
    </row>
    <row r="3673" spans="1:8" x14ac:dyDescent="0.25">
      <c r="A3673" s="104">
        <v>3672</v>
      </c>
      <c r="B3673" s="104">
        <v>16</v>
      </c>
      <c r="G3673" s="104">
        <v>1498</v>
      </c>
      <c r="H3673" s="104" t="s">
        <v>4825</v>
      </c>
    </row>
    <row r="3674" spans="1:8" x14ac:dyDescent="0.25">
      <c r="A3674" s="104">
        <v>3673</v>
      </c>
      <c r="B3674" s="104">
        <v>16</v>
      </c>
      <c r="C3674" s="104">
        <v>86</v>
      </c>
      <c r="D3674" s="104" t="s">
        <v>5369</v>
      </c>
      <c r="F3674" s="104" t="s">
        <v>944</v>
      </c>
      <c r="G3674" s="104">
        <v>5573</v>
      </c>
    </row>
    <row r="3675" spans="1:8" x14ac:dyDescent="0.25">
      <c r="A3675" s="104">
        <v>3674</v>
      </c>
      <c r="B3675" s="104">
        <v>16</v>
      </c>
      <c r="G3675" s="104">
        <v>400</v>
      </c>
      <c r="H3675" s="104" t="s">
        <v>4824</v>
      </c>
    </row>
    <row r="3676" spans="1:8" x14ac:dyDescent="0.25">
      <c r="A3676" s="104">
        <v>3675</v>
      </c>
      <c r="B3676" s="104">
        <v>16</v>
      </c>
      <c r="G3676" s="104">
        <v>5173</v>
      </c>
      <c r="H3676" s="104" t="s">
        <v>4825</v>
      </c>
    </row>
    <row r="3677" spans="1:8" x14ac:dyDescent="0.25">
      <c r="A3677" s="104">
        <v>3676</v>
      </c>
      <c r="B3677" s="104">
        <v>16</v>
      </c>
      <c r="C3677" s="104">
        <v>87</v>
      </c>
      <c r="D3677" s="104" t="s">
        <v>5467</v>
      </c>
      <c r="F3677" s="104" t="s">
        <v>944</v>
      </c>
      <c r="G3677" s="104">
        <v>221</v>
      </c>
    </row>
    <row r="3678" spans="1:8" x14ac:dyDescent="0.25">
      <c r="A3678" s="104">
        <v>3677</v>
      </c>
      <c r="B3678" s="104">
        <v>16</v>
      </c>
      <c r="C3678" s="104">
        <v>88</v>
      </c>
      <c r="D3678" s="104" t="s">
        <v>5468</v>
      </c>
      <c r="F3678" s="104" t="s">
        <v>944</v>
      </c>
      <c r="G3678" s="104">
        <v>76</v>
      </c>
      <c r="H3678" s="104" t="s">
        <v>4824</v>
      </c>
    </row>
    <row r="3679" spans="1:8" x14ac:dyDescent="0.25">
      <c r="A3679" s="104">
        <v>3678</v>
      </c>
      <c r="B3679" s="104">
        <v>16</v>
      </c>
      <c r="C3679" s="104">
        <v>89</v>
      </c>
      <c r="D3679" s="104" t="s">
        <v>5342</v>
      </c>
      <c r="F3679" s="104" t="s">
        <v>944</v>
      </c>
      <c r="G3679" s="104">
        <v>2363</v>
      </c>
      <c r="H3679" s="104" t="s">
        <v>4773</v>
      </c>
    </row>
    <row r="3680" spans="1:8" x14ac:dyDescent="0.25">
      <c r="A3680" s="104">
        <v>3679</v>
      </c>
      <c r="B3680" s="104">
        <v>16</v>
      </c>
      <c r="C3680" s="104">
        <v>90</v>
      </c>
      <c r="D3680" s="104" t="s">
        <v>5460</v>
      </c>
      <c r="F3680" s="104" t="s">
        <v>944</v>
      </c>
      <c r="G3680" s="104">
        <v>3763</v>
      </c>
    </row>
    <row r="3681" spans="1:9" x14ac:dyDescent="0.25">
      <c r="A3681" s="104">
        <v>3680</v>
      </c>
      <c r="B3681" s="104">
        <v>16</v>
      </c>
      <c r="G3681" s="104">
        <v>400</v>
      </c>
      <c r="H3681" s="104" t="s">
        <v>4824</v>
      </c>
    </row>
    <row r="3682" spans="1:9" x14ac:dyDescent="0.25">
      <c r="A3682" s="104">
        <v>3681</v>
      </c>
      <c r="B3682" s="104">
        <v>16</v>
      </c>
      <c r="G3682" s="104">
        <v>3363</v>
      </c>
      <c r="H3682" s="104" t="s">
        <v>4825</v>
      </c>
    </row>
    <row r="3683" spans="1:9" x14ac:dyDescent="0.25">
      <c r="A3683" s="104">
        <v>3682</v>
      </c>
      <c r="B3683" s="104">
        <v>16</v>
      </c>
      <c r="C3683" s="104">
        <v>91</v>
      </c>
      <c r="D3683" s="104" t="s">
        <v>945</v>
      </c>
      <c r="F3683" s="104" t="s">
        <v>965</v>
      </c>
      <c r="G3683" s="104">
        <v>540</v>
      </c>
      <c r="H3683" s="104" t="s">
        <v>4890</v>
      </c>
    </row>
    <row r="3684" spans="1:9" x14ac:dyDescent="0.25">
      <c r="A3684" s="104">
        <v>3683</v>
      </c>
      <c r="B3684" s="104">
        <v>16</v>
      </c>
      <c r="C3684" s="104">
        <v>92</v>
      </c>
      <c r="D3684" s="104" t="s">
        <v>5461</v>
      </c>
      <c r="F3684" s="104" t="s">
        <v>944</v>
      </c>
      <c r="G3684" s="104">
        <v>503</v>
      </c>
    </row>
    <row r="3685" spans="1:9" x14ac:dyDescent="0.25">
      <c r="A3685" s="104">
        <v>3684</v>
      </c>
      <c r="B3685" s="104">
        <v>16</v>
      </c>
      <c r="G3685" s="104">
        <v>400</v>
      </c>
      <c r="H3685" s="104" t="s">
        <v>4824</v>
      </c>
    </row>
    <row r="3686" spans="1:9" x14ac:dyDescent="0.25">
      <c r="A3686" s="104">
        <v>3685</v>
      </c>
      <c r="B3686" s="104">
        <v>16</v>
      </c>
      <c r="G3686" s="104">
        <v>103</v>
      </c>
      <c r="H3686" s="104" t="s">
        <v>4825</v>
      </c>
    </row>
    <row r="3687" spans="1:9" x14ac:dyDescent="0.25">
      <c r="A3687" s="104">
        <v>3686</v>
      </c>
      <c r="B3687" s="104">
        <v>16</v>
      </c>
      <c r="C3687" s="104">
        <v>93</v>
      </c>
      <c r="D3687" s="104" t="s">
        <v>5469</v>
      </c>
      <c r="F3687" s="104" t="s">
        <v>944</v>
      </c>
      <c r="G3687" s="104">
        <v>965</v>
      </c>
    </row>
    <row r="3688" spans="1:9" x14ac:dyDescent="0.25">
      <c r="A3688" s="104">
        <v>3687</v>
      </c>
      <c r="B3688" s="104">
        <v>16</v>
      </c>
      <c r="G3688" s="104">
        <v>400</v>
      </c>
      <c r="H3688" s="104" t="s">
        <v>4824</v>
      </c>
    </row>
    <row r="3689" spans="1:9" x14ac:dyDescent="0.25">
      <c r="A3689" s="104">
        <v>3688</v>
      </c>
      <c r="B3689" s="104">
        <v>16</v>
      </c>
      <c r="G3689" s="104">
        <v>565</v>
      </c>
      <c r="H3689" s="104" t="s">
        <v>4825</v>
      </c>
    </row>
    <row r="3690" spans="1:9" x14ac:dyDescent="0.25">
      <c r="A3690" s="104">
        <v>3689</v>
      </c>
      <c r="B3690" s="104">
        <v>16</v>
      </c>
      <c r="C3690" s="104">
        <v>94</v>
      </c>
      <c r="D3690" s="104" t="s">
        <v>5411</v>
      </c>
      <c r="F3690" s="104" t="s">
        <v>944</v>
      </c>
      <c r="G3690" s="104">
        <v>2732</v>
      </c>
      <c r="H3690" s="104" t="s">
        <v>754</v>
      </c>
    </row>
    <row r="3691" spans="1:9" x14ac:dyDescent="0.25">
      <c r="A3691" s="104">
        <v>3690</v>
      </c>
      <c r="B3691" s="104">
        <v>16</v>
      </c>
      <c r="C3691" s="104">
        <v>95</v>
      </c>
      <c r="D3691" s="104" t="s">
        <v>4979</v>
      </c>
      <c r="F3691" s="104" t="s">
        <v>949</v>
      </c>
      <c r="G3691" s="104">
        <v>2710</v>
      </c>
      <c r="H3691" s="104" t="s">
        <v>4980</v>
      </c>
    </row>
    <row r="3692" spans="1:9" x14ac:dyDescent="0.25">
      <c r="A3692" s="104">
        <v>3691</v>
      </c>
      <c r="B3692" s="104">
        <v>16</v>
      </c>
      <c r="C3692" s="104">
        <v>96</v>
      </c>
      <c r="D3692" s="104" t="s">
        <v>5374</v>
      </c>
      <c r="F3692" s="104" t="s">
        <v>944</v>
      </c>
      <c r="G3692" s="104">
        <v>2119</v>
      </c>
      <c r="H3692" s="104" t="s">
        <v>754</v>
      </c>
      <c r="I3692" s="116"/>
    </row>
    <row r="3693" spans="1:9" x14ac:dyDescent="0.25">
      <c r="A3693" s="104">
        <v>3692</v>
      </c>
      <c r="B3693" s="104">
        <v>16</v>
      </c>
      <c r="C3693" s="104">
        <v>97</v>
      </c>
      <c r="D3693" s="104" t="s">
        <v>5469</v>
      </c>
      <c r="F3693" s="104" t="s">
        <v>944</v>
      </c>
      <c r="G3693" s="104">
        <v>1970</v>
      </c>
      <c r="H3693" s="104" t="s">
        <v>4</v>
      </c>
    </row>
    <row r="3694" spans="1:9" x14ac:dyDescent="0.25">
      <c r="A3694" s="104">
        <v>3693</v>
      </c>
      <c r="B3694" s="104">
        <v>16</v>
      </c>
      <c r="C3694" s="104">
        <v>98</v>
      </c>
      <c r="D3694" s="104" t="s">
        <v>5469</v>
      </c>
      <c r="F3694" s="104" t="s">
        <v>944</v>
      </c>
      <c r="G3694" s="104">
        <v>573</v>
      </c>
      <c r="H3694" s="104" t="s">
        <v>754</v>
      </c>
    </row>
    <row r="3695" spans="1:9" x14ac:dyDescent="0.25">
      <c r="A3695" s="104">
        <v>3694</v>
      </c>
      <c r="B3695" s="104">
        <v>16</v>
      </c>
      <c r="C3695" s="104">
        <v>99</v>
      </c>
      <c r="D3695" s="104" t="s">
        <v>5439</v>
      </c>
      <c r="F3695" s="104" t="s">
        <v>944</v>
      </c>
      <c r="G3695" s="104">
        <v>1197</v>
      </c>
      <c r="H3695" s="104" t="s">
        <v>754</v>
      </c>
    </row>
    <row r="3696" spans="1:9" x14ac:dyDescent="0.25">
      <c r="A3696" s="104">
        <v>3695</v>
      </c>
      <c r="B3696" s="104">
        <v>16</v>
      </c>
      <c r="C3696" s="104">
        <v>100</v>
      </c>
      <c r="D3696" s="104" t="s">
        <v>5415</v>
      </c>
      <c r="F3696" s="104" t="s">
        <v>944</v>
      </c>
      <c r="G3696" s="104">
        <v>5068</v>
      </c>
      <c r="H3696" s="104" t="s">
        <v>754</v>
      </c>
    </row>
    <row r="3697" spans="1:8" x14ac:dyDescent="0.25">
      <c r="A3697" s="104">
        <v>3696</v>
      </c>
      <c r="B3697" s="104">
        <v>16</v>
      </c>
      <c r="C3697" s="104">
        <v>101</v>
      </c>
      <c r="D3697" s="104" t="s">
        <v>5342</v>
      </c>
      <c r="F3697" s="104" t="s">
        <v>944</v>
      </c>
      <c r="G3697" s="104">
        <v>2093</v>
      </c>
      <c r="H3697" s="104" t="s">
        <v>4</v>
      </c>
    </row>
    <row r="3698" spans="1:8" x14ac:dyDescent="0.25">
      <c r="A3698" s="104">
        <v>3697</v>
      </c>
      <c r="B3698" s="104">
        <v>16</v>
      </c>
      <c r="C3698" s="104">
        <v>102</v>
      </c>
      <c r="D3698" s="104" t="s">
        <v>5400</v>
      </c>
      <c r="F3698" s="104" t="s">
        <v>944</v>
      </c>
      <c r="G3698" s="104">
        <v>2947</v>
      </c>
      <c r="H3698" s="104" t="s">
        <v>754</v>
      </c>
    </row>
    <row r="3699" spans="1:8" x14ac:dyDescent="0.25">
      <c r="A3699" s="104">
        <v>3698</v>
      </c>
      <c r="B3699" s="104">
        <v>16</v>
      </c>
      <c r="C3699" s="104">
        <v>103</v>
      </c>
      <c r="D3699" s="104" t="s">
        <v>5369</v>
      </c>
      <c r="F3699" s="104" t="s">
        <v>944</v>
      </c>
      <c r="G3699" s="104">
        <v>1565</v>
      </c>
      <c r="H3699" s="104" t="s">
        <v>754</v>
      </c>
    </row>
    <row r="3700" spans="1:8" x14ac:dyDescent="0.25">
      <c r="A3700" s="104">
        <v>3699</v>
      </c>
      <c r="B3700" s="104">
        <v>16</v>
      </c>
      <c r="C3700" s="104">
        <v>104</v>
      </c>
      <c r="D3700" s="104" t="s">
        <v>5369</v>
      </c>
      <c r="F3700" s="104" t="s">
        <v>944</v>
      </c>
      <c r="G3700" s="104">
        <v>1148</v>
      </c>
      <c r="H3700" s="104" t="s">
        <v>4773</v>
      </c>
    </row>
    <row r="3701" spans="1:8" x14ac:dyDescent="0.25">
      <c r="A3701" s="104">
        <v>3700</v>
      </c>
      <c r="B3701" s="104">
        <v>16</v>
      </c>
      <c r="C3701" s="104">
        <v>105</v>
      </c>
      <c r="D3701" s="104" t="s">
        <v>945</v>
      </c>
      <c r="F3701" s="104" t="s">
        <v>946</v>
      </c>
      <c r="G3701" s="104">
        <v>4419</v>
      </c>
      <c r="H3701" s="104" t="s">
        <v>4774</v>
      </c>
    </row>
    <row r="3702" spans="1:8" x14ac:dyDescent="0.25">
      <c r="A3702" s="104">
        <v>3701</v>
      </c>
      <c r="B3702" s="104">
        <v>16</v>
      </c>
      <c r="C3702" s="104">
        <v>106</v>
      </c>
      <c r="D3702" s="104" t="s">
        <v>945</v>
      </c>
      <c r="F3702" s="104" t="s">
        <v>968</v>
      </c>
      <c r="G3702" s="104">
        <v>31471</v>
      </c>
      <c r="H3702" s="104" t="s">
        <v>4890</v>
      </c>
    </row>
    <row r="3703" spans="1:8" x14ac:dyDescent="0.25">
      <c r="A3703" s="104">
        <v>3702</v>
      </c>
      <c r="B3703" s="104">
        <v>16</v>
      </c>
      <c r="C3703" s="104" t="s">
        <v>950</v>
      </c>
      <c r="D3703" s="104" t="s">
        <v>945</v>
      </c>
      <c r="F3703" s="104" t="s">
        <v>946</v>
      </c>
      <c r="G3703" s="104">
        <v>7829</v>
      </c>
      <c r="H3703" s="104" t="s">
        <v>4776</v>
      </c>
    </row>
    <row r="3704" spans="1:8" x14ac:dyDescent="0.25">
      <c r="A3704" s="104">
        <v>3703</v>
      </c>
      <c r="B3704" s="104">
        <v>16</v>
      </c>
      <c r="C3704" s="104" t="s">
        <v>956</v>
      </c>
      <c r="D3704" s="104" t="s">
        <v>945</v>
      </c>
      <c r="F3704" s="104" t="s">
        <v>946</v>
      </c>
      <c r="G3704" s="104">
        <v>9697</v>
      </c>
      <c r="H3704" s="104" t="s">
        <v>4777</v>
      </c>
    </row>
    <row r="3705" spans="1:8" x14ac:dyDescent="0.25">
      <c r="A3705" s="104">
        <v>3704</v>
      </c>
      <c r="B3705" s="104">
        <v>16</v>
      </c>
      <c r="C3705" s="104" t="s">
        <v>957</v>
      </c>
      <c r="D3705" s="104" t="s">
        <v>945</v>
      </c>
      <c r="F3705" s="104" t="s">
        <v>946</v>
      </c>
      <c r="G3705" s="104">
        <v>10876</v>
      </c>
      <c r="H3705" s="104" t="s">
        <v>4777</v>
      </c>
    </row>
    <row r="3706" spans="1:8" x14ac:dyDescent="0.25">
      <c r="A3706" s="104">
        <v>3705</v>
      </c>
      <c r="B3706" s="104">
        <v>18</v>
      </c>
      <c r="C3706" s="104">
        <v>78</v>
      </c>
      <c r="D3706" s="104" t="s">
        <v>931</v>
      </c>
      <c r="F3706" s="104" t="s">
        <v>944</v>
      </c>
      <c r="G3706" s="104">
        <v>780</v>
      </c>
    </row>
    <row r="3707" spans="1:8" x14ac:dyDescent="0.25">
      <c r="A3707" s="104">
        <v>3706</v>
      </c>
      <c r="B3707" s="104">
        <v>18</v>
      </c>
      <c r="C3707" s="104">
        <v>79</v>
      </c>
      <c r="D3707" s="104" t="s">
        <v>1038</v>
      </c>
      <c r="F3707" s="104" t="s">
        <v>944</v>
      </c>
      <c r="G3707" s="104">
        <v>770</v>
      </c>
    </row>
    <row r="3708" spans="1:8" x14ac:dyDescent="0.25">
      <c r="A3708" s="104">
        <v>3707</v>
      </c>
      <c r="B3708" s="104">
        <v>18</v>
      </c>
      <c r="C3708" s="104">
        <v>80</v>
      </c>
      <c r="D3708" s="104" t="s">
        <v>983</v>
      </c>
      <c r="F3708" s="104" t="s">
        <v>944</v>
      </c>
      <c r="G3708" s="104">
        <v>423</v>
      </c>
    </row>
    <row r="3709" spans="1:8" x14ac:dyDescent="0.25">
      <c r="A3709" s="104">
        <v>3708</v>
      </c>
      <c r="B3709" s="104">
        <v>18</v>
      </c>
      <c r="C3709" s="104">
        <v>81</v>
      </c>
      <c r="D3709" s="104" t="s">
        <v>945</v>
      </c>
      <c r="F3709" s="104" t="s">
        <v>946</v>
      </c>
      <c r="G3709" s="104">
        <v>10020</v>
      </c>
    </row>
    <row r="3710" spans="1:8" x14ac:dyDescent="0.25">
      <c r="A3710" s="104">
        <v>3709</v>
      </c>
      <c r="B3710" s="104">
        <v>18</v>
      </c>
      <c r="C3710" s="104">
        <v>82</v>
      </c>
      <c r="D3710" s="104" t="s">
        <v>945</v>
      </c>
      <c r="F3710" s="104" t="s">
        <v>946</v>
      </c>
      <c r="G3710" s="104">
        <v>345</v>
      </c>
    </row>
    <row r="3711" spans="1:8" x14ac:dyDescent="0.25">
      <c r="A3711" s="104">
        <v>3710</v>
      </c>
      <c r="B3711" s="104">
        <v>18</v>
      </c>
      <c r="C3711" s="104">
        <v>83</v>
      </c>
      <c r="D3711" s="104" t="s">
        <v>945</v>
      </c>
      <c r="F3711" s="104" t="s">
        <v>949</v>
      </c>
      <c r="G3711" s="104">
        <v>38311</v>
      </c>
    </row>
    <row r="3712" spans="1:8" x14ac:dyDescent="0.25">
      <c r="A3712" s="104">
        <v>3711</v>
      </c>
      <c r="B3712" s="104">
        <v>18</v>
      </c>
      <c r="C3712" s="104">
        <v>84</v>
      </c>
      <c r="D3712" s="104" t="s">
        <v>1035</v>
      </c>
      <c r="F3712" s="104" t="s">
        <v>944</v>
      </c>
      <c r="G3712" s="104">
        <v>5325</v>
      </c>
    </row>
    <row r="3713" spans="1:7" x14ac:dyDescent="0.25">
      <c r="A3713" s="104">
        <v>3712</v>
      </c>
      <c r="B3713" s="104">
        <v>18</v>
      </c>
      <c r="C3713" s="104">
        <v>85</v>
      </c>
      <c r="D3713" s="104" t="s">
        <v>945</v>
      </c>
      <c r="F3713" s="104" t="s">
        <v>946</v>
      </c>
      <c r="G3713" s="104">
        <v>1930</v>
      </c>
    </row>
    <row r="3714" spans="1:7" x14ac:dyDescent="0.25">
      <c r="A3714" s="104">
        <v>3713</v>
      </c>
      <c r="B3714" s="104">
        <v>18</v>
      </c>
      <c r="C3714" s="104">
        <v>86</v>
      </c>
      <c r="D3714" s="104" t="s">
        <v>989</v>
      </c>
      <c r="F3714" s="104" t="s">
        <v>944</v>
      </c>
      <c r="G3714" s="104">
        <v>9224</v>
      </c>
    </row>
    <row r="3715" spans="1:7" x14ac:dyDescent="0.25">
      <c r="A3715" s="104">
        <v>3714</v>
      </c>
      <c r="B3715" s="104">
        <v>18</v>
      </c>
      <c r="C3715" s="104">
        <v>87</v>
      </c>
      <c r="D3715" s="104" t="s">
        <v>945</v>
      </c>
      <c r="F3715" s="104" t="s">
        <v>946</v>
      </c>
      <c r="G3715" s="104">
        <v>1391</v>
      </c>
    </row>
    <row r="3716" spans="1:7" x14ac:dyDescent="0.25">
      <c r="A3716" s="104">
        <v>3715</v>
      </c>
      <c r="B3716" s="104">
        <v>18</v>
      </c>
      <c r="C3716" s="104">
        <v>88</v>
      </c>
      <c r="D3716" s="104" t="s">
        <v>1001</v>
      </c>
      <c r="F3716" s="104" t="s">
        <v>944</v>
      </c>
      <c r="G3716" s="104">
        <v>50</v>
      </c>
    </row>
    <row r="3717" spans="1:7" x14ac:dyDescent="0.25">
      <c r="A3717" s="104">
        <v>3716</v>
      </c>
      <c r="B3717" s="104">
        <v>18</v>
      </c>
      <c r="C3717" s="104">
        <v>89</v>
      </c>
      <c r="D3717" s="104" t="s">
        <v>1001</v>
      </c>
      <c r="F3717" s="104" t="s">
        <v>944</v>
      </c>
      <c r="G3717" s="104">
        <v>82</v>
      </c>
    </row>
    <row r="3718" spans="1:7" x14ac:dyDescent="0.25">
      <c r="A3718" s="104">
        <v>3717</v>
      </c>
      <c r="B3718" s="104">
        <v>18</v>
      </c>
      <c r="C3718" s="104">
        <v>90</v>
      </c>
      <c r="D3718" s="104" t="s">
        <v>997</v>
      </c>
      <c r="F3718" s="104" t="s">
        <v>944</v>
      </c>
      <c r="G3718" s="104">
        <v>68</v>
      </c>
    </row>
    <row r="3719" spans="1:7" x14ac:dyDescent="0.25">
      <c r="A3719" s="104">
        <v>3718</v>
      </c>
      <c r="B3719" s="104">
        <v>18</v>
      </c>
      <c r="C3719" s="104">
        <v>91</v>
      </c>
      <c r="D3719" s="104" t="s">
        <v>1019</v>
      </c>
      <c r="F3719" s="104" t="s">
        <v>944</v>
      </c>
      <c r="G3719" s="104">
        <v>60</v>
      </c>
    </row>
    <row r="3720" spans="1:7" x14ac:dyDescent="0.25">
      <c r="A3720" s="104">
        <v>3719</v>
      </c>
      <c r="B3720" s="104">
        <v>18</v>
      </c>
      <c r="C3720" s="104">
        <v>92</v>
      </c>
      <c r="D3720" s="104" t="s">
        <v>997</v>
      </c>
      <c r="F3720" s="104" t="s">
        <v>944</v>
      </c>
      <c r="G3720" s="104">
        <v>56</v>
      </c>
    </row>
    <row r="3721" spans="1:7" x14ac:dyDescent="0.25">
      <c r="A3721" s="104">
        <v>3720</v>
      </c>
      <c r="B3721" s="104">
        <v>18</v>
      </c>
      <c r="C3721" s="104">
        <v>93</v>
      </c>
      <c r="D3721" s="104" t="s">
        <v>1001</v>
      </c>
      <c r="F3721" s="104" t="s">
        <v>944</v>
      </c>
      <c r="G3721" s="104">
        <v>45</v>
      </c>
    </row>
    <row r="3722" spans="1:7" x14ac:dyDescent="0.25">
      <c r="A3722" s="104">
        <v>3721</v>
      </c>
      <c r="B3722" s="104">
        <v>18</v>
      </c>
      <c r="C3722" s="104">
        <v>94</v>
      </c>
      <c r="D3722" s="104" t="s">
        <v>997</v>
      </c>
      <c r="F3722" s="104" t="s">
        <v>944</v>
      </c>
      <c r="G3722" s="104">
        <v>35</v>
      </c>
    </row>
    <row r="3723" spans="1:7" x14ac:dyDescent="0.25">
      <c r="A3723" s="104">
        <v>3722</v>
      </c>
      <c r="B3723" s="104">
        <v>18</v>
      </c>
      <c r="C3723" s="104">
        <v>95</v>
      </c>
      <c r="D3723" s="104" t="s">
        <v>1001</v>
      </c>
      <c r="F3723" s="104" t="s">
        <v>944</v>
      </c>
      <c r="G3723" s="104">
        <v>55</v>
      </c>
    </row>
    <row r="3724" spans="1:7" x14ac:dyDescent="0.25">
      <c r="A3724" s="104">
        <v>3723</v>
      </c>
      <c r="B3724" s="104">
        <v>18</v>
      </c>
      <c r="C3724" s="104">
        <v>96</v>
      </c>
      <c r="D3724" s="104" t="s">
        <v>1001</v>
      </c>
      <c r="F3724" s="104" t="s">
        <v>944</v>
      </c>
      <c r="G3724" s="104">
        <v>50</v>
      </c>
    </row>
    <row r="3725" spans="1:7" x14ac:dyDescent="0.25">
      <c r="A3725" s="104">
        <v>3724</v>
      </c>
      <c r="B3725" s="104">
        <v>18</v>
      </c>
      <c r="C3725" s="104">
        <v>97</v>
      </c>
      <c r="D3725" s="104" t="s">
        <v>1001</v>
      </c>
      <c r="F3725" s="104" t="s">
        <v>944</v>
      </c>
      <c r="G3725" s="104">
        <v>39</v>
      </c>
    </row>
    <row r="3726" spans="1:7" x14ac:dyDescent="0.25">
      <c r="A3726" s="104">
        <v>3725</v>
      </c>
      <c r="B3726" s="104">
        <v>18</v>
      </c>
      <c r="C3726" s="104">
        <v>98</v>
      </c>
      <c r="D3726" s="104" t="s">
        <v>1001</v>
      </c>
      <c r="F3726" s="104" t="s">
        <v>944</v>
      </c>
      <c r="G3726" s="104">
        <v>62</v>
      </c>
    </row>
    <row r="3727" spans="1:7" x14ac:dyDescent="0.25">
      <c r="A3727" s="104">
        <v>3726</v>
      </c>
      <c r="B3727" s="104">
        <v>18</v>
      </c>
      <c r="C3727" s="104">
        <v>99</v>
      </c>
      <c r="D3727" s="104" t="s">
        <v>1001</v>
      </c>
      <c r="F3727" s="104" t="s">
        <v>944</v>
      </c>
      <c r="G3727" s="104">
        <v>90</v>
      </c>
    </row>
    <row r="3728" spans="1:7" x14ac:dyDescent="0.25">
      <c r="A3728" s="104">
        <v>3727</v>
      </c>
      <c r="B3728" s="104">
        <v>18</v>
      </c>
      <c r="C3728" s="104">
        <v>100</v>
      </c>
      <c r="D3728" s="104" t="s">
        <v>1001</v>
      </c>
      <c r="F3728" s="104" t="s">
        <v>944</v>
      </c>
      <c r="G3728" s="104">
        <v>57</v>
      </c>
    </row>
    <row r="3729" spans="1:7" x14ac:dyDescent="0.25">
      <c r="A3729" s="104">
        <v>3728</v>
      </c>
      <c r="B3729" s="104">
        <v>18</v>
      </c>
      <c r="C3729" s="104">
        <v>101</v>
      </c>
      <c r="D3729" s="104" t="s">
        <v>1001</v>
      </c>
      <c r="F3729" s="104" t="s">
        <v>944</v>
      </c>
      <c r="G3729" s="104">
        <v>106</v>
      </c>
    </row>
    <row r="3730" spans="1:7" x14ac:dyDescent="0.25">
      <c r="A3730" s="104">
        <v>3729</v>
      </c>
      <c r="B3730" s="104">
        <v>18</v>
      </c>
      <c r="C3730" s="104">
        <v>102</v>
      </c>
      <c r="D3730" s="104" t="s">
        <v>1001</v>
      </c>
      <c r="F3730" s="104" t="s">
        <v>944</v>
      </c>
      <c r="G3730" s="104">
        <v>41</v>
      </c>
    </row>
    <row r="3731" spans="1:7" x14ac:dyDescent="0.25">
      <c r="A3731" s="104">
        <v>3730</v>
      </c>
      <c r="B3731" s="104">
        <v>18</v>
      </c>
      <c r="C3731" s="104">
        <v>103</v>
      </c>
      <c r="D3731" s="104" t="s">
        <v>1039</v>
      </c>
      <c r="F3731" s="104" t="s">
        <v>944</v>
      </c>
      <c r="G3731" s="104">
        <v>6184</v>
      </c>
    </row>
    <row r="3732" spans="1:7" x14ac:dyDescent="0.25">
      <c r="A3732" s="104">
        <v>3731</v>
      </c>
      <c r="B3732" s="104">
        <v>18</v>
      </c>
      <c r="C3732" s="104">
        <v>104</v>
      </c>
      <c r="D3732" s="104" t="s">
        <v>986</v>
      </c>
      <c r="F3732" s="104" t="s">
        <v>944</v>
      </c>
      <c r="G3732" s="104">
        <v>6819</v>
      </c>
    </row>
    <row r="3733" spans="1:7" x14ac:dyDescent="0.25">
      <c r="A3733" s="104">
        <v>3732</v>
      </c>
      <c r="B3733" s="104">
        <v>18</v>
      </c>
      <c r="C3733" s="104">
        <v>105</v>
      </c>
      <c r="D3733" s="104" t="s">
        <v>1001</v>
      </c>
      <c r="F3733" s="104" t="s">
        <v>944</v>
      </c>
      <c r="G3733" s="104">
        <v>141</v>
      </c>
    </row>
    <row r="3734" spans="1:7" x14ac:dyDescent="0.25">
      <c r="A3734" s="104">
        <v>3733</v>
      </c>
      <c r="B3734" s="104">
        <v>18</v>
      </c>
      <c r="C3734" s="104">
        <v>106</v>
      </c>
      <c r="D3734" s="104" t="s">
        <v>1019</v>
      </c>
      <c r="F3734" s="104" t="s">
        <v>944</v>
      </c>
      <c r="G3734" s="104">
        <v>68</v>
      </c>
    </row>
    <row r="3735" spans="1:7" x14ac:dyDescent="0.25">
      <c r="A3735" s="104">
        <v>3734</v>
      </c>
      <c r="B3735" s="104">
        <v>18</v>
      </c>
      <c r="C3735" s="104">
        <v>107</v>
      </c>
      <c r="D3735" s="104" t="s">
        <v>1019</v>
      </c>
      <c r="F3735" s="104" t="s">
        <v>944</v>
      </c>
      <c r="G3735" s="104">
        <v>39</v>
      </c>
    </row>
    <row r="3736" spans="1:7" x14ac:dyDescent="0.25">
      <c r="A3736" s="104">
        <v>3735</v>
      </c>
      <c r="B3736" s="104">
        <v>18</v>
      </c>
      <c r="C3736" s="104">
        <v>108</v>
      </c>
      <c r="D3736" s="104" t="s">
        <v>1019</v>
      </c>
      <c r="F3736" s="104" t="s">
        <v>944</v>
      </c>
      <c r="G3736" s="104">
        <v>47</v>
      </c>
    </row>
    <row r="3737" spans="1:7" x14ac:dyDescent="0.25">
      <c r="A3737" s="104">
        <v>3736</v>
      </c>
      <c r="B3737" s="104">
        <v>18</v>
      </c>
      <c r="C3737" s="104">
        <v>109</v>
      </c>
      <c r="D3737" s="104" t="s">
        <v>945</v>
      </c>
      <c r="F3737" s="104" t="s">
        <v>946</v>
      </c>
      <c r="G3737" s="104">
        <v>4355</v>
      </c>
    </row>
    <row r="3738" spans="1:7" x14ac:dyDescent="0.25">
      <c r="A3738" s="104">
        <v>3737</v>
      </c>
      <c r="B3738" s="104">
        <v>18</v>
      </c>
      <c r="C3738" s="104">
        <v>110</v>
      </c>
      <c r="D3738" s="104" t="s">
        <v>986</v>
      </c>
      <c r="F3738" s="104" t="s">
        <v>944</v>
      </c>
      <c r="G3738" s="104">
        <v>461</v>
      </c>
    </row>
    <row r="3739" spans="1:7" x14ac:dyDescent="0.25">
      <c r="A3739" s="104">
        <v>3738</v>
      </c>
      <c r="B3739" s="104">
        <v>18</v>
      </c>
      <c r="C3739" s="104">
        <v>111</v>
      </c>
      <c r="D3739" s="104" t="s">
        <v>991</v>
      </c>
      <c r="F3739" s="104" t="s">
        <v>944</v>
      </c>
      <c r="G3739" s="104">
        <v>3939</v>
      </c>
    </row>
    <row r="3740" spans="1:7" x14ac:dyDescent="0.25">
      <c r="A3740" s="104">
        <v>3739</v>
      </c>
      <c r="B3740" s="104">
        <v>18</v>
      </c>
      <c r="C3740" s="104">
        <v>112</v>
      </c>
      <c r="D3740" s="104" t="s">
        <v>987</v>
      </c>
      <c r="F3740" s="104" t="s">
        <v>944</v>
      </c>
      <c r="G3740" s="104">
        <v>634</v>
      </c>
    </row>
    <row r="3741" spans="1:7" x14ac:dyDescent="0.25">
      <c r="A3741" s="104">
        <v>3740</v>
      </c>
      <c r="B3741" s="104">
        <v>18</v>
      </c>
      <c r="C3741" s="104">
        <v>113</v>
      </c>
      <c r="D3741" s="104" t="s">
        <v>987</v>
      </c>
      <c r="F3741" s="104" t="s">
        <v>944</v>
      </c>
      <c r="G3741" s="104">
        <v>116</v>
      </c>
    </row>
    <row r="3742" spans="1:7" x14ac:dyDescent="0.25">
      <c r="A3742" s="104">
        <v>3741</v>
      </c>
      <c r="B3742" s="104">
        <v>18</v>
      </c>
      <c r="C3742" s="104">
        <v>114</v>
      </c>
      <c r="D3742" s="104" t="s">
        <v>987</v>
      </c>
      <c r="F3742" s="104" t="s">
        <v>944</v>
      </c>
      <c r="G3742" s="104">
        <v>5375</v>
      </c>
    </row>
    <row r="3743" spans="1:7" x14ac:dyDescent="0.25">
      <c r="A3743" s="104">
        <v>3742</v>
      </c>
      <c r="B3743" s="104">
        <v>18</v>
      </c>
      <c r="C3743" s="104">
        <v>115</v>
      </c>
      <c r="D3743" s="104" t="s">
        <v>1040</v>
      </c>
      <c r="F3743" s="104" t="s">
        <v>944</v>
      </c>
      <c r="G3743" s="104">
        <v>53</v>
      </c>
    </row>
    <row r="3744" spans="1:7" x14ac:dyDescent="0.25">
      <c r="A3744" s="104">
        <v>3743</v>
      </c>
      <c r="B3744" s="104">
        <v>18</v>
      </c>
      <c r="C3744" s="104">
        <v>116</v>
      </c>
      <c r="D3744" s="104" t="s">
        <v>987</v>
      </c>
      <c r="F3744" s="104" t="s">
        <v>944</v>
      </c>
      <c r="G3744" s="104">
        <v>102</v>
      </c>
    </row>
    <row r="3745" spans="1:7" x14ac:dyDescent="0.25">
      <c r="A3745" s="104">
        <v>3744</v>
      </c>
      <c r="B3745" s="104">
        <v>18</v>
      </c>
      <c r="C3745" s="104">
        <v>117</v>
      </c>
      <c r="D3745" s="104" t="s">
        <v>945</v>
      </c>
      <c r="F3745" s="104" t="s">
        <v>946</v>
      </c>
      <c r="G3745" s="104">
        <v>632</v>
      </c>
    </row>
    <row r="3746" spans="1:7" x14ac:dyDescent="0.25">
      <c r="A3746" s="104">
        <v>3745</v>
      </c>
      <c r="B3746" s="104">
        <v>18</v>
      </c>
      <c r="C3746" s="104">
        <v>118</v>
      </c>
      <c r="D3746" s="104" t="s">
        <v>987</v>
      </c>
      <c r="F3746" s="104" t="s">
        <v>944</v>
      </c>
      <c r="G3746" s="104">
        <v>1720</v>
      </c>
    </row>
    <row r="3747" spans="1:7" x14ac:dyDescent="0.25">
      <c r="A3747" s="104">
        <v>3746</v>
      </c>
      <c r="B3747" s="104">
        <v>18</v>
      </c>
      <c r="C3747" s="104">
        <v>119</v>
      </c>
      <c r="D3747" s="104" t="s">
        <v>987</v>
      </c>
      <c r="F3747" s="104" t="s">
        <v>944</v>
      </c>
      <c r="G3747" s="104">
        <v>89</v>
      </c>
    </row>
    <row r="3748" spans="1:7" x14ac:dyDescent="0.25">
      <c r="A3748" s="104">
        <v>3747</v>
      </c>
      <c r="B3748" s="104">
        <v>18</v>
      </c>
      <c r="C3748" s="104">
        <v>120</v>
      </c>
      <c r="D3748" s="104" t="s">
        <v>989</v>
      </c>
      <c r="F3748" s="104" t="s">
        <v>944</v>
      </c>
      <c r="G3748" s="104">
        <v>235</v>
      </c>
    </row>
    <row r="3749" spans="1:7" x14ac:dyDescent="0.25">
      <c r="A3749" s="104">
        <v>3748</v>
      </c>
      <c r="B3749" s="104">
        <v>18</v>
      </c>
      <c r="C3749" s="104">
        <v>121</v>
      </c>
      <c r="D3749" s="104" t="s">
        <v>989</v>
      </c>
      <c r="F3749" s="104" t="s">
        <v>944</v>
      </c>
      <c r="G3749" s="104">
        <v>206</v>
      </c>
    </row>
    <row r="3750" spans="1:7" x14ac:dyDescent="0.25">
      <c r="A3750" s="104">
        <v>3749</v>
      </c>
      <c r="B3750" s="104">
        <v>18</v>
      </c>
      <c r="C3750" s="104">
        <v>122</v>
      </c>
      <c r="D3750" s="104" t="s">
        <v>989</v>
      </c>
      <c r="F3750" s="104" t="s">
        <v>944</v>
      </c>
      <c r="G3750" s="104">
        <v>576</v>
      </c>
    </row>
    <row r="3751" spans="1:7" x14ac:dyDescent="0.25">
      <c r="A3751" s="104">
        <v>3750</v>
      </c>
      <c r="B3751" s="104">
        <v>18</v>
      </c>
      <c r="C3751" s="104">
        <v>123</v>
      </c>
      <c r="D3751" s="104" t="s">
        <v>989</v>
      </c>
      <c r="F3751" s="104" t="s">
        <v>944</v>
      </c>
      <c r="G3751" s="104">
        <v>344</v>
      </c>
    </row>
    <row r="3752" spans="1:7" x14ac:dyDescent="0.25">
      <c r="A3752" s="104">
        <v>3751</v>
      </c>
      <c r="B3752" s="104">
        <v>18</v>
      </c>
      <c r="C3752" s="104">
        <v>124</v>
      </c>
      <c r="D3752" s="104" t="s">
        <v>989</v>
      </c>
      <c r="F3752" s="104" t="s">
        <v>944</v>
      </c>
      <c r="G3752" s="104">
        <v>274</v>
      </c>
    </row>
    <row r="3753" spans="1:7" x14ac:dyDescent="0.25">
      <c r="A3753" s="104">
        <v>3752</v>
      </c>
      <c r="B3753" s="104">
        <v>18</v>
      </c>
      <c r="C3753" s="104">
        <v>125</v>
      </c>
      <c r="D3753" s="104" t="s">
        <v>989</v>
      </c>
      <c r="F3753" s="104" t="s">
        <v>944</v>
      </c>
      <c r="G3753" s="104">
        <v>193</v>
      </c>
    </row>
    <row r="3754" spans="1:7" x14ac:dyDescent="0.25">
      <c r="A3754" s="104">
        <v>3753</v>
      </c>
      <c r="B3754" s="104">
        <v>18</v>
      </c>
      <c r="C3754" s="104">
        <v>126</v>
      </c>
      <c r="D3754" s="104" t="s">
        <v>989</v>
      </c>
      <c r="F3754" s="104" t="s">
        <v>944</v>
      </c>
      <c r="G3754" s="104">
        <v>351</v>
      </c>
    </row>
    <row r="3755" spans="1:7" x14ac:dyDescent="0.25">
      <c r="A3755" s="104">
        <v>3754</v>
      </c>
      <c r="B3755" s="104">
        <v>18</v>
      </c>
      <c r="C3755" s="104">
        <v>127</v>
      </c>
      <c r="D3755" s="104" t="s">
        <v>989</v>
      </c>
      <c r="F3755" s="104" t="s">
        <v>944</v>
      </c>
      <c r="G3755" s="104">
        <v>246</v>
      </c>
    </row>
    <row r="3756" spans="1:7" x14ac:dyDescent="0.25">
      <c r="A3756" s="104">
        <v>3755</v>
      </c>
      <c r="B3756" s="104">
        <v>18</v>
      </c>
      <c r="C3756" s="104">
        <v>128</v>
      </c>
      <c r="D3756" s="104" t="s">
        <v>989</v>
      </c>
      <c r="F3756" s="104" t="s">
        <v>944</v>
      </c>
      <c r="G3756" s="104">
        <v>133</v>
      </c>
    </row>
    <row r="3757" spans="1:7" x14ac:dyDescent="0.25">
      <c r="A3757" s="104">
        <v>3756</v>
      </c>
      <c r="B3757" s="104">
        <v>18</v>
      </c>
      <c r="C3757" s="104">
        <v>129</v>
      </c>
      <c r="D3757" s="104" t="s">
        <v>989</v>
      </c>
      <c r="F3757" s="104" t="s">
        <v>944</v>
      </c>
      <c r="G3757" s="104">
        <v>418</v>
      </c>
    </row>
    <row r="3758" spans="1:7" x14ac:dyDescent="0.25">
      <c r="A3758" s="104">
        <v>3757</v>
      </c>
      <c r="B3758" s="104">
        <v>18</v>
      </c>
      <c r="C3758" s="104">
        <v>130</v>
      </c>
      <c r="D3758" s="104" t="s">
        <v>989</v>
      </c>
      <c r="F3758" s="104" t="s">
        <v>944</v>
      </c>
      <c r="G3758" s="104">
        <v>286</v>
      </c>
    </row>
    <row r="3759" spans="1:7" x14ac:dyDescent="0.25">
      <c r="A3759" s="104">
        <v>3758</v>
      </c>
      <c r="B3759" s="104">
        <v>18</v>
      </c>
      <c r="C3759" s="104">
        <v>131</v>
      </c>
      <c r="D3759" s="104" t="s">
        <v>987</v>
      </c>
      <c r="F3759" s="104" t="s">
        <v>944</v>
      </c>
      <c r="G3759" s="104">
        <v>883</v>
      </c>
    </row>
    <row r="3760" spans="1:7" x14ac:dyDescent="0.25">
      <c r="A3760" s="104">
        <v>3759</v>
      </c>
      <c r="B3760" s="104">
        <v>18</v>
      </c>
      <c r="C3760" s="104">
        <v>132</v>
      </c>
      <c r="D3760" s="104" t="s">
        <v>990</v>
      </c>
      <c r="F3760" s="104" t="s">
        <v>944</v>
      </c>
      <c r="G3760" s="104">
        <v>205</v>
      </c>
    </row>
    <row r="3761" spans="1:7" x14ac:dyDescent="0.25">
      <c r="A3761" s="104">
        <v>3760</v>
      </c>
      <c r="B3761" s="104">
        <v>18</v>
      </c>
      <c r="C3761" s="104">
        <v>133</v>
      </c>
      <c r="D3761" s="104" t="s">
        <v>987</v>
      </c>
      <c r="F3761" s="104" t="s">
        <v>944</v>
      </c>
      <c r="G3761" s="104">
        <v>376</v>
      </c>
    </row>
    <row r="3762" spans="1:7" x14ac:dyDescent="0.25">
      <c r="A3762" s="104">
        <v>3761</v>
      </c>
      <c r="B3762" s="104">
        <v>18</v>
      </c>
      <c r="C3762" s="104">
        <v>134</v>
      </c>
      <c r="D3762" s="104" t="s">
        <v>989</v>
      </c>
      <c r="F3762" s="104" t="s">
        <v>944</v>
      </c>
      <c r="G3762" s="104">
        <v>197</v>
      </c>
    </row>
    <row r="3763" spans="1:7" x14ac:dyDescent="0.25">
      <c r="A3763" s="104">
        <v>3762</v>
      </c>
      <c r="B3763" s="104">
        <v>18</v>
      </c>
      <c r="C3763" s="104">
        <v>135</v>
      </c>
      <c r="D3763" s="104" t="s">
        <v>1036</v>
      </c>
      <c r="F3763" s="104" t="s">
        <v>944</v>
      </c>
      <c r="G3763" s="104">
        <v>1426</v>
      </c>
    </row>
    <row r="3764" spans="1:7" x14ac:dyDescent="0.25">
      <c r="A3764" s="104">
        <v>3763</v>
      </c>
      <c r="B3764" s="104">
        <v>18</v>
      </c>
      <c r="C3764" s="104">
        <v>141</v>
      </c>
      <c r="D3764" s="104" t="s">
        <v>1041</v>
      </c>
      <c r="F3764" s="104" t="s">
        <v>944</v>
      </c>
      <c r="G3764" s="104">
        <v>314</v>
      </c>
    </row>
    <row r="3765" spans="1:7" x14ac:dyDescent="0.25">
      <c r="A3765" s="104">
        <v>3764</v>
      </c>
      <c r="B3765" s="104">
        <v>18</v>
      </c>
      <c r="C3765" s="104">
        <v>142</v>
      </c>
      <c r="D3765" s="104" t="s">
        <v>963</v>
      </c>
      <c r="F3765" s="104" t="s">
        <v>944</v>
      </c>
      <c r="G3765" s="104">
        <v>381</v>
      </c>
    </row>
    <row r="3766" spans="1:7" x14ac:dyDescent="0.25">
      <c r="A3766" s="104">
        <v>3765</v>
      </c>
      <c r="B3766" s="104">
        <v>18</v>
      </c>
      <c r="C3766" s="104">
        <v>143</v>
      </c>
      <c r="D3766" s="104" t="s">
        <v>1042</v>
      </c>
      <c r="F3766" s="104" t="s">
        <v>944</v>
      </c>
      <c r="G3766" s="104">
        <v>347</v>
      </c>
    </row>
    <row r="3767" spans="1:7" x14ac:dyDescent="0.25">
      <c r="A3767" s="104">
        <v>3766</v>
      </c>
      <c r="B3767" s="104">
        <v>18</v>
      </c>
      <c r="C3767" s="104">
        <v>144</v>
      </c>
      <c r="D3767" s="104" t="s">
        <v>1043</v>
      </c>
      <c r="F3767" s="104" t="s">
        <v>944</v>
      </c>
      <c r="G3767" s="104">
        <v>369</v>
      </c>
    </row>
    <row r="3768" spans="1:7" x14ac:dyDescent="0.25">
      <c r="A3768" s="104">
        <v>3767</v>
      </c>
      <c r="B3768" s="104">
        <v>18</v>
      </c>
      <c r="C3768" s="104">
        <v>145</v>
      </c>
      <c r="D3768" s="104" t="s">
        <v>1044</v>
      </c>
      <c r="F3768" s="104" t="s">
        <v>944</v>
      </c>
      <c r="G3768" s="104">
        <v>382</v>
      </c>
    </row>
    <row r="3769" spans="1:7" x14ac:dyDescent="0.25">
      <c r="A3769" s="104">
        <v>3768</v>
      </c>
      <c r="B3769" s="104">
        <v>18</v>
      </c>
      <c r="C3769" s="104">
        <v>146</v>
      </c>
      <c r="D3769" s="104" t="s">
        <v>995</v>
      </c>
      <c r="F3769" s="104" t="s">
        <v>944</v>
      </c>
      <c r="G3769" s="104">
        <v>383</v>
      </c>
    </row>
    <row r="3770" spans="1:7" x14ac:dyDescent="0.25">
      <c r="A3770" s="104">
        <v>3769</v>
      </c>
      <c r="B3770" s="104">
        <v>18</v>
      </c>
      <c r="C3770" s="104">
        <v>147</v>
      </c>
      <c r="D3770" s="104" t="s">
        <v>1045</v>
      </c>
      <c r="F3770" s="104" t="s">
        <v>944</v>
      </c>
      <c r="G3770" s="104">
        <v>379</v>
      </c>
    </row>
    <row r="3771" spans="1:7" x14ac:dyDescent="0.25">
      <c r="A3771" s="104">
        <v>3770</v>
      </c>
      <c r="B3771" s="104">
        <v>18</v>
      </c>
      <c r="C3771" s="104">
        <v>148</v>
      </c>
      <c r="D3771" s="104" t="s">
        <v>989</v>
      </c>
      <c r="F3771" s="104" t="s">
        <v>944</v>
      </c>
      <c r="G3771" s="104">
        <v>1391</v>
      </c>
    </row>
    <row r="3772" spans="1:7" x14ac:dyDescent="0.25">
      <c r="A3772" s="104">
        <v>3771</v>
      </c>
      <c r="B3772" s="104">
        <v>18</v>
      </c>
      <c r="C3772" s="104">
        <v>149</v>
      </c>
      <c r="D3772" s="104" t="s">
        <v>1039</v>
      </c>
      <c r="F3772" s="104" t="s">
        <v>944</v>
      </c>
      <c r="G3772" s="104">
        <v>1241</v>
      </c>
    </row>
    <row r="3773" spans="1:7" x14ac:dyDescent="0.25">
      <c r="A3773" s="104">
        <v>3772</v>
      </c>
      <c r="B3773" s="104">
        <v>18</v>
      </c>
      <c r="C3773" s="104">
        <v>150</v>
      </c>
      <c r="D3773" s="104" t="s">
        <v>1046</v>
      </c>
      <c r="F3773" s="104" t="s">
        <v>944</v>
      </c>
      <c r="G3773" s="104">
        <v>1983</v>
      </c>
    </row>
    <row r="3774" spans="1:7" x14ac:dyDescent="0.25">
      <c r="A3774" s="104">
        <v>3773</v>
      </c>
      <c r="B3774" s="104">
        <v>18</v>
      </c>
      <c r="C3774" s="104">
        <v>151</v>
      </c>
      <c r="D3774" s="104" t="s">
        <v>1047</v>
      </c>
      <c r="F3774" s="104" t="s">
        <v>944</v>
      </c>
      <c r="G3774" s="104">
        <v>188</v>
      </c>
    </row>
    <row r="3775" spans="1:7" x14ac:dyDescent="0.25">
      <c r="A3775" s="104">
        <v>3774</v>
      </c>
      <c r="B3775" s="104">
        <v>18</v>
      </c>
      <c r="C3775" s="104">
        <v>152</v>
      </c>
      <c r="D3775" s="104" t="s">
        <v>1048</v>
      </c>
      <c r="F3775" s="104" t="s">
        <v>944</v>
      </c>
      <c r="G3775" s="104">
        <v>220</v>
      </c>
    </row>
    <row r="3776" spans="1:7" x14ac:dyDescent="0.25">
      <c r="A3776" s="104">
        <v>3775</v>
      </c>
      <c r="B3776" s="104">
        <v>18</v>
      </c>
      <c r="C3776" s="104">
        <v>153</v>
      </c>
      <c r="D3776" s="104" t="s">
        <v>1049</v>
      </c>
      <c r="F3776" s="104" t="s">
        <v>944</v>
      </c>
      <c r="G3776" s="104">
        <v>188</v>
      </c>
    </row>
    <row r="3777" spans="1:7" x14ac:dyDescent="0.25">
      <c r="A3777" s="104">
        <v>3776</v>
      </c>
      <c r="B3777" s="104">
        <v>18</v>
      </c>
      <c r="C3777" s="104">
        <v>154</v>
      </c>
      <c r="D3777" s="104" t="s">
        <v>945</v>
      </c>
      <c r="F3777" s="104" t="s">
        <v>946</v>
      </c>
      <c r="G3777" s="104">
        <v>355</v>
      </c>
    </row>
    <row r="3778" spans="1:7" x14ac:dyDescent="0.25">
      <c r="A3778" s="104">
        <v>3777</v>
      </c>
      <c r="B3778" s="104">
        <v>18</v>
      </c>
      <c r="C3778" s="104">
        <v>155</v>
      </c>
      <c r="D3778" s="104" t="s">
        <v>1050</v>
      </c>
      <c r="F3778" s="104" t="s">
        <v>944</v>
      </c>
      <c r="G3778" s="104">
        <v>354</v>
      </c>
    </row>
    <row r="3779" spans="1:7" x14ac:dyDescent="0.25">
      <c r="A3779" s="104">
        <v>3778</v>
      </c>
      <c r="B3779" s="104">
        <v>18</v>
      </c>
      <c r="C3779" s="104">
        <v>156</v>
      </c>
      <c r="D3779" s="104" t="s">
        <v>1051</v>
      </c>
      <c r="F3779" s="104" t="s">
        <v>944</v>
      </c>
      <c r="G3779" s="104">
        <v>370</v>
      </c>
    </row>
    <row r="3780" spans="1:7" x14ac:dyDescent="0.25">
      <c r="A3780" s="104">
        <v>3779</v>
      </c>
      <c r="B3780" s="104">
        <v>18</v>
      </c>
      <c r="C3780" s="104">
        <v>157</v>
      </c>
      <c r="D3780" s="104" t="s">
        <v>926</v>
      </c>
      <c r="F3780" s="104" t="s">
        <v>944</v>
      </c>
      <c r="G3780" s="104">
        <v>210</v>
      </c>
    </row>
    <row r="3781" spans="1:7" x14ac:dyDescent="0.25">
      <c r="A3781" s="104">
        <v>3780</v>
      </c>
      <c r="B3781" s="104">
        <v>18</v>
      </c>
      <c r="C3781" s="104">
        <v>158</v>
      </c>
      <c r="D3781" s="104" t="s">
        <v>1052</v>
      </c>
      <c r="F3781" s="104" t="s">
        <v>944</v>
      </c>
      <c r="G3781" s="104">
        <v>968</v>
      </c>
    </row>
    <row r="3782" spans="1:7" x14ac:dyDescent="0.25">
      <c r="A3782" s="104">
        <v>3781</v>
      </c>
      <c r="B3782" s="104">
        <v>18</v>
      </c>
      <c r="C3782" s="104">
        <v>159</v>
      </c>
      <c r="D3782" s="104" t="s">
        <v>1053</v>
      </c>
      <c r="F3782" s="104" t="s">
        <v>944</v>
      </c>
      <c r="G3782" s="104">
        <v>263</v>
      </c>
    </row>
    <row r="3783" spans="1:7" x14ac:dyDescent="0.25">
      <c r="A3783" s="104">
        <v>3782</v>
      </c>
      <c r="B3783" s="104">
        <v>18</v>
      </c>
      <c r="C3783" s="104">
        <v>160</v>
      </c>
      <c r="D3783" s="104" t="s">
        <v>1054</v>
      </c>
      <c r="F3783" s="104" t="s">
        <v>944</v>
      </c>
      <c r="G3783" s="104">
        <v>340</v>
      </c>
    </row>
    <row r="3784" spans="1:7" x14ac:dyDescent="0.25">
      <c r="A3784" s="104">
        <v>3783</v>
      </c>
      <c r="B3784" s="104">
        <v>18</v>
      </c>
      <c r="C3784" s="104">
        <v>161</v>
      </c>
      <c r="D3784" s="104" t="s">
        <v>922</v>
      </c>
      <c r="F3784" s="104" t="s">
        <v>944</v>
      </c>
      <c r="G3784" s="104">
        <v>140</v>
      </c>
    </row>
    <row r="3785" spans="1:7" x14ac:dyDescent="0.25">
      <c r="A3785" s="104">
        <v>3784</v>
      </c>
      <c r="B3785" s="104">
        <v>18</v>
      </c>
      <c r="C3785" s="104">
        <v>162</v>
      </c>
      <c r="D3785" s="104" t="s">
        <v>1055</v>
      </c>
      <c r="F3785" s="104" t="s">
        <v>944</v>
      </c>
      <c r="G3785" s="104">
        <v>867</v>
      </c>
    </row>
    <row r="3786" spans="1:7" x14ac:dyDescent="0.25">
      <c r="A3786" s="104">
        <v>3785</v>
      </c>
      <c r="B3786" s="104">
        <v>18</v>
      </c>
      <c r="C3786" s="104" t="s">
        <v>956</v>
      </c>
      <c r="D3786" s="104" t="s">
        <v>945</v>
      </c>
      <c r="F3786" s="104" t="s">
        <v>946</v>
      </c>
      <c r="G3786" s="104">
        <v>10631</v>
      </c>
    </row>
    <row r="3787" spans="1:7" x14ac:dyDescent="0.25">
      <c r="A3787" s="104">
        <v>3786</v>
      </c>
      <c r="B3787" s="104">
        <v>18</v>
      </c>
      <c r="C3787" s="104" t="s">
        <v>953</v>
      </c>
      <c r="D3787" s="104" t="s">
        <v>1056</v>
      </c>
      <c r="F3787" s="104" t="s">
        <v>959</v>
      </c>
      <c r="G3787" s="104">
        <v>19392</v>
      </c>
    </row>
    <row r="3788" spans="1:7" x14ac:dyDescent="0.25">
      <c r="A3788" s="104">
        <v>3787</v>
      </c>
      <c r="B3788" s="104">
        <v>18</v>
      </c>
      <c r="C3788" s="104" t="s">
        <v>950</v>
      </c>
      <c r="D3788" s="104" t="s">
        <v>945</v>
      </c>
      <c r="F3788" s="104" t="s">
        <v>946</v>
      </c>
      <c r="G3788" s="104">
        <v>1194</v>
      </c>
    </row>
    <row r="3789" spans="1:7" x14ac:dyDescent="0.25">
      <c r="A3789" s="104">
        <v>3788</v>
      </c>
      <c r="B3789" s="104">
        <v>18</v>
      </c>
      <c r="C3789" s="104" t="s">
        <v>951</v>
      </c>
      <c r="D3789" s="104" t="s">
        <v>945</v>
      </c>
      <c r="F3789" s="104" t="s">
        <v>946</v>
      </c>
      <c r="G3789" s="104">
        <v>1769</v>
      </c>
    </row>
    <row r="3790" spans="1:7" x14ac:dyDescent="0.25">
      <c r="A3790" s="104">
        <v>3789</v>
      </c>
      <c r="B3790" s="104">
        <v>18</v>
      </c>
      <c r="C3790" s="104" t="s">
        <v>952</v>
      </c>
      <c r="D3790" s="104" t="s">
        <v>945</v>
      </c>
      <c r="F3790" s="104" t="s">
        <v>946</v>
      </c>
      <c r="G3790" s="104">
        <v>871</v>
      </c>
    </row>
    <row r="3791" spans="1:7" x14ac:dyDescent="0.25">
      <c r="A3791" s="104">
        <v>3790</v>
      </c>
      <c r="B3791" s="104">
        <v>18</v>
      </c>
      <c r="C3791" s="104">
        <v>163</v>
      </c>
      <c r="D3791" s="104" t="s">
        <v>1057</v>
      </c>
      <c r="F3791" s="104" t="s">
        <v>944</v>
      </c>
      <c r="G3791" s="104">
        <v>168</v>
      </c>
    </row>
    <row r="3792" spans="1:7" x14ac:dyDescent="0.25">
      <c r="A3792" s="104">
        <v>3791</v>
      </c>
      <c r="B3792" s="104">
        <v>18</v>
      </c>
      <c r="C3792" s="104">
        <v>164</v>
      </c>
      <c r="D3792" s="104" t="s">
        <v>1057</v>
      </c>
      <c r="F3792" s="104" t="s">
        <v>944</v>
      </c>
      <c r="G3792" s="104">
        <v>99</v>
      </c>
    </row>
    <row r="3793" spans="1:7" x14ac:dyDescent="0.25">
      <c r="A3793" s="104">
        <v>3792</v>
      </c>
      <c r="B3793" s="104">
        <v>18</v>
      </c>
      <c r="C3793" s="104">
        <v>165</v>
      </c>
      <c r="D3793" s="104" t="s">
        <v>932</v>
      </c>
      <c r="F3793" s="104" t="s">
        <v>944</v>
      </c>
      <c r="G3793" s="104">
        <v>148</v>
      </c>
    </row>
    <row r="3794" spans="1:7" x14ac:dyDescent="0.25">
      <c r="A3794" s="104">
        <v>3793</v>
      </c>
      <c r="B3794" s="104">
        <v>18</v>
      </c>
      <c r="C3794" s="104">
        <v>166</v>
      </c>
      <c r="D3794" s="104" t="s">
        <v>1058</v>
      </c>
      <c r="F3794" s="104" t="s">
        <v>944</v>
      </c>
      <c r="G3794" s="104">
        <v>157</v>
      </c>
    </row>
    <row r="3795" spans="1:7" x14ac:dyDescent="0.25">
      <c r="A3795" s="104">
        <v>3794</v>
      </c>
      <c r="B3795" s="104">
        <v>18</v>
      </c>
      <c r="C3795" s="104">
        <v>167</v>
      </c>
      <c r="D3795" s="104" t="s">
        <v>1059</v>
      </c>
      <c r="F3795" s="104" t="s">
        <v>944</v>
      </c>
      <c r="G3795" s="104">
        <v>217</v>
      </c>
    </row>
    <row r="3796" spans="1:7" x14ac:dyDescent="0.25">
      <c r="A3796" s="104">
        <v>3795</v>
      </c>
      <c r="B3796" s="104">
        <v>18</v>
      </c>
      <c r="C3796" s="104">
        <v>168</v>
      </c>
      <c r="D3796" s="104" t="s">
        <v>1060</v>
      </c>
      <c r="F3796" s="104" t="s">
        <v>944</v>
      </c>
      <c r="G3796" s="104">
        <v>264</v>
      </c>
    </row>
    <row r="3797" spans="1:7" x14ac:dyDescent="0.25">
      <c r="A3797" s="104">
        <v>3796</v>
      </c>
      <c r="B3797" s="104">
        <v>18</v>
      </c>
      <c r="C3797" s="104">
        <v>169</v>
      </c>
      <c r="G3797" s="104">
        <v>79</v>
      </c>
    </row>
    <row r="3798" spans="1:7" x14ac:dyDescent="0.25">
      <c r="A3798" s="104">
        <v>3797</v>
      </c>
      <c r="B3798" s="104">
        <v>18</v>
      </c>
      <c r="C3798" s="104">
        <v>170</v>
      </c>
      <c r="D3798" s="104" t="s">
        <v>929</v>
      </c>
      <c r="F3798" s="104" t="s">
        <v>944</v>
      </c>
      <c r="G3798" s="104">
        <v>725</v>
      </c>
    </row>
    <row r="3799" spans="1:7" x14ac:dyDescent="0.25">
      <c r="A3799" s="104">
        <v>3798</v>
      </c>
      <c r="B3799" s="104">
        <v>18</v>
      </c>
      <c r="C3799" s="104">
        <v>171</v>
      </c>
      <c r="D3799" s="104" t="s">
        <v>933</v>
      </c>
      <c r="F3799" s="104" t="s">
        <v>944</v>
      </c>
      <c r="G3799" s="104">
        <v>332</v>
      </c>
    </row>
    <row r="3800" spans="1:7" x14ac:dyDescent="0.25">
      <c r="A3800" s="104">
        <v>3799</v>
      </c>
      <c r="B3800" s="104">
        <v>19</v>
      </c>
      <c r="C3800" s="104">
        <v>1</v>
      </c>
      <c r="D3800" s="104" t="s">
        <v>945</v>
      </c>
      <c r="F3800" s="104" t="s">
        <v>946</v>
      </c>
      <c r="G3800" s="104">
        <v>1141</v>
      </c>
    </row>
    <row r="3801" spans="1:7" x14ac:dyDescent="0.25">
      <c r="A3801" s="104">
        <v>3800</v>
      </c>
      <c r="B3801" s="104">
        <v>19</v>
      </c>
      <c r="C3801" s="104">
        <v>2</v>
      </c>
      <c r="D3801" s="104" t="s">
        <v>945</v>
      </c>
      <c r="F3801" s="104" t="s">
        <v>946</v>
      </c>
      <c r="G3801" s="104">
        <v>266</v>
      </c>
    </row>
    <row r="3802" spans="1:7" x14ac:dyDescent="0.25">
      <c r="A3802" s="104">
        <v>3801</v>
      </c>
      <c r="B3802" s="104">
        <v>19</v>
      </c>
      <c r="C3802" s="104">
        <v>3</v>
      </c>
      <c r="D3802" s="104" t="s">
        <v>1061</v>
      </c>
      <c r="F3802" s="104" t="s">
        <v>944</v>
      </c>
      <c r="G3802" s="104">
        <v>1383</v>
      </c>
    </row>
    <row r="3803" spans="1:7" x14ac:dyDescent="0.25">
      <c r="A3803" s="104">
        <v>3802</v>
      </c>
      <c r="B3803" s="104">
        <v>19</v>
      </c>
      <c r="C3803" s="104">
        <v>4</v>
      </c>
      <c r="D3803" s="104" t="s">
        <v>1024</v>
      </c>
      <c r="F3803" s="104" t="s">
        <v>944</v>
      </c>
      <c r="G3803" s="104">
        <v>3141</v>
      </c>
    </row>
    <row r="3804" spans="1:7" x14ac:dyDescent="0.25">
      <c r="A3804" s="104">
        <v>3803</v>
      </c>
      <c r="B3804" s="104">
        <v>19</v>
      </c>
      <c r="C3804" s="104">
        <v>5</v>
      </c>
      <c r="D3804" s="104" t="s">
        <v>958</v>
      </c>
      <c r="F3804" s="104" t="s">
        <v>944</v>
      </c>
      <c r="G3804" s="104">
        <v>1437</v>
      </c>
    </row>
    <row r="3805" spans="1:7" x14ac:dyDescent="0.25">
      <c r="A3805" s="104">
        <v>3804</v>
      </c>
      <c r="B3805" s="104">
        <v>19</v>
      </c>
      <c r="C3805" s="104">
        <v>6</v>
      </c>
      <c r="D3805" s="104" t="s">
        <v>1005</v>
      </c>
      <c r="F3805" s="104" t="s">
        <v>944</v>
      </c>
      <c r="G3805" s="104">
        <v>1559</v>
      </c>
    </row>
    <row r="3806" spans="1:7" x14ac:dyDescent="0.25">
      <c r="A3806" s="104">
        <v>3805</v>
      </c>
      <c r="B3806" s="104">
        <v>19</v>
      </c>
      <c r="C3806" s="104">
        <v>7</v>
      </c>
      <c r="D3806" s="104" t="s">
        <v>1004</v>
      </c>
      <c r="F3806" s="104" t="s">
        <v>944</v>
      </c>
      <c r="G3806" s="104">
        <v>584</v>
      </c>
    </row>
    <row r="3807" spans="1:7" x14ac:dyDescent="0.25">
      <c r="A3807" s="104">
        <v>3806</v>
      </c>
      <c r="B3807" s="104">
        <v>19</v>
      </c>
      <c r="C3807" s="104">
        <v>8</v>
      </c>
      <c r="D3807" s="104" t="s">
        <v>1004</v>
      </c>
      <c r="F3807" s="104" t="s">
        <v>944</v>
      </c>
      <c r="G3807" s="104">
        <v>1813</v>
      </c>
    </row>
    <row r="3808" spans="1:7" x14ac:dyDescent="0.25">
      <c r="A3808" s="104">
        <v>3807</v>
      </c>
      <c r="B3808" s="104">
        <v>19</v>
      </c>
      <c r="C3808" s="104">
        <v>9</v>
      </c>
      <c r="D3808" s="104" t="s">
        <v>1027</v>
      </c>
      <c r="F3808" s="104" t="s">
        <v>944</v>
      </c>
      <c r="G3808" s="104">
        <v>430</v>
      </c>
    </row>
    <row r="3809" spans="1:7" x14ac:dyDescent="0.25">
      <c r="A3809" s="104">
        <v>3808</v>
      </c>
      <c r="B3809" s="104">
        <v>19</v>
      </c>
      <c r="C3809" s="104">
        <v>10</v>
      </c>
      <c r="D3809" s="104" t="s">
        <v>1015</v>
      </c>
      <c r="F3809" s="104" t="s">
        <v>944</v>
      </c>
      <c r="G3809" s="104">
        <v>2349</v>
      </c>
    </row>
    <row r="3810" spans="1:7" x14ac:dyDescent="0.25">
      <c r="A3810" s="104">
        <v>3809</v>
      </c>
      <c r="B3810" s="104">
        <v>19</v>
      </c>
      <c r="C3810" s="104">
        <v>11</v>
      </c>
      <c r="D3810" s="104" t="s">
        <v>997</v>
      </c>
      <c r="F3810" s="104" t="s">
        <v>944</v>
      </c>
      <c r="G3810" s="104">
        <v>1533</v>
      </c>
    </row>
    <row r="3811" spans="1:7" x14ac:dyDescent="0.25">
      <c r="A3811" s="104">
        <v>3810</v>
      </c>
      <c r="B3811" s="104">
        <v>19</v>
      </c>
      <c r="C3811" s="104">
        <v>12</v>
      </c>
      <c r="D3811" s="104" t="s">
        <v>1024</v>
      </c>
      <c r="F3811" s="104" t="s">
        <v>944</v>
      </c>
      <c r="G3811" s="104">
        <v>2038</v>
      </c>
    </row>
    <row r="3812" spans="1:7" x14ac:dyDescent="0.25">
      <c r="A3812" s="104">
        <v>3811</v>
      </c>
      <c r="B3812" s="104">
        <v>19</v>
      </c>
      <c r="C3812" s="104">
        <v>13</v>
      </c>
      <c r="D3812" s="104" t="s">
        <v>998</v>
      </c>
      <c r="F3812" s="104" t="s">
        <v>944</v>
      </c>
      <c r="G3812" s="104">
        <v>523</v>
      </c>
    </row>
    <row r="3813" spans="1:7" x14ac:dyDescent="0.25">
      <c r="A3813" s="104">
        <v>3812</v>
      </c>
      <c r="B3813" s="104">
        <v>19</v>
      </c>
      <c r="C3813" s="104">
        <v>14</v>
      </c>
      <c r="D3813" s="104" t="s">
        <v>1062</v>
      </c>
      <c r="F3813" s="104" t="s">
        <v>944</v>
      </c>
      <c r="G3813" s="104">
        <v>2149</v>
      </c>
    </row>
    <row r="3814" spans="1:7" x14ac:dyDescent="0.25">
      <c r="A3814" s="104">
        <v>3813</v>
      </c>
      <c r="B3814" s="104">
        <v>19</v>
      </c>
      <c r="C3814" s="104">
        <v>15</v>
      </c>
      <c r="D3814" s="104" t="s">
        <v>1000</v>
      </c>
      <c r="F3814" s="104" t="s">
        <v>944</v>
      </c>
      <c r="G3814" s="104">
        <v>3118</v>
      </c>
    </row>
    <row r="3815" spans="1:7" x14ac:dyDescent="0.25">
      <c r="A3815" s="104">
        <v>3814</v>
      </c>
      <c r="B3815" s="104">
        <v>19</v>
      </c>
      <c r="C3815" s="104">
        <v>16</v>
      </c>
      <c r="D3815" s="104" t="s">
        <v>945</v>
      </c>
      <c r="F3815" s="104" t="s">
        <v>949</v>
      </c>
      <c r="G3815" s="104">
        <v>9528</v>
      </c>
    </row>
    <row r="3816" spans="1:7" x14ac:dyDescent="0.25">
      <c r="A3816" s="104">
        <v>3815</v>
      </c>
      <c r="B3816" s="104">
        <v>19</v>
      </c>
      <c r="C3816" s="104">
        <v>17</v>
      </c>
      <c r="D3816" s="104" t="s">
        <v>1002</v>
      </c>
      <c r="F3816" s="104" t="s">
        <v>944</v>
      </c>
      <c r="G3816" s="104">
        <v>1309</v>
      </c>
    </row>
    <row r="3817" spans="1:7" x14ac:dyDescent="0.25">
      <c r="A3817" s="104">
        <v>3816</v>
      </c>
      <c r="B3817" s="104">
        <v>19</v>
      </c>
      <c r="C3817" s="104">
        <v>18</v>
      </c>
      <c r="D3817" s="104" t="s">
        <v>1006</v>
      </c>
      <c r="F3817" s="104" t="s">
        <v>944</v>
      </c>
      <c r="G3817" s="104">
        <v>1728</v>
      </c>
    </row>
    <row r="3818" spans="1:7" x14ac:dyDescent="0.25">
      <c r="A3818" s="104">
        <v>3817</v>
      </c>
      <c r="B3818" s="104">
        <v>19</v>
      </c>
      <c r="C3818" s="104">
        <v>19</v>
      </c>
      <c r="D3818" s="104" t="s">
        <v>1001</v>
      </c>
      <c r="F3818" s="104" t="s">
        <v>944</v>
      </c>
      <c r="G3818" s="104">
        <v>2091</v>
      </c>
    </row>
    <row r="3819" spans="1:7" x14ac:dyDescent="0.25">
      <c r="A3819" s="104">
        <v>3818</v>
      </c>
      <c r="B3819" s="104">
        <v>19</v>
      </c>
      <c r="C3819" s="104">
        <v>20</v>
      </c>
      <c r="D3819" s="104" t="s">
        <v>978</v>
      </c>
      <c r="F3819" s="104" t="s">
        <v>944</v>
      </c>
      <c r="G3819" s="104">
        <v>2134</v>
      </c>
    </row>
    <row r="3820" spans="1:7" x14ac:dyDescent="0.25">
      <c r="A3820" s="104">
        <v>3819</v>
      </c>
      <c r="B3820" s="104">
        <v>19</v>
      </c>
      <c r="C3820" s="104">
        <v>21</v>
      </c>
      <c r="D3820" s="104" t="s">
        <v>1063</v>
      </c>
      <c r="F3820" s="104" t="s">
        <v>944</v>
      </c>
      <c r="G3820" s="104">
        <v>1214</v>
      </c>
    </row>
    <row r="3821" spans="1:7" x14ac:dyDescent="0.25">
      <c r="A3821" s="104">
        <v>3820</v>
      </c>
      <c r="B3821" s="104">
        <v>19</v>
      </c>
      <c r="C3821" s="104">
        <v>22</v>
      </c>
      <c r="D3821" s="104" t="s">
        <v>945</v>
      </c>
      <c r="F3821" s="104" t="s">
        <v>946</v>
      </c>
      <c r="G3821" s="104">
        <v>4123</v>
      </c>
    </row>
    <row r="3822" spans="1:7" x14ac:dyDescent="0.25">
      <c r="A3822" s="104">
        <v>3821</v>
      </c>
      <c r="B3822" s="104">
        <v>19</v>
      </c>
      <c r="C3822" s="104">
        <v>23</v>
      </c>
      <c r="D3822" s="104" t="s">
        <v>1064</v>
      </c>
      <c r="F3822" s="104" t="s">
        <v>944</v>
      </c>
      <c r="G3822" s="104">
        <v>248</v>
      </c>
    </row>
    <row r="3823" spans="1:7" x14ac:dyDescent="0.25">
      <c r="A3823" s="104">
        <v>3822</v>
      </c>
      <c r="B3823" s="104">
        <v>19</v>
      </c>
      <c r="C3823" s="104">
        <v>24</v>
      </c>
      <c r="D3823" s="104" t="s">
        <v>999</v>
      </c>
      <c r="F3823" s="104" t="s">
        <v>944</v>
      </c>
      <c r="G3823" s="104">
        <v>1863</v>
      </c>
    </row>
    <row r="3824" spans="1:7" x14ac:dyDescent="0.25">
      <c r="A3824" s="104">
        <v>3823</v>
      </c>
      <c r="B3824" s="104">
        <v>19</v>
      </c>
      <c r="C3824" s="104">
        <v>25</v>
      </c>
      <c r="D3824" s="104" t="s">
        <v>1023</v>
      </c>
      <c r="F3824" s="104" t="s">
        <v>944</v>
      </c>
      <c r="G3824" s="104">
        <v>1841</v>
      </c>
    </row>
    <row r="3825" spans="1:7" x14ac:dyDescent="0.25">
      <c r="A3825" s="104">
        <v>3824</v>
      </c>
      <c r="B3825" s="104">
        <v>19</v>
      </c>
      <c r="C3825" s="104">
        <v>26</v>
      </c>
      <c r="D3825" s="104" t="s">
        <v>1002</v>
      </c>
      <c r="F3825" s="104" t="s">
        <v>944</v>
      </c>
      <c r="G3825" s="104">
        <v>2946</v>
      </c>
    </row>
    <row r="3826" spans="1:7" x14ac:dyDescent="0.25">
      <c r="A3826" s="104">
        <v>3825</v>
      </c>
      <c r="B3826" s="104">
        <v>19</v>
      </c>
      <c r="C3826" s="104">
        <v>27</v>
      </c>
      <c r="D3826" s="104" t="s">
        <v>1021</v>
      </c>
      <c r="F3826" s="104" t="s">
        <v>944</v>
      </c>
      <c r="G3826" s="104">
        <v>2529</v>
      </c>
    </row>
    <row r="3827" spans="1:7" x14ac:dyDescent="0.25">
      <c r="A3827" s="104">
        <v>3826</v>
      </c>
      <c r="B3827" s="104">
        <v>19</v>
      </c>
      <c r="C3827" s="104">
        <v>28</v>
      </c>
      <c r="D3827" s="104" t="s">
        <v>996</v>
      </c>
      <c r="F3827" s="104" t="s">
        <v>944</v>
      </c>
      <c r="G3827" s="104">
        <v>2290</v>
      </c>
    </row>
    <row r="3828" spans="1:7" x14ac:dyDescent="0.25">
      <c r="A3828" s="104">
        <v>3827</v>
      </c>
      <c r="B3828" s="104">
        <v>19</v>
      </c>
      <c r="C3828" s="104">
        <v>29</v>
      </c>
      <c r="D3828" s="104" t="s">
        <v>1004</v>
      </c>
      <c r="F3828" s="104" t="s">
        <v>944</v>
      </c>
      <c r="G3828" s="104">
        <v>2212</v>
      </c>
    </row>
    <row r="3829" spans="1:7" x14ac:dyDescent="0.25">
      <c r="A3829" s="104">
        <v>3828</v>
      </c>
      <c r="B3829" s="104">
        <v>19</v>
      </c>
      <c r="C3829" s="104">
        <v>30</v>
      </c>
      <c r="D3829" s="104" t="s">
        <v>1005</v>
      </c>
      <c r="F3829" s="104" t="s">
        <v>944</v>
      </c>
      <c r="G3829" s="104">
        <v>2172</v>
      </c>
    </row>
    <row r="3830" spans="1:7" x14ac:dyDescent="0.25">
      <c r="A3830" s="104">
        <v>3829</v>
      </c>
      <c r="B3830" s="104">
        <v>19</v>
      </c>
      <c r="C3830" s="104">
        <v>31</v>
      </c>
      <c r="D3830" s="104" t="s">
        <v>975</v>
      </c>
      <c r="F3830" s="104" t="s">
        <v>944</v>
      </c>
      <c r="G3830" s="104">
        <v>915</v>
      </c>
    </row>
    <row r="3831" spans="1:7" x14ac:dyDescent="0.25">
      <c r="A3831" s="104">
        <v>3830</v>
      </c>
      <c r="B3831" s="104">
        <v>19</v>
      </c>
      <c r="C3831" s="104">
        <v>32</v>
      </c>
      <c r="D3831" s="104" t="s">
        <v>1005</v>
      </c>
      <c r="F3831" s="104" t="s">
        <v>944</v>
      </c>
      <c r="G3831" s="104">
        <v>1622</v>
      </c>
    </row>
    <row r="3832" spans="1:7" x14ac:dyDescent="0.25">
      <c r="A3832" s="104">
        <v>3831</v>
      </c>
      <c r="B3832" s="104">
        <v>19</v>
      </c>
      <c r="C3832" s="104">
        <v>33</v>
      </c>
      <c r="D3832" s="104" t="s">
        <v>1065</v>
      </c>
      <c r="F3832" s="104" t="s">
        <v>944</v>
      </c>
      <c r="G3832" s="104">
        <v>894</v>
      </c>
    </row>
    <row r="3833" spans="1:7" x14ac:dyDescent="0.25">
      <c r="A3833" s="104">
        <v>3832</v>
      </c>
      <c r="B3833" s="104">
        <v>19</v>
      </c>
      <c r="C3833" s="104">
        <v>34</v>
      </c>
      <c r="D3833" s="104" t="s">
        <v>1032</v>
      </c>
      <c r="F3833" s="104" t="s">
        <v>944</v>
      </c>
      <c r="G3833" s="104">
        <v>1338</v>
      </c>
    </row>
    <row r="3834" spans="1:7" x14ac:dyDescent="0.25">
      <c r="A3834" s="104">
        <v>3833</v>
      </c>
      <c r="B3834" s="104">
        <v>19</v>
      </c>
      <c r="C3834" s="104">
        <v>35</v>
      </c>
      <c r="D3834" s="104" t="s">
        <v>1011</v>
      </c>
      <c r="F3834" s="104" t="s">
        <v>944</v>
      </c>
      <c r="G3834" s="104">
        <v>228</v>
      </c>
    </row>
    <row r="3835" spans="1:7" x14ac:dyDescent="0.25">
      <c r="A3835" s="104">
        <v>3834</v>
      </c>
      <c r="B3835" s="104">
        <v>19</v>
      </c>
      <c r="C3835" s="104">
        <v>36</v>
      </c>
      <c r="D3835" s="104" t="s">
        <v>1066</v>
      </c>
      <c r="F3835" s="104" t="s">
        <v>944</v>
      </c>
      <c r="G3835" s="104">
        <v>298</v>
      </c>
    </row>
    <row r="3836" spans="1:7" x14ac:dyDescent="0.25">
      <c r="A3836" s="104">
        <v>3835</v>
      </c>
      <c r="B3836" s="104">
        <v>19</v>
      </c>
      <c r="C3836" s="104">
        <v>37</v>
      </c>
      <c r="D3836" s="104" t="s">
        <v>1024</v>
      </c>
      <c r="F3836" s="104" t="s">
        <v>944</v>
      </c>
      <c r="G3836" s="104">
        <v>533</v>
      </c>
    </row>
    <row r="3837" spans="1:7" x14ac:dyDescent="0.25">
      <c r="A3837" s="104">
        <v>3836</v>
      </c>
      <c r="B3837" s="104">
        <v>19</v>
      </c>
      <c r="C3837" s="104">
        <v>38</v>
      </c>
      <c r="D3837" s="104" t="s">
        <v>1067</v>
      </c>
      <c r="F3837" s="104" t="s">
        <v>944</v>
      </c>
      <c r="G3837" s="104">
        <v>2150</v>
      </c>
    </row>
    <row r="3838" spans="1:7" x14ac:dyDescent="0.25">
      <c r="A3838" s="104">
        <v>3837</v>
      </c>
      <c r="B3838" s="104">
        <v>19</v>
      </c>
      <c r="C3838" s="104">
        <v>39</v>
      </c>
      <c r="D3838" s="104" t="s">
        <v>1007</v>
      </c>
      <c r="F3838" s="104" t="s">
        <v>944</v>
      </c>
      <c r="G3838" s="104">
        <v>1878</v>
      </c>
    </row>
    <row r="3839" spans="1:7" x14ac:dyDescent="0.25">
      <c r="A3839" s="104">
        <v>3838</v>
      </c>
      <c r="B3839" s="104">
        <v>19</v>
      </c>
      <c r="C3839" s="104">
        <v>40</v>
      </c>
      <c r="D3839" s="104" t="s">
        <v>1068</v>
      </c>
      <c r="F3839" s="104" t="s">
        <v>944</v>
      </c>
      <c r="G3839" s="104">
        <v>156</v>
      </c>
    </row>
    <row r="3840" spans="1:7" x14ac:dyDescent="0.25">
      <c r="A3840" s="104">
        <v>3839</v>
      </c>
      <c r="B3840" s="104">
        <v>19</v>
      </c>
      <c r="C3840" s="104">
        <v>41</v>
      </c>
      <c r="D3840" s="104" t="s">
        <v>1025</v>
      </c>
      <c r="F3840" s="104" t="s">
        <v>944</v>
      </c>
      <c r="G3840" s="104">
        <v>327</v>
      </c>
    </row>
    <row r="3841" spans="1:7" x14ac:dyDescent="0.25">
      <c r="A3841" s="104">
        <v>3840</v>
      </c>
      <c r="B3841" s="104">
        <v>19</v>
      </c>
      <c r="C3841" s="104">
        <v>43</v>
      </c>
      <c r="D3841" s="104" t="s">
        <v>998</v>
      </c>
      <c r="F3841" s="104" t="s">
        <v>944</v>
      </c>
      <c r="G3841" s="104">
        <v>4653</v>
      </c>
    </row>
    <row r="3842" spans="1:7" x14ac:dyDescent="0.25">
      <c r="A3842" s="104">
        <v>3841</v>
      </c>
      <c r="B3842" s="104">
        <v>19</v>
      </c>
      <c r="C3842" s="104">
        <v>44</v>
      </c>
      <c r="D3842" s="104" t="s">
        <v>1004</v>
      </c>
      <c r="F3842" s="104" t="s">
        <v>944</v>
      </c>
      <c r="G3842" s="104">
        <v>3771</v>
      </c>
    </row>
    <row r="3843" spans="1:7" x14ac:dyDescent="0.25">
      <c r="A3843" s="104">
        <v>3842</v>
      </c>
      <c r="B3843" s="104">
        <v>19</v>
      </c>
      <c r="C3843" s="104">
        <v>45</v>
      </c>
      <c r="D3843" s="104" t="s">
        <v>1005</v>
      </c>
      <c r="F3843" s="104" t="s">
        <v>944</v>
      </c>
      <c r="G3843" s="104">
        <v>1164</v>
      </c>
    </row>
    <row r="3844" spans="1:7" x14ac:dyDescent="0.25">
      <c r="A3844" s="104">
        <v>3843</v>
      </c>
      <c r="B3844" s="104">
        <v>19</v>
      </c>
      <c r="C3844" s="104">
        <v>46</v>
      </c>
      <c r="D3844" s="104" t="s">
        <v>981</v>
      </c>
      <c r="F3844" s="104" t="s">
        <v>944</v>
      </c>
      <c r="G3844" s="104">
        <v>631</v>
      </c>
    </row>
    <row r="3845" spans="1:7" x14ac:dyDescent="0.25">
      <c r="A3845" s="104">
        <v>3844</v>
      </c>
      <c r="B3845" s="104">
        <v>19</v>
      </c>
      <c r="C3845" s="104">
        <v>47</v>
      </c>
      <c r="D3845" s="104" t="s">
        <v>1069</v>
      </c>
      <c r="F3845" s="104" t="s">
        <v>944</v>
      </c>
      <c r="G3845" s="104">
        <v>788</v>
      </c>
    </row>
    <row r="3846" spans="1:7" x14ac:dyDescent="0.25">
      <c r="A3846" s="104">
        <v>3845</v>
      </c>
      <c r="B3846" s="104">
        <v>19</v>
      </c>
      <c r="C3846" s="104">
        <v>48</v>
      </c>
      <c r="D3846" s="104" t="s">
        <v>992</v>
      </c>
      <c r="F3846" s="104" t="s">
        <v>944</v>
      </c>
      <c r="G3846" s="104">
        <v>791</v>
      </c>
    </row>
    <row r="3847" spans="1:7" x14ac:dyDescent="0.25">
      <c r="A3847" s="104">
        <v>3846</v>
      </c>
      <c r="B3847" s="104">
        <v>19</v>
      </c>
      <c r="C3847" s="104">
        <v>49</v>
      </c>
      <c r="D3847" s="104" t="s">
        <v>1000</v>
      </c>
      <c r="F3847" s="104" t="s">
        <v>944</v>
      </c>
      <c r="G3847" s="104">
        <v>2889</v>
      </c>
    </row>
    <row r="3848" spans="1:7" x14ac:dyDescent="0.25">
      <c r="A3848" s="104">
        <v>3847</v>
      </c>
      <c r="B3848" s="104">
        <v>19</v>
      </c>
      <c r="C3848" s="104">
        <v>50</v>
      </c>
      <c r="D3848" s="104" t="s">
        <v>1070</v>
      </c>
      <c r="F3848" s="104" t="s">
        <v>944</v>
      </c>
      <c r="G3848" s="104">
        <v>954</v>
      </c>
    </row>
    <row r="3849" spans="1:7" x14ac:dyDescent="0.25">
      <c r="A3849" s="104">
        <v>3848</v>
      </c>
      <c r="B3849" s="104">
        <v>19</v>
      </c>
      <c r="C3849" s="104">
        <v>51</v>
      </c>
      <c r="D3849" s="104" t="s">
        <v>985</v>
      </c>
      <c r="F3849" s="104" t="s">
        <v>944</v>
      </c>
      <c r="G3849" s="104">
        <v>1014</v>
      </c>
    </row>
    <row r="3850" spans="1:7" ht="45" x14ac:dyDescent="0.25">
      <c r="A3850" s="104">
        <v>3849</v>
      </c>
      <c r="B3850" s="104">
        <v>19</v>
      </c>
      <c r="C3850" s="104">
        <v>52</v>
      </c>
      <c r="D3850" s="116" t="s">
        <v>1071</v>
      </c>
      <c r="F3850" s="104" t="s">
        <v>944</v>
      </c>
      <c r="G3850" s="104">
        <v>1227</v>
      </c>
    </row>
    <row r="3851" spans="1:7" x14ac:dyDescent="0.25">
      <c r="A3851" s="104">
        <v>3850</v>
      </c>
      <c r="B3851" s="104">
        <v>19</v>
      </c>
      <c r="C3851" s="104">
        <v>53</v>
      </c>
      <c r="D3851" s="104" t="s">
        <v>958</v>
      </c>
      <c r="F3851" s="104" t="s">
        <v>944</v>
      </c>
      <c r="G3851" s="104">
        <v>503</v>
      </c>
    </row>
    <row r="3852" spans="1:7" x14ac:dyDescent="0.25">
      <c r="A3852" s="104">
        <v>3851</v>
      </c>
      <c r="B3852" s="104">
        <v>19</v>
      </c>
      <c r="C3852" s="104">
        <v>54</v>
      </c>
      <c r="D3852" s="104" t="s">
        <v>1008</v>
      </c>
      <c r="F3852" s="104" t="s">
        <v>944</v>
      </c>
      <c r="G3852" s="104">
        <v>1494</v>
      </c>
    </row>
    <row r="3853" spans="1:7" x14ac:dyDescent="0.25">
      <c r="A3853" s="104">
        <v>3852</v>
      </c>
      <c r="B3853" s="104">
        <v>19</v>
      </c>
      <c r="C3853" s="104">
        <v>55</v>
      </c>
      <c r="D3853" s="104" t="s">
        <v>1011</v>
      </c>
      <c r="F3853" s="104" t="s">
        <v>944</v>
      </c>
      <c r="G3853" s="104">
        <v>1130</v>
      </c>
    </row>
    <row r="3854" spans="1:7" x14ac:dyDescent="0.25">
      <c r="A3854" s="104">
        <v>3853</v>
      </c>
      <c r="B3854" s="104">
        <v>19</v>
      </c>
      <c r="C3854" s="104">
        <v>56</v>
      </c>
      <c r="D3854" s="104" t="s">
        <v>1003</v>
      </c>
      <c r="F3854" s="104" t="s">
        <v>944</v>
      </c>
      <c r="G3854" s="104">
        <v>486</v>
      </c>
    </row>
    <row r="3855" spans="1:7" x14ac:dyDescent="0.25">
      <c r="A3855" s="104">
        <v>3854</v>
      </c>
      <c r="B3855" s="104">
        <v>19</v>
      </c>
      <c r="C3855" s="104">
        <v>57</v>
      </c>
      <c r="D3855" s="104" t="s">
        <v>1066</v>
      </c>
      <c r="F3855" s="104" t="s">
        <v>944</v>
      </c>
      <c r="G3855" s="104">
        <v>1717</v>
      </c>
    </row>
    <row r="3856" spans="1:7" x14ac:dyDescent="0.25">
      <c r="A3856" s="104">
        <v>3855</v>
      </c>
      <c r="B3856" s="104">
        <v>19</v>
      </c>
      <c r="C3856" s="104">
        <v>58</v>
      </c>
      <c r="D3856" s="104" t="s">
        <v>1072</v>
      </c>
      <c r="F3856" s="104" t="s">
        <v>944</v>
      </c>
      <c r="G3856" s="104">
        <v>2065</v>
      </c>
    </row>
    <row r="3857" spans="1:7" x14ac:dyDescent="0.25">
      <c r="A3857" s="104">
        <v>3856</v>
      </c>
      <c r="B3857" s="104">
        <v>19</v>
      </c>
      <c r="C3857" s="104">
        <v>59</v>
      </c>
      <c r="D3857" s="104" t="s">
        <v>1020</v>
      </c>
      <c r="F3857" s="104" t="s">
        <v>944</v>
      </c>
      <c r="G3857" s="104">
        <v>2639</v>
      </c>
    </row>
    <row r="3858" spans="1:7" x14ac:dyDescent="0.25">
      <c r="A3858" s="104">
        <v>3857</v>
      </c>
      <c r="B3858" s="104">
        <v>19</v>
      </c>
      <c r="C3858" s="104">
        <v>60</v>
      </c>
      <c r="D3858" s="104" t="s">
        <v>1022</v>
      </c>
      <c r="F3858" s="104" t="s">
        <v>944</v>
      </c>
      <c r="G3858" s="104">
        <v>1148</v>
      </c>
    </row>
    <row r="3859" spans="1:7" x14ac:dyDescent="0.25">
      <c r="A3859" s="104">
        <v>3858</v>
      </c>
      <c r="B3859" s="104">
        <v>19</v>
      </c>
      <c r="C3859" s="104">
        <v>61</v>
      </c>
      <c r="D3859" s="104" t="s">
        <v>1023</v>
      </c>
      <c r="F3859" s="104" t="s">
        <v>944</v>
      </c>
      <c r="G3859" s="104">
        <v>870</v>
      </c>
    </row>
    <row r="3860" spans="1:7" x14ac:dyDescent="0.25">
      <c r="A3860" s="104">
        <v>3859</v>
      </c>
      <c r="B3860" s="104">
        <v>19</v>
      </c>
      <c r="C3860" s="104">
        <v>62</v>
      </c>
      <c r="D3860" s="104" t="s">
        <v>1016</v>
      </c>
      <c r="F3860" s="104" t="s">
        <v>944</v>
      </c>
      <c r="G3860" s="104">
        <v>1087</v>
      </c>
    </row>
    <row r="3861" spans="1:7" x14ac:dyDescent="0.25">
      <c r="A3861" s="104">
        <v>3860</v>
      </c>
      <c r="B3861" s="104">
        <v>19</v>
      </c>
      <c r="C3861" s="104">
        <v>63</v>
      </c>
      <c r="D3861" s="104" t="s">
        <v>1003</v>
      </c>
      <c r="F3861" s="104" t="s">
        <v>944</v>
      </c>
      <c r="G3861" s="104">
        <v>306</v>
      </c>
    </row>
    <row r="3862" spans="1:7" x14ac:dyDescent="0.25">
      <c r="A3862" s="104">
        <v>3861</v>
      </c>
      <c r="B3862" s="104">
        <v>19</v>
      </c>
      <c r="C3862" s="104">
        <v>64</v>
      </c>
      <c r="D3862" s="104" t="s">
        <v>1073</v>
      </c>
      <c r="F3862" s="104" t="s">
        <v>944</v>
      </c>
      <c r="G3862" s="104">
        <v>188</v>
      </c>
    </row>
    <row r="3863" spans="1:7" x14ac:dyDescent="0.25">
      <c r="A3863" s="104">
        <v>3862</v>
      </c>
      <c r="B3863" s="104">
        <v>19</v>
      </c>
      <c r="C3863" s="104">
        <v>65</v>
      </c>
      <c r="D3863" s="104" t="s">
        <v>982</v>
      </c>
      <c r="F3863" s="104" t="s">
        <v>944</v>
      </c>
      <c r="G3863" s="104">
        <v>1136</v>
      </c>
    </row>
    <row r="3864" spans="1:7" x14ac:dyDescent="0.25">
      <c r="A3864" s="104">
        <v>3863</v>
      </c>
      <c r="B3864" s="104">
        <v>19</v>
      </c>
      <c r="C3864" s="104">
        <v>66</v>
      </c>
      <c r="D3864" s="104" t="s">
        <v>975</v>
      </c>
      <c r="F3864" s="104" t="s">
        <v>944</v>
      </c>
      <c r="G3864" s="104">
        <v>691</v>
      </c>
    </row>
    <row r="3865" spans="1:7" x14ac:dyDescent="0.25">
      <c r="A3865" s="104">
        <v>3864</v>
      </c>
      <c r="B3865" s="104">
        <v>19</v>
      </c>
      <c r="C3865" s="104">
        <v>67</v>
      </c>
      <c r="D3865" s="104" t="s">
        <v>1074</v>
      </c>
      <c r="F3865" s="104" t="s">
        <v>944</v>
      </c>
      <c r="G3865" s="104">
        <v>1225</v>
      </c>
    </row>
    <row r="3866" spans="1:7" x14ac:dyDescent="0.25">
      <c r="A3866" s="104">
        <v>3865</v>
      </c>
      <c r="B3866" s="104">
        <v>19</v>
      </c>
      <c r="C3866" s="104">
        <v>68</v>
      </c>
      <c r="D3866" s="104" t="s">
        <v>1075</v>
      </c>
      <c r="F3866" s="104" t="s">
        <v>944</v>
      </c>
      <c r="G3866" s="104">
        <v>412</v>
      </c>
    </row>
    <row r="3867" spans="1:7" x14ac:dyDescent="0.25">
      <c r="A3867" s="104">
        <v>3866</v>
      </c>
      <c r="B3867" s="104">
        <v>19</v>
      </c>
      <c r="C3867" s="104">
        <v>69</v>
      </c>
      <c r="D3867" s="104" t="s">
        <v>945</v>
      </c>
      <c r="F3867" s="104" t="s">
        <v>946</v>
      </c>
      <c r="G3867" s="104">
        <v>28473</v>
      </c>
    </row>
    <row r="3868" spans="1:7" x14ac:dyDescent="0.25">
      <c r="A3868" s="104">
        <v>3867</v>
      </c>
      <c r="B3868" s="104">
        <v>19</v>
      </c>
      <c r="C3868" s="104">
        <v>70</v>
      </c>
      <c r="D3868" s="104" t="s">
        <v>1018</v>
      </c>
      <c r="F3868" s="104" t="s">
        <v>944</v>
      </c>
      <c r="G3868" s="104">
        <v>1942</v>
      </c>
    </row>
    <row r="3869" spans="1:7" x14ac:dyDescent="0.25">
      <c r="A3869" s="104">
        <v>3868</v>
      </c>
      <c r="B3869" s="104">
        <v>19</v>
      </c>
      <c r="C3869" s="104">
        <v>71</v>
      </c>
      <c r="D3869" s="104" t="s">
        <v>1031</v>
      </c>
      <c r="F3869" s="104" t="s">
        <v>944</v>
      </c>
      <c r="G3869" s="104">
        <v>526</v>
      </c>
    </row>
    <row r="3870" spans="1:7" x14ac:dyDescent="0.25">
      <c r="A3870" s="104">
        <v>3869</v>
      </c>
      <c r="B3870" s="104">
        <v>19</v>
      </c>
      <c r="C3870" s="104">
        <v>72</v>
      </c>
      <c r="D3870" s="104" t="s">
        <v>1029</v>
      </c>
      <c r="F3870" s="104" t="s">
        <v>944</v>
      </c>
      <c r="G3870" s="104">
        <v>591</v>
      </c>
    </row>
    <row r="3871" spans="1:7" x14ac:dyDescent="0.25">
      <c r="A3871" s="104">
        <v>3870</v>
      </c>
      <c r="B3871" s="104">
        <v>19</v>
      </c>
      <c r="C3871" s="104">
        <v>73</v>
      </c>
      <c r="D3871" s="104" t="s">
        <v>1028</v>
      </c>
      <c r="F3871" s="104" t="s">
        <v>944</v>
      </c>
      <c r="G3871" s="104">
        <v>485</v>
      </c>
    </row>
    <row r="3872" spans="1:7" x14ac:dyDescent="0.25">
      <c r="A3872" s="104">
        <v>3871</v>
      </c>
      <c r="B3872" s="104">
        <v>19</v>
      </c>
      <c r="C3872" s="104">
        <v>74</v>
      </c>
      <c r="D3872" s="104" t="s">
        <v>966</v>
      </c>
      <c r="F3872" s="104" t="s">
        <v>944</v>
      </c>
      <c r="G3872" s="104">
        <v>784</v>
      </c>
    </row>
    <row r="3873" spans="1:7" x14ac:dyDescent="0.25">
      <c r="A3873" s="104">
        <v>3872</v>
      </c>
      <c r="B3873" s="104">
        <v>19</v>
      </c>
      <c r="C3873" s="104">
        <v>75</v>
      </c>
      <c r="D3873" s="104" t="s">
        <v>998</v>
      </c>
      <c r="F3873" s="104" t="s">
        <v>944</v>
      </c>
      <c r="G3873" s="104">
        <v>1157</v>
      </c>
    </row>
    <row r="3874" spans="1:7" x14ac:dyDescent="0.25">
      <c r="A3874" s="104">
        <v>3873</v>
      </c>
      <c r="B3874" s="104">
        <v>19</v>
      </c>
      <c r="C3874" s="104">
        <v>76</v>
      </c>
      <c r="D3874" s="104" t="s">
        <v>1076</v>
      </c>
      <c r="F3874" s="104" t="s">
        <v>944</v>
      </c>
      <c r="G3874" s="104">
        <v>347</v>
      </c>
    </row>
    <row r="3875" spans="1:7" x14ac:dyDescent="0.25">
      <c r="A3875" s="104">
        <v>3874</v>
      </c>
      <c r="B3875" s="104">
        <v>19</v>
      </c>
      <c r="C3875" s="104">
        <v>77</v>
      </c>
      <c r="D3875" s="104" t="s">
        <v>1077</v>
      </c>
      <c r="F3875" s="104" t="s">
        <v>944</v>
      </c>
      <c r="G3875" s="104">
        <v>307</v>
      </c>
    </row>
    <row r="3876" spans="1:7" x14ac:dyDescent="0.25">
      <c r="A3876" s="104">
        <v>3875</v>
      </c>
      <c r="B3876" s="104">
        <v>19</v>
      </c>
      <c r="C3876" s="104">
        <v>78</v>
      </c>
      <c r="D3876" s="104" t="s">
        <v>1078</v>
      </c>
      <c r="F3876" s="104" t="s">
        <v>944</v>
      </c>
      <c r="G3876" s="104">
        <v>197</v>
      </c>
    </row>
    <row r="3877" spans="1:7" x14ac:dyDescent="0.25">
      <c r="A3877" s="104">
        <v>3876</v>
      </c>
      <c r="B3877" s="104">
        <v>19</v>
      </c>
      <c r="C3877" s="104">
        <v>79</v>
      </c>
      <c r="D3877" s="104" t="s">
        <v>945</v>
      </c>
      <c r="F3877" s="104" t="s">
        <v>946</v>
      </c>
      <c r="G3877" s="104">
        <v>1078</v>
      </c>
    </row>
    <row r="3878" spans="1:7" x14ac:dyDescent="0.25">
      <c r="A3878" s="104">
        <v>3877</v>
      </c>
      <c r="B3878" s="104">
        <v>19</v>
      </c>
      <c r="C3878" s="104">
        <v>80</v>
      </c>
      <c r="D3878" s="104" t="s">
        <v>1016</v>
      </c>
      <c r="F3878" s="104" t="s">
        <v>944</v>
      </c>
      <c r="G3878" s="104">
        <v>467</v>
      </c>
    </row>
    <row r="3879" spans="1:7" x14ac:dyDescent="0.25">
      <c r="A3879" s="104">
        <v>3878</v>
      </c>
      <c r="B3879" s="104">
        <v>19</v>
      </c>
      <c r="C3879" s="104">
        <v>81</v>
      </c>
      <c r="D3879" s="104" t="s">
        <v>1079</v>
      </c>
      <c r="F3879" s="104" t="s">
        <v>965</v>
      </c>
      <c r="G3879" s="104">
        <v>1719</v>
      </c>
    </row>
    <row r="3880" spans="1:7" x14ac:dyDescent="0.25">
      <c r="A3880" s="104">
        <v>3879</v>
      </c>
      <c r="B3880" s="104">
        <v>19</v>
      </c>
      <c r="C3880" s="104">
        <v>82</v>
      </c>
      <c r="D3880" s="104" t="s">
        <v>1080</v>
      </c>
      <c r="F3880" s="104" t="s">
        <v>944</v>
      </c>
      <c r="G3880" s="104">
        <v>584</v>
      </c>
    </row>
    <row r="3881" spans="1:7" x14ac:dyDescent="0.25">
      <c r="A3881" s="104">
        <v>3880</v>
      </c>
      <c r="B3881" s="104">
        <v>19</v>
      </c>
      <c r="C3881" s="104">
        <v>83</v>
      </c>
      <c r="D3881" s="104" t="s">
        <v>945</v>
      </c>
      <c r="F3881" s="104" t="s">
        <v>946</v>
      </c>
      <c r="G3881" s="104">
        <v>132</v>
      </c>
    </row>
    <row r="3882" spans="1:7" x14ac:dyDescent="0.25">
      <c r="A3882" s="104">
        <v>3881</v>
      </c>
      <c r="B3882" s="104">
        <v>19</v>
      </c>
      <c r="C3882" s="104">
        <v>84</v>
      </c>
      <c r="D3882" s="104" t="s">
        <v>1066</v>
      </c>
      <c r="F3882" s="104" t="s">
        <v>944</v>
      </c>
      <c r="G3882" s="104">
        <v>254</v>
      </c>
    </row>
    <row r="3883" spans="1:7" x14ac:dyDescent="0.25">
      <c r="A3883" s="104">
        <v>3882</v>
      </c>
      <c r="B3883" s="104">
        <v>19</v>
      </c>
      <c r="C3883" s="104">
        <v>85</v>
      </c>
      <c r="D3883" s="104" t="s">
        <v>967</v>
      </c>
      <c r="F3883" s="104" t="s">
        <v>944</v>
      </c>
      <c r="G3883" s="104">
        <v>381</v>
      </c>
    </row>
    <row r="3884" spans="1:7" x14ac:dyDescent="0.25">
      <c r="A3884" s="104">
        <v>3883</v>
      </c>
      <c r="B3884" s="104">
        <v>19</v>
      </c>
      <c r="C3884" s="104">
        <v>86</v>
      </c>
      <c r="D3884" s="104" t="s">
        <v>1081</v>
      </c>
      <c r="F3884" s="104" t="s">
        <v>944</v>
      </c>
      <c r="G3884" s="104">
        <v>284</v>
      </c>
    </row>
    <row r="3885" spans="1:7" x14ac:dyDescent="0.25">
      <c r="A3885" s="104">
        <v>3884</v>
      </c>
      <c r="B3885" s="104">
        <v>19</v>
      </c>
      <c r="C3885" s="104">
        <v>87</v>
      </c>
      <c r="D3885" s="104" t="s">
        <v>996</v>
      </c>
      <c r="F3885" s="104" t="s">
        <v>944</v>
      </c>
      <c r="G3885" s="104">
        <v>364</v>
      </c>
    </row>
    <row r="3886" spans="1:7" x14ac:dyDescent="0.25">
      <c r="A3886" s="104">
        <v>3885</v>
      </c>
      <c r="B3886" s="104">
        <v>19</v>
      </c>
      <c r="C3886" s="104">
        <v>88</v>
      </c>
      <c r="D3886" s="104" t="s">
        <v>1082</v>
      </c>
      <c r="F3886" s="104" t="s">
        <v>944</v>
      </c>
      <c r="G3886" s="104">
        <v>526</v>
      </c>
    </row>
    <row r="3887" spans="1:7" x14ac:dyDescent="0.25">
      <c r="A3887" s="104">
        <v>3886</v>
      </c>
      <c r="B3887" s="104">
        <v>19</v>
      </c>
      <c r="C3887" s="104">
        <v>89</v>
      </c>
      <c r="D3887" s="104" t="s">
        <v>1073</v>
      </c>
      <c r="F3887" s="104" t="s">
        <v>944</v>
      </c>
      <c r="G3887" s="104">
        <v>105</v>
      </c>
    </row>
    <row r="3888" spans="1:7" x14ac:dyDescent="0.25">
      <c r="A3888" s="104">
        <v>3887</v>
      </c>
      <c r="B3888" s="104">
        <v>19</v>
      </c>
      <c r="C3888" s="104">
        <v>90</v>
      </c>
      <c r="D3888" s="104" t="s">
        <v>1006</v>
      </c>
      <c r="F3888" s="104" t="s">
        <v>944</v>
      </c>
      <c r="G3888" s="104">
        <v>225</v>
      </c>
    </row>
    <row r="3889" spans="1:7" x14ac:dyDescent="0.25">
      <c r="A3889" s="104">
        <v>3888</v>
      </c>
      <c r="B3889" s="104">
        <v>19</v>
      </c>
      <c r="C3889" s="104">
        <v>91</v>
      </c>
      <c r="D3889" s="104" t="s">
        <v>1026</v>
      </c>
      <c r="F3889" s="104" t="s">
        <v>944</v>
      </c>
      <c r="G3889" s="104">
        <v>249</v>
      </c>
    </row>
    <row r="3890" spans="1:7" x14ac:dyDescent="0.25">
      <c r="A3890" s="104">
        <v>3889</v>
      </c>
      <c r="B3890" s="104">
        <v>19</v>
      </c>
      <c r="C3890" s="104">
        <v>92</v>
      </c>
      <c r="D3890" s="104" t="s">
        <v>1009</v>
      </c>
      <c r="F3890" s="104" t="s">
        <v>944</v>
      </c>
      <c r="G3890" s="104">
        <v>371</v>
      </c>
    </row>
    <row r="3891" spans="1:7" x14ac:dyDescent="0.25">
      <c r="A3891" s="104">
        <v>3890</v>
      </c>
      <c r="B3891" s="104">
        <v>19</v>
      </c>
      <c r="C3891" s="104">
        <v>93</v>
      </c>
      <c r="D3891" s="104" t="s">
        <v>1022</v>
      </c>
      <c r="F3891" s="104" t="s">
        <v>944</v>
      </c>
      <c r="G3891" s="104">
        <v>394</v>
      </c>
    </row>
    <row r="3892" spans="1:7" x14ac:dyDescent="0.25">
      <c r="A3892" s="104">
        <v>3891</v>
      </c>
      <c r="B3892" s="104">
        <v>19</v>
      </c>
      <c r="C3892" s="104">
        <v>94</v>
      </c>
      <c r="D3892" s="104" t="s">
        <v>1083</v>
      </c>
      <c r="F3892" s="104" t="s">
        <v>944</v>
      </c>
      <c r="G3892" s="104">
        <v>290</v>
      </c>
    </row>
    <row r="3893" spans="1:7" x14ac:dyDescent="0.25">
      <c r="A3893" s="104">
        <v>3892</v>
      </c>
      <c r="B3893" s="104">
        <v>19</v>
      </c>
      <c r="C3893" s="104">
        <v>95</v>
      </c>
      <c r="D3893" s="104" t="s">
        <v>1065</v>
      </c>
      <c r="F3893" s="104" t="s">
        <v>944</v>
      </c>
      <c r="G3893" s="104">
        <v>406</v>
      </c>
    </row>
    <row r="3894" spans="1:7" x14ac:dyDescent="0.25">
      <c r="A3894" s="104">
        <v>3893</v>
      </c>
      <c r="B3894" s="104">
        <v>19</v>
      </c>
      <c r="C3894" s="104">
        <v>96</v>
      </c>
      <c r="D3894" s="104" t="s">
        <v>1065</v>
      </c>
      <c r="F3894" s="104" t="s">
        <v>944</v>
      </c>
      <c r="G3894" s="104">
        <v>292</v>
      </c>
    </row>
    <row r="3895" spans="1:7" x14ac:dyDescent="0.25">
      <c r="A3895" s="104">
        <v>3894</v>
      </c>
      <c r="B3895" s="104">
        <v>19</v>
      </c>
      <c r="C3895" s="104">
        <v>97</v>
      </c>
      <c r="D3895" s="104" t="s">
        <v>1062</v>
      </c>
      <c r="F3895" s="104" t="s">
        <v>944</v>
      </c>
      <c r="G3895" s="104">
        <v>675</v>
      </c>
    </row>
    <row r="3896" spans="1:7" x14ac:dyDescent="0.25">
      <c r="A3896" s="104">
        <v>3895</v>
      </c>
      <c r="B3896" s="104">
        <v>19</v>
      </c>
      <c r="C3896" s="104">
        <v>98</v>
      </c>
      <c r="D3896" s="104" t="s">
        <v>981</v>
      </c>
      <c r="F3896" s="104" t="s">
        <v>944</v>
      </c>
      <c r="G3896" s="104">
        <v>1293</v>
      </c>
    </row>
    <row r="3897" spans="1:7" x14ac:dyDescent="0.25">
      <c r="A3897" s="104">
        <v>3896</v>
      </c>
      <c r="B3897" s="104">
        <v>19</v>
      </c>
      <c r="C3897" s="104">
        <v>99</v>
      </c>
      <c r="D3897" s="104" t="s">
        <v>1084</v>
      </c>
      <c r="F3897" s="104" t="s">
        <v>944</v>
      </c>
      <c r="G3897" s="104">
        <v>805</v>
      </c>
    </row>
    <row r="3898" spans="1:7" x14ac:dyDescent="0.25">
      <c r="A3898" s="104">
        <v>3897</v>
      </c>
      <c r="B3898" s="104">
        <v>19</v>
      </c>
      <c r="C3898" s="104">
        <v>100</v>
      </c>
      <c r="D3898" s="104" t="s">
        <v>998</v>
      </c>
      <c r="F3898" s="104" t="s">
        <v>944</v>
      </c>
      <c r="G3898" s="104">
        <v>1381</v>
      </c>
    </row>
    <row r="3899" spans="1:7" x14ac:dyDescent="0.25">
      <c r="A3899" s="104">
        <v>3898</v>
      </c>
      <c r="B3899" s="104">
        <v>19</v>
      </c>
      <c r="C3899" s="104">
        <v>101</v>
      </c>
      <c r="D3899" s="104" t="s">
        <v>998</v>
      </c>
      <c r="F3899" s="104" t="s">
        <v>944</v>
      </c>
      <c r="G3899" s="104">
        <v>469</v>
      </c>
    </row>
    <row r="3900" spans="1:7" x14ac:dyDescent="0.25">
      <c r="A3900" s="104">
        <v>3899</v>
      </c>
      <c r="B3900" s="104">
        <v>19</v>
      </c>
      <c r="C3900" s="104">
        <v>102</v>
      </c>
      <c r="D3900" s="104" t="s">
        <v>1066</v>
      </c>
      <c r="F3900" s="104" t="s">
        <v>944</v>
      </c>
      <c r="G3900" s="104">
        <v>1800</v>
      </c>
    </row>
    <row r="3901" spans="1:7" x14ac:dyDescent="0.25">
      <c r="A3901" s="104">
        <v>3900</v>
      </c>
      <c r="B3901" s="104">
        <v>19</v>
      </c>
      <c r="C3901" s="104">
        <v>103</v>
      </c>
      <c r="D3901" s="104" t="s">
        <v>1085</v>
      </c>
      <c r="F3901" s="104" t="s">
        <v>944</v>
      </c>
      <c r="G3901" s="104">
        <v>191</v>
      </c>
    </row>
    <row r="3902" spans="1:7" x14ac:dyDescent="0.25">
      <c r="A3902" s="104">
        <v>3901</v>
      </c>
      <c r="B3902" s="104">
        <v>19</v>
      </c>
      <c r="C3902" s="104">
        <v>104</v>
      </c>
      <c r="D3902" s="104" t="s">
        <v>1019</v>
      </c>
      <c r="F3902" s="104" t="s">
        <v>944</v>
      </c>
      <c r="G3902" s="104">
        <v>10265</v>
      </c>
    </row>
    <row r="3903" spans="1:7" x14ac:dyDescent="0.25">
      <c r="A3903" s="104">
        <v>3902</v>
      </c>
      <c r="B3903" s="104">
        <v>19</v>
      </c>
      <c r="C3903" s="104">
        <v>105</v>
      </c>
      <c r="D3903" s="104" t="s">
        <v>1030</v>
      </c>
      <c r="F3903" s="104" t="s">
        <v>944</v>
      </c>
      <c r="G3903" s="104">
        <v>1948</v>
      </c>
    </row>
    <row r="3904" spans="1:7" x14ac:dyDescent="0.25">
      <c r="A3904" s="104">
        <v>3903</v>
      </c>
      <c r="B3904" s="104">
        <v>19</v>
      </c>
      <c r="C3904" s="104">
        <v>106</v>
      </c>
      <c r="D3904" s="104" t="s">
        <v>1016</v>
      </c>
      <c r="F3904" s="104" t="s">
        <v>944</v>
      </c>
      <c r="G3904" s="104">
        <v>358</v>
      </c>
    </row>
    <row r="3905" spans="1:7" x14ac:dyDescent="0.25">
      <c r="A3905" s="104">
        <v>3904</v>
      </c>
      <c r="B3905" s="104">
        <v>19</v>
      </c>
      <c r="C3905" s="104">
        <v>107</v>
      </c>
      <c r="D3905" s="104" t="s">
        <v>1016</v>
      </c>
      <c r="F3905" s="104" t="s">
        <v>944</v>
      </c>
      <c r="G3905" s="104">
        <v>96</v>
      </c>
    </row>
    <row r="3906" spans="1:7" x14ac:dyDescent="0.25">
      <c r="A3906" s="104">
        <v>3905</v>
      </c>
      <c r="B3906" s="104">
        <v>19</v>
      </c>
      <c r="C3906" s="104">
        <v>108</v>
      </c>
      <c r="D3906" s="104" t="s">
        <v>1061</v>
      </c>
      <c r="F3906" s="104" t="s">
        <v>944</v>
      </c>
      <c r="G3906" s="104">
        <v>4886</v>
      </c>
    </row>
    <row r="3907" spans="1:7" x14ac:dyDescent="0.25">
      <c r="A3907" s="104">
        <v>3906</v>
      </c>
      <c r="B3907" s="104">
        <v>19</v>
      </c>
      <c r="C3907" s="104">
        <v>109</v>
      </c>
      <c r="D3907" s="104" t="s">
        <v>945</v>
      </c>
      <c r="F3907" s="104" t="s">
        <v>946</v>
      </c>
      <c r="G3907" s="104">
        <v>72</v>
      </c>
    </row>
    <row r="3908" spans="1:7" x14ac:dyDescent="0.25">
      <c r="A3908" s="104">
        <v>3907</v>
      </c>
      <c r="B3908" s="104">
        <v>19</v>
      </c>
      <c r="C3908" s="104">
        <v>110</v>
      </c>
      <c r="D3908" s="104" t="s">
        <v>945</v>
      </c>
      <c r="F3908" s="104" t="s">
        <v>946</v>
      </c>
      <c r="G3908" s="104">
        <v>301</v>
      </c>
    </row>
    <row r="3909" spans="1:7" x14ac:dyDescent="0.25">
      <c r="A3909" s="104">
        <v>3908</v>
      </c>
      <c r="B3909" s="104">
        <v>19</v>
      </c>
      <c r="C3909" s="104">
        <v>111</v>
      </c>
      <c r="D3909" s="104" t="s">
        <v>998</v>
      </c>
      <c r="F3909" s="104" t="s">
        <v>944</v>
      </c>
      <c r="G3909" s="104">
        <v>375</v>
      </c>
    </row>
    <row r="3910" spans="1:7" x14ac:dyDescent="0.25">
      <c r="A3910" s="104">
        <v>3909</v>
      </c>
      <c r="B3910" s="104">
        <v>19</v>
      </c>
      <c r="C3910" s="104">
        <v>112</v>
      </c>
      <c r="D3910" s="104" t="s">
        <v>998</v>
      </c>
      <c r="F3910" s="104" t="s">
        <v>944</v>
      </c>
      <c r="G3910" s="104">
        <v>188</v>
      </c>
    </row>
    <row r="3911" spans="1:7" x14ac:dyDescent="0.25">
      <c r="A3911" s="104">
        <v>3910</v>
      </c>
      <c r="B3911" s="104">
        <v>19</v>
      </c>
      <c r="C3911" s="104">
        <v>113</v>
      </c>
      <c r="D3911" s="104" t="s">
        <v>945</v>
      </c>
      <c r="F3911" s="104" t="s">
        <v>946</v>
      </c>
      <c r="G3911" s="104">
        <v>3682</v>
      </c>
    </row>
    <row r="3912" spans="1:7" x14ac:dyDescent="0.25">
      <c r="A3912" s="104">
        <v>3911</v>
      </c>
      <c r="B3912" s="104">
        <v>19</v>
      </c>
      <c r="C3912" s="104">
        <v>114</v>
      </c>
      <c r="D3912" s="104" t="s">
        <v>945</v>
      </c>
      <c r="F3912" s="104" t="s">
        <v>946</v>
      </c>
      <c r="G3912" s="104">
        <v>1452</v>
      </c>
    </row>
    <row r="3913" spans="1:7" x14ac:dyDescent="0.25">
      <c r="A3913" s="104">
        <v>3912</v>
      </c>
      <c r="B3913" s="104">
        <v>19</v>
      </c>
      <c r="C3913" s="104">
        <v>115</v>
      </c>
      <c r="D3913" s="104" t="s">
        <v>981</v>
      </c>
      <c r="F3913" s="104" t="s">
        <v>944</v>
      </c>
      <c r="G3913" s="104">
        <v>1495</v>
      </c>
    </row>
    <row r="3914" spans="1:7" x14ac:dyDescent="0.25">
      <c r="A3914" s="104">
        <v>3913</v>
      </c>
      <c r="B3914" s="104">
        <v>19</v>
      </c>
      <c r="C3914" s="104">
        <v>116</v>
      </c>
      <c r="D3914" s="104" t="s">
        <v>945</v>
      </c>
      <c r="F3914" s="104" t="s">
        <v>946</v>
      </c>
      <c r="G3914" s="104">
        <v>3003</v>
      </c>
    </row>
    <row r="3915" spans="1:7" x14ac:dyDescent="0.25">
      <c r="A3915" s="104">
        <v>3914</v>
      </c>
      <c r="B3915" s="104">
        <v>19</v>
      </c>
      <c r="C3915" s="104">
        <v>117</v>
      </c>
      <c r="D3915" s="104" t="s">
        <v>945</v>
      </c>
      <c r="F3915" s="104" t="s">
        <v>946</v>
      </c>
      <c r="G3915" s="104">
        <v>127</v>
      </c>
    </row>
    <row r="3916" spans="1:7" x14ac:dyDescent="0.25">
      <c r="A3916" s="104">
        <v>3915</v>
      </c>
      <c r="B3916" s="104">
        <v>19</v>
      </c>
      <c r="C3916" s="104">
        <v>118</v>
      </c>
      <c r="D3916" s="104" t="s">
        <v>997</v>
      </c>
      <c r="F3916" s="104" t="s">
        <v>944</v>
      </c>
      <c r="G3916" s="104">
        <v>70</v>
      </c>
    </row>
    <row r="3917" spans="1:7" x14ac:dyDescent="0.25">
      <c r="A3917" s="104">
        <v>3916</v>
      </c>
      <c r="B3917" s="104">
        <v>19</v>
      </c>
      <c r="C3917" s="104">
        <v>119</v>
      </c>
      <c r="D3917" s="104" t="s">
        <v>1019</v>
      </c>
      <c r="F3917" s="104" t="s">
        <v>944</v>
      </c>
      <c r="G3917" s="104">
        <v>155</v>
      </c>
    </row>
    <row r="3918" spans="1:7" x14ac:dyDescent="0.25">
      <c r="A3918" s="104">
        <v>3917</v>
      </c>
      <c r="B3918" s="104">
        <v>19</v>
      </c>
      <c r="C3918" s="104">
        <v>120</v>
      </c>
      <c r="D3918" s="104" t="s">
        <v>1019</v>
      </c>
      <c r="F3918" s="104" t="s">
        <v>944</v>
      </c>
      <c r="G3918" s="104">
        <v>270</v>
      </c>
    </row>
    <row r="3919" spans="1:7" x14ac:dyDescent="0.25">
      <c r="A3919" s="104">
        <v>3918</v>
      </c>
      <c r="B3919" s="104">
        <v>19</v>
      </c>
      <c r="C3919" s="104">
        <v>121</v>
      </c>
      <c r="D3919" s="104" t="s">
        <v>1019</v>
      </c>
      <c r="F3919" s="104" t="s">
        <v>944</v>
      </c>
      <c r="G3919" s="104">
        <v>163</v>
      </c>
    </row>
    <row r="3920" spans="1:7" x14ac:dyDescent="0.25">
      <c r="A3920" s="104">
        <v>3919</v>
      </c>
      <c r="B3920" s="104">
        <v>19</v>
      </c>
      <c r="C3920" s="104">
        <v>122</v>
      </c>
      <c r="D3920" s="104" t="s">
        <v>1019</v>
      </c>
      <c r="F3920" s="104" t="s">
        <v>944</v>
      </c>
      <c r="G3920" s="104">
        <v>91</v>
      </c>
    </row>
    <row r="3921" spans="1:7" x14ac:dyDescent="0.25">
      <c r="A3921" s="104">
        <v>3920</v>
      </c>
      <c r="B3921" s="104">
        <v>19</v>
      </c>
      <c r="C3921" s="104">
        <v>123</v>
      </c>
      <c r="D3921" s="104" t="s">
        <v>1019</v>
      </c>
      <c r="F3921" s="104" t="s">
        <v>944</v>
      </c>
      <c r="G3921" s="104">
        <v>124</v>
      </c>
    </row>
    <row r="3922" spans="1:7" x14ac:dyDescent="0.25">
      <c r="A3922" s="104">
        <v>3921</v>
      </c>
      <c r="B3922" s="104">
        <v>19</v>
      </c>
      <c r="C3922" s="104">
        <v>124</v>
      </c>
      <c r="D3922" s="104" t="s">
        <v>1028</v>
      </c>
      <c r="F3922" s="104" t="s">
        <v>944</v>
      </c>
      <c r="G3922" s="104">
        <v>42</v>
      </c>
    </row>
    <row r="3923" spans="1:7" x14ac:dyDescent="0.25">
      <c r="A3923" s="104">
        <v>3922</v>
      </c>
      <c r="B3923" s="104">
        <v>19</v>
      </c>
      <c r="C3923" s="104">
        <v>125</v>
      </c>
      <c r="D3923" s="104" t="s">
        <v>1028</v>
      </c>
      <c r="F3923" s="104" t="s">
        <v>944</v>
      </c>
      <c r="G3923" s="104">
        <v>71</v>
      </c>
    </row>
    <row r="3924" spans="1:7" x14ac:dyDescent="0.25">
      <c r="A3924" s="104">
        <v>3923</v>
      </c>
      <c r="B3924" s="104">
        <v>19</v>
      </c>
      <c r="C3924" s="104">
        <v>126</v>
      </c>
      <c r="D3924" s="104" t="s">
        <v>1028</v>
      </c>
      <c r="F3924" s="104" t="s">
        <v>944</v>
      </c>
      <c r="G3924" s="104">
        <v>45</v>
      </c>
    </row>
    <row r="3925" spans="1:7" x14ac:dyDescent="0.25">
      <c r="A3925" s="104">
        <v>3924</v>
      </c>
      <c r="B3925" s="104">
        <v>19</v>
      </c>
      <c r="C3925" s="104">
        <v>127</v>
      </c>
      <c r="D3925" s="104" t="s">
        <v>1028</v>
      </c>
      <c r="F3925" s="104" t="s">
        <v>944</v>
      </c>
      <c r="G3925" s="104">
        <v>30</v>
      </c>
    </row>
    <row r="3926" spans="1:7" x14ac:dyDescent="0.25">
      <c r="A3926" s="104">
        <v>3925</v>
      </c>
      <c r="B3926" s="104">
        <v>19</v>
      </c>
      <c r="C3926" s="104">
        <v>128</v>
      </c>
      <c r="D3926" s="104" t="s">
        <v>1028</v>
      </c>
      <c r="F3926" s="104" t="s">
        <v>944</v>
      </c>
      <c r="G3926" s="104">
        <v>43</v>
      </c>
    </row>
    <row r="3927" spans="1:7" x14ac:dyDescent="0.25">
      <c r="A3927" s="104">
        <v>3926</v>
      </c>
      <c r="B3927" s="104">
        <v>19</v>
      </c>
      <c r="C3927" s="104">
        <v>129</v>
      </c>
      <c r="D3927" s="104" t="s">
        <v>1028</v>
      </c>
      <c r="F3927" s="104" t="s">
        <v>944</v>
      </c>
      <c r="G3927" s="104">
        <v>79</v>
      </c>
    </row>
    <row r="3928" spans="1:7" x14ac:dyDescent="0.25">
      <c r="A3928" s="104">
        <v>3927</v>
      </c>
      <c r="B3928" s="104">
        <v>19</v>
      </c>
      <c r="C3928" s="104">
        <v>130</v>
      </c>
      <c r="D3928" s="104" t="s">
        <v>1019</v>
      </c>
      <c r="F3928" s="104" t="s">
        <v>944</v>
      </c>
      <c r="G3928" s="104">
        <v>58</v>
      </c>
    </row>
    <row r="3929" spans="1:7" x14ac:dyDescent="0.25">
      <c r="A3929" s="104">
        <v>3928</v>
      </c>
      <c r="B3929" s="104">
        <v>19</v>
      </c>
      <c r="C3929" s="104">
        <v>131</v>
      </c>
      <c r="D3929" s="104" t="s">
        <v>1028</v>
      </c>
      <c r="F3929" s="104" t="s">
        <v>944</v>
      </c>
      <c r="G3929" s="104">
        <v>35</v>
      </c>
    </row>
    <row r="3930" spans="1:7" x14ac:dyDescent="0.25">
      <c r="A3930" s="104">
        <v>3929</v>
      </c>
      <c r="B3930" s="104">
        <v>19</v>
      </c>
      <c r="C3930" s="104">
        <v>132</v>
      </c>
      <c r="D3930" s="104" t="s">
        <v>945</v>
      </c>
      <c r="F3930" s="104" t="s">
        <v>946</v>
      </c>
      <c r="G3930" s="104">
        <v>4</v>
      </c>
    </row>
    <row r="3931" spans="1:7" x14ac:dyDescent="0.25">
      <c r="A3931" s="104">
        <v>3930</v>
      </c>
      <c r="B3931" s="104">
        <v>19</v>
      </c>
      <c r="C3931" s="104">
        <v>133</v>
      </c>
      <c r="D3931" s="104" t="s">
        <v>1028</v>
      </c>
      <c r="F3931" s="104" t="s">
        <v>944</v>
      </c>
      <c r="G3931" s="104">
        <v>137</v>
      </c>
    </row>
    <row r="3932" spans="1:7" x14ac:dyDescent="0.25">
      <c r="A3932" s="104">
        <v>3931</v>
      </c>
      <c r="B3932" s="104">
        <v>19</v>
      </c>
      <c r="C3932" s="104">
        <v>134</v>
      </c>
      <c r="D3932" s="104" t="s">
        <v>1037</v>
      </c>
      <c r="F3932" s="104" t="s">
        <v>944</v>
      </c>
      <c r="G3932" s="104">
        <v>62</v>
      </c>
    </row>
    <row r="3933" spans="1:7" x14ac:dyDescent="0.25">
      <c r="A3933" s="104">
        <v>3932</v>
      </c>
      <c r="B3933" s="104">
        <v>19</v>
      </c>
      <c r="C3933" s="104">
        <v>135</v>
      </c>
      <c r="D3933" s="104" t="s">
        <v>1065</v>
      </c>
      <c r="F3933" s="104" t="s">
        <v>944</v>
      </c>
      <c r="G3933" s="104">
        <v>64</v>
      </c>
    </row>
    <row r="3934" spans="1:7" x14ac:dyDescent="0.25">
      <c r="A3934" s="104">
        <v>3933</v>
      </c>
      <c r="B3934" s="104">
        <v>19</v>
      </c>
      <c r="C3934" s="104">
        <v>136</v>
      </c>
      <c r="D3934" s="104" t="s">
        <v>1065</v>
      </c>
      <c r="F3934" s="104" t="s">
        <v>944</v>
      </c>
      <c r="G3934" s="104">
        <v>69</v>
      </c>
    </row>
    <row r="3935" spans="1:7" x14ac:dyDescent="0.25">
      <c r="A3935" s="104">
        <v>3934</v>
      </c>
      <c r="B3935" s="104">
        <v>19</v>
      </c>
      <c r="C3935" s="104">
        <v>137</v>
      </c>
      <c r="D3935" s="104" t="s">
        <v>998</v>
      </c>
      <c r="F3935" s="104" t="s">
        <v>944</v>
      </c>
      <c r="G3935" s="104">
        <v>448</v>
      </c>
    </row>
    <row r="3936" spans="1:7" x14ac:dyDescent="0.25">
      <c r="A3936" s="104">
        <v>3935</v>
      </c>
      <c r="B3936" s="104">
        <v>19</v>
      </c>
      <c r="C3936" s="104">
        <v>138</v>
      </c>
      <c r="D3936" s="104" t="s">
        <v>1019</v>
      </c>
      <c r="F3936" s="104" t="s">
        <v>944</v>
      </c>
      <c r="G3936" s="104">
        <v>186</v>
      </c>
    </row>
    <row r="3937" spans="1:7" x14ac:dyDescent="0.25">
      <c r="A3937" s="104">
        <v>3936</v>
      </c>
      <c r="B3937" s="104">
        <v>19</v>
      </c>
      <c r="C3937" s="104">
        <v>139</v>
      </c>
      <c r="D3937" s="104" t="s">
        <v>1019</v>
      </c>
      <c r="F3937" s="104" t="s">
        <v>944</v>
      </c>
      <c r="G3937" s="104">
        <v>147</v>
      </c>
    </row>
    <row r="3938" spans="1:7" x14ac:dyDescent="0.25">
      <c r="A3938" s="104">
        <v>3937</v>
      </c>
      <c r="B3938" s="104">
        <v>19</v>
      </c>
      <c r="C3938" s="104">
        <v>140</v>
      </c>
      <c r="D3938" s="104" t="s">
        <v>1066</v>
      </c>
      <c r="F3938" s="104" t="s">
        <v>944</v>
      </c>
      <c r="G3938" s="104">
        <v>1378</v>
      </c>
    </row>
    <row r="3939" spans="1:7" x14ac:dyDescent="0.25">
      <c r="A3939" s="104">
        <v>3938</v>
      </c>
      <c r="B3939" s="104">
        <v>19</v>
      </c>
      <c r="C3939" s="104">
        <v>141</v>
      </c>
      <c r="D3939" s="104" t="s">
        <v>1011</v>
      </c>
      <c r="F3939" s="104" t="s">
        <v>944</v>
      </c>
      <c r="G3939" s="104">
        <v>113</v>
      </c>
    </row>
    <row r="3940" spans="1:7" x14ac:dyDescent="0.25">
      <c r="A3940" s="104">
        <v>3939</v>
      </c>
      <c r="B3940" s="104">
        <v>19</v>
      </c>
      <c r="C3940" s="104">
        <v>142</v>
      </c>
      <c r="D3940" s="104" t="s">
        <v>1011</v>
      </c>
      <c r="F3940" s="104" t="s">
        <v>944</v>
      </c>
      <c r="G3940" s="104">
        <v>84</v>
      </c>
    </row>
    <row r="3941" spans="1:7" x14ac:dyDescent="0.25">
      <c r="A3941" s="104">
        <v>3940</v>
      </c>
      <c r="B3941" s="104">
        <v>19</v>
      </c>
      <c r="C3941" s="104">
        <v>143</v>
      </c>
      <c r="D3941" s="104" t="s">
        <v>1011</v>
      </c>
      <c r="F3941" s="104" t="s">
        <v>944</v>
      </c>
      <c r="G3941" s="104">
        <v>62</v>
      </c>
    </row>
    <row r="3942" spans="1:7" x14ac:dyDescent="0.25">
      <c r="A3942" s="104">
        <v>3941</v>
      </c>
      <c r="B3942" s="104">
        <v>19</v>
      </c>
      <c r="C3942" s="104">
        <v>144</v>
      </c>
      <c r="D3942" s="104" t="s">
        <v>945</v>
      </c>
      <c r="F3942" s="104" t="s">
        <v>946</v>
      </c>
      <c r="G3942" s="104">
        <v>125</v>
      </c>
    </row>
    <row r="3943" spans="1:7" x14ac:dyDescent="0.25">
      <c r="A3943" s="104">
        <v>3942</v>
      </c>
      <c r="B3943" s="104">
        <v>19</v>
      </c>
      <c r="C3943" s="104">
        <v>145</v>
      </c>
      <c r="D3943" s="104" t="s">
        <v>1004</v>
      </c>
      <c r="F3943" s="104" t="s">
        <v>944</v>
      </c>
      <c r="G3943" s="104">
        <v>46</v>
      </c>
    </row>
    <row r="3944" spans="1:7" x14ac:dyDescent="0.25">
      <c r="A3944" s="104">
        <v>3943</v>
      </c>
      <c r="B3944" s="104">
        <v>19</v>
      </c>
      <c r="C3944" s="104">
        <v>146</v>
      </c>
      <c r="D3944" s="104" t="s">
        <v>1004</v>
      </c>
      <c r="F3944" s="104" t="s">
        <v>944</v>
      </c>
      <c r="G3944" s="104">
        <v>135</v>
      </c>
    </row>
    <row r="3945" spans="1:7" x14ac:dyDescent="0.25">
      <c r="A3945" s="104">
        <v>3944</v>
      </c>
      <c r="B3945" s="104">
        <v>19</v>
      </c>
      <c r="C3945" s="104">
        <v>147</v>
      </c>
      <c r="D3945" s="104" t="s">
        <v>1004</v>
      </c>
      <c r="F3945" s="104" t="s">
        <v>944</v>
      </c>
      <c r="G3945" s="104">
        <v>95</v>
      </c>
    </row>
    <row r="3946" spans="1:7" x14ac:dyDescent="0.25">
      <c r="A3946" s="104">
        <v>3945</v>
      </c>
      <c r="B3946" s="104">
        <v>19</v>
      </c>
      <c r="C3946" s="104">
        <v>148</v>
      </c>
      <c r="D3946" s="104" t="s">
        <v>1004</v>
      </c>
      <c r="F3946" s="104" t="s">
        <v>944</v>
      </c>
      <c r="G3946" s="104">
        <v>102</v>
      </c>
    </row>
    <row r="3947" spans="1:7" x14ac:dyDescent="0.25">
      <c r="A3947" s="104">
        <v>3946</v>
      </c>
      <c r="B3947" s="104">
        <v>19</v>
      </c>
      <c r="C3947" s="104">
        <v>149</v>
      </c>
      <c r="D3947" s="104" t="s">
        <v>1000</v>
      </c>
      <c r="F3947" s="104" t="s">
        <v>944</v>
      </c>
      <c r="G3947" s="104">
        <v>110</v>
      </c>
    </row>
    <row r="3948" spans="1:7" x14ac:dyDescent="0.25">
      <c r="A3948" s="104">
        <v>3947</v>
      </c>
      <c r="B3948" s="104">
        <v>19</v>
      </c>
      <c r="C3948" s="104">
        <v>150</v>
      </c>
      <c r="D3948" s="104" t="s">
        <v>1000</v>
      </c>
      <c r="F3948" s="104" t="s">
        <v>944</v>
      </c>
      <c r="G3948" s="104">
        <v>25</v>
      </c>
    </row>
    <row r="3949" spans="1:7" x14ac:dyDescent="0.25">
      <c r="A3949" s="104">
        <v>3948</v>
      </c>
      <c r="B3949" s="104">
        <v>19</v>
      </c>
      <c r="C3949" s="104">
        <v>151</v>
      </c>
      <c r="D3949" s="104" t="s">
        <v>1000</v>
      </c>
      <c r="F3949" s="104" t="s">
        <v>944</v>
      </c>
      <c r="G3949" s="104">
        <v>69</v>
      </c>
    </row>
    <row r="3950" spans="1:7" x14ac:dyDescent="0.25">
      <c r="A3950" s="104">
        <v>3949</v>
      </c>
      <c r="B3950" s="104">
        <v>19</v>
      </c>
      <c r="C3950" s="104">
        <v>152</v>
      </c>
      <c r="D3950" s="104" t="s">
        <v>1000</v>
      </c>
      <c r="F3950" s="104" t="s">
        <v>944</v>
      </c>
      <c r="G3950" s="104">
        <v>1031</v>
      </c>
    </row>
    <row r="3951" spans="1:7" x14ac:dyDescent="0.25">
      <c r="A3951" s="104">
        <v>3950</v>
      </c>
      <c r="B3951" s="104">
        <v>19</v>
      </c>
      <c r="C3951" s="104">
        <v>153</v>
      </c>
      <c r="D3951" s="104" t="s">
        <v>1000</v>
      </c>
      <c r="F3951" s="104" t="s">
        <v>944</v>
      </c>
      <c r="G3951" s="104">
        <v>224</v>
      </c>
    </row>
    <row r="3952" spans="1:7" x14ac:dyDescent="0.25">
      <c r="A3952" s="104">
        <v>3951</v>
      </c>
      <c r="B3952" s="104">
        <v>19</v>
      </c>
      <c r="C3952" s="104">
        <v>154</v>
      </c>
      <c r="D3952" s="104" t="s">
        <v>945</v>
      </c>
      <c r="F3952" s="104" t="s">
        <v>946</v>
      </c>
      <c r="G3952" s="104">
        <v>446</v>
      </c>
    </row>
    <row r="3953" spans="1:7" x14ac:dyDescent="0.25">
      <c r="A3953" s="104">
        <v>3952</v>
      </c>
      <c r="B3953" s="104">
        <v>19</v>
      </c>
      <c r="C3953" s="104">
        <v>155</v>
      </c>
      <c r="D3953" s="104" t="s">
        <v>1086</v>
      </c>
      <c r="F3953" s="104" t="s">
        <v>946</v>
      </c>
      <c r="G3953" s="104">
        <v>7171</v>
      </c>
    </row>
    <row r="3954" spans="1:7" x14ac:dyDescent="0.25">
      <c r="A3954" s="104">
        <v>3953</v>
      </c>
      <c r="B3954" s="104">
        <v>19</v>
      </c>
      <c r="C3954" s="104">
        <v>156</v>
      </c>
      <c r="D3954" s="104" t="s">
        <v>1087</v>
      </c>
      <c r="F3954" s="104" t="s">
        <v>944</v>
      </c>
      <c r="G3954" s="104">
        <v>910</v>
      </c>
    </row>
    <row r="3955" spans="1:7" x14ac:dyDescent="0.25">
      <c r="A3955" s="104">
        <v>3954</v>
      </c>
      <c r="B3955" s="104">
        <v>19</v>
      </c>
      <c r="C3955" s="104">
        <v>157</v>
      </c>
      <c r="D3955" s="104" t="s">
        <v>1016</v>
      </c>
      <c r="F3955" s="104" t="s">
        <v>944</v>
      </c>
      <c r="G3955" s="104">
        <v>2302</v>
      </c>
    </row>
    <row r="3956" spans="1:7" x14ac:dyDescent="0.25">
      <c r="A3956" s="104">
        <v>3955</v>
      </c>
      <c r="B3956" s="104">
        <v>19</v>
      </c>
      <c r="C3956" s="104">
        <v>158</v>
      </c>
      <c r="D3956" s="104" t="s">
        <v>945</v>
      </c>
      <c r="F3956" s="104" t="s">
        <v>946</v>
      </c>
      <c r="G3956" s="104">
        <v>7659</v>
      </c>
    </row>
    <row r="3957" spans="1:7" x14ac:dyDescent="0.25">
      <c r="A3957" s="104">
        <v>3956</v>
      </c>
      <c r="B3957" s="104">
        <v>19</v>
      </c>
      <c r="C3957" s="104">
        <v>159</v>
      </c>
      <c r="D3957" s="104" t="s">
        <v>1025</v>
      </c>
      <c r="F3957" s="104" t="s">
        <v>944</v>
      </c>
      <c r="G3957" s="104">
        <v>594</v>
      </c>
    </row>
    <row r="3958" spans="1:7" x14ac:dyDescent="0.25">
      <c r="A3958" s="104">
        <v>3957</v>
      </c>
      <c r="B3958" s="104">
        <v>19</v>
      </c>
      <c r="C3958" s="104">
        <v>160</v>
      </c>
      <c r="D3958" s="104" t="s">
        <v>1000</v>
      </c>
      <c r="F3958" s="104" t="s">
        <v>944</v>
      </c>
      <c r="G3958" s="104">
        <v>34</v>
      </c>
    </row>
    <row r="3959" spans="1:7" x14ac:dyDescent="0.25">
      <c r="A3959" s="104">
        <v>3958</v>
      </c>
      <c r="B3959" s="104">
        <v>19</v>
      </c>
      <c r="C3959" s="104">
        <v>161</v>
      </c>
      <c r="D3959" s="104" t="s">
        <v>1000</v>
      </c>
      <c r="F3959" s="104" t="s">
        <v>944</v>
      </c>
      <c r="G3959" s="104">
        <v>61</v>
      </c>
    </row>
    <row r="3960" spans="1:7" x14ac:dyDescent="0.25">
      <c r="A3960" s="104">
        <v>3959</v>
      </c>
      <c r="B3960" s="104">
        <v>19</v>
      </c>
      <c r="C3960" s="104">
        <v>163</v>
      </c>
      <c r="D3960" s="104" t="s">
        <v>1000</v>
      </c>
      <c r="F3960" s="104" t="s">
        <v>944</v>
      </c>
      <c r="G3960" s="104">
        <v>42</v>
      </c>
    </row>
    <row r="3961" spans="1:7" x14ac:dyDescent="0.25">
      <c r="A3961" s="104">
        <v>3960</v>
      </c>
      <c r="B3961" s="104">
        <v>19</v>
      </c>
      <c r="C3961" s="104">
        <v>164</v>
      </c>
      <c r="D3961" s="104" t="s">
        <v>1000</v>
      </c>
      <c r="F3961" s="104" t="s">
        <v>944</v>
      </c>
      <c r="G3961" s="104">
        <v>85</v>
      </c>
    </row>
    <row r="3962" spans="1:7" x14ac:dyDescent="0.25">
      <c r="A3962" s="104">
        <v>3961</v>
      </c>
      <c r="B3962" s="104">
        <v>19</v>
      </c>
      <c r="C3962" s="104">
        <v>165</v>
      </c>
      <c r="D3962" s="104" t="s">
        <v>998</v>
      </c>
      <c r="F3962" s="104" t="s">
        <v>944</v>
      </c>
      <c r="G3962" s="104">
        <v>110</v>
      </c>
    </row>
    <row r="3963" spans="1:7" x14ac:dyDescent="0.25">
      <c r="A3963" s="104">
        <v>3962</v>
      </c>
      <c r="B3963" s="104">
        <v>19</v>
      </c>
      <c r="C3963" s="104">
        <v>166</v>
      </c>
      <c r="D3963" s="104" t="s">
        <v>998</v>
      </c>
      <c r="F3963" s="104" t="s">
        <v>944</v>
      </c>
      <c r="G3963" s="104">
        <v>75</v>
      </c>
    </row>
    <row r="3964" spans="1:7" x14ac:dyDescent="0.25">
      <c r="A3964" s="104">
        <v>3963</v>
      </c>
      <c r="B3964" s="104">
        <v>19</v>
      </c>
      <c r="C3964" s="104">
        <v>167</v>
      </c>
      <c r="D3964" s="104" t="s">
        <v>1065</v>
      </c>
      <c r="F3964" s="104" t="s">
        <v>944</v>
      </c>
      <c r="G3964" s="104">
        <v>66</v>
      </c>
    </row>
    <row r="3965" spans="1:7" x14ac:dyDescent="0.25">
      <c r="A3965" s="104">
        <v>3964</v>
      </c>
      <c r="B3965" s="104">
        <v>19</v>
      </c>
      <c r="C3965" s="104">
        <v>168</v>
      </c>
      <c r="D3965" s="104" t="s">
        <v>998</v>
      </c>
      <c r="F3965" s="104" t="s">
        <v>944</v>
      </c>
      <c r="G3965" s="104">
        <v>87</v>
      </c>
    </row>
    <row r="3966" spans="1:7" x14ac:dyDescent="0.25">
      <c r="A3966" s="104">
        <v>3965</v>
      </c>
      <c r="B3966" s="104">
        <v>19</v>
      </c>
      <c r="C3966" s="104">
        <v>169</v>
      </c>
      <c r="D3966" s="104" t="s">
        <v>998</v>
      </c>
      <c r="F3966" s="104" t="s">
        <v>944</v>
      </c>
      <c r="G3966" s="104">
        <v>71</v>
      </c>
    </row>
    <row r="3967" spans="1:7" x14ac:dyDescent="0.25">
      <c r="A3967" s="104">
        <v>3966</v>
      </c>
      <c r="B3967" s="104">
        <v>19</v>
      </c>
      <c r="C3967" s="104">
        <v>170</v>
      </c>
      <c r="D3967" s="104" t="s">
        <v>998</v>
      </c>
      <c r="F3967" s="104" t="s">
        <v>944</v>
      </c>
      <c r="G3967" s="104">
        <v>60</v>
      </c>
    </row>
    <row r="3968" spans="1:7" x14ac:dyDescent="0.25">
      <c r="A3968" s="104">
        <v>3967</v>
      </c>
      <c r="B3968" s="104">
        <v>19</v>
      </c>
      <c r="C3968" s="104">
        <v>171</v>
      </c>
      <c r="D3968" s="104" t="s">
        <v>1000</v>
      </c>
      <c r="F3968" s="104" t="s">
        <v>944</v>
      </c>
      <c r="G3968" s="104">
        <v>92</v>
      </c>
    </row>
    <row r="3969" spans="1:7" x14ac:dyDescent="0.25">
      <c r="A3969" s="104">
        <v>3968</v>
      </c>
      <c r="B3969" s="104">
        <v>19</v>
      </c>
      <c r="C3969" s="104">
        <v>172</v>
      </c>
      <c r="D3969" s="104" t="s">
        <v>945</v>
      </c>
      <c r="F3969" s="104" t="s">
        <v>946</v>
      </c>
      <c r="G3969" s="104">
        <v>76</v>
      </c>
    </row>
    <row r="3970" spans="1:7" x14ac:dyDescent="0.25">
      <c r="A3970" s="104">
        <v>3969</v>
      </c>
      <c r="B3970" s="104">
        <v>19</v>
      </c>
      <c r="C3970" s="104">
        <v>173</v>
      </c>
      <c r="D3970" s="104" t="s">
        <v>1000</v>
      </c>
      <c r="F3970" s="104" t="s">
        <v>944</v>
      </c>
      <c r="G3970" s="104">
        <v>105</v>
      </c>
    </row>
    <row r="3971" spans="1:7" x14ac:dyDescent="0.25">
      <c r="A3971" s="104">
        <v>3970</v>
      </c>
      <c r="B3971" s="104">
        <v>19</v>
      </c>
      <c r="C3971" s="104">
        <v>174</v>
      </c>
      <c r="D3971" s="104" t="s">
        <v>1000</v>
      </c>
      <c r="F3971" s="104" t="s">
        <v>944</v>
      </c>
      <c r="G3971" s="104">
        <v>90</v>
      </c>
    </row>
    <row r="3972" spans="1:7" x14ac:dyDescent="0.25">
      <c r="A3972" s="104">
        <v>3971</v>
      </c>
      <c r="B3972" s="104">
        <v>19</v>
      </c>
      <c r="C3972" s="104">
        <v>176</v>
      </c>
      <c r="D3972" s="104" t="s">
        <v>1004</v>
      </c>
      <c r="F3972" s="104" t="s">
        <v>944</v>
      </c>
      <c r="G3972" s="104">
        <v>83</v>
      </c>
    </row>
    <row r="3973" spans="1:7" x14ac:dyDescent="0.25">
      <c r="A3973" s="104">
        <v>3972</v>
      </c>
      <c r="B3973" s="104">
        <v>19</v>
      </c>
      <c r="C3973" s="104">
        <v>177</v>
      </c>
      <c r="D3973" s="104" t="s">
        <v>1004</v>
      </c>
      <c r="F3973" s="104" t="s">
        <v>944</v>
      </c>
      <c r="G3973" s="104">
        <v>122</v>
      </c>
    </row>
    <row r="3974" spans="1:7" x14ac:dyDescent="0.25">
      <c r="A3974" s="104">
        <v>3973</v>
      </c>
      <c r="B3974" s="104">
        <v>19</v>
      </c>
      <c r="C3974" s="104">
        <v>178</v>
      </c>
      <c r="D3974" s="104" t="s">
        <v>1004</v>
      </c>
      <c r="F3974" s="104" t="s">
        <v>944</v>
      </c>
      <c r="G3974" s="104">
        <v>66</v>
      </c>
    </row>
    <row r="3975" spans="1:7" x14ac:dyDescent="0.25">
      <c r="A3975" s="104">
        <v>3974</v>
      </c>
      <c r="B3975" s="104">
        <v>19</v>
      </c>
      <c r="C3975" s="104">
        <v>179</v>
      </c>
      <c r="D3975" s="104" t="s">
        <v>945</v>
      </c>
      <c r="F3975" s="104" t="s">
        <v>946</v>
      </c>
      <c r="G3975" s="104">
        <v>78</v>
      </c>
    </row>
    <row r="3976" spans="1:7" x14ac:dyDescent="0.25">
      <c r="A3976" s="104">
        <v>3975</v>
      </c>
      <c r="B3976" s="104">
        <v>19</v>
      </c>
      <c r="C3976" s="104">
        <v>180</v>
      </c>
      <c r="D3976" s="104" t="s">
        <v>1000</v>
      </c>
      <c r="F3976" s="104" t="s">
        <v>944</v>
      </c>
      <c r="G3976" s="104">
        <v>31</v>
      </c>
    </row>
    <row r="3977" spans="1:7" x14ac:dyDescent="0.25">
      <c r="A3977" s="104">
        <v>3976</v>
      </c>
      <c r="B3977" s="104">
        <v>19</v>
      </c>
      <c r="C3977" s="104">
        <v>181</v>
      </c>
      <c r="D3977" s="104" t="s">
        <v>1002</v>
      </c>
      <c r="F3977" s="104" t="s">
        <v>944</v>
      </c>
      <c r="G3977" s="104">
        <v>37</v>
      </c>
    </row>
    <row r="3978" spans="1:7" x14ac:dyDescent="0.25">
      <c r="A3978" s="104">
        <v>3977</v>
      </c>
      <c r="B3978" s="104">
        <v>19</v>
      </c>
      <c r="C3978" s="104">
        <v>182</v>
      </c>
      <c r="D3978" s="104" t="s">
        <v>1000</v>
      </c>
      <c r="F3978" s="104" t="s">
        <v>944</v>
      </c>
      <c r="G3978" s="104">
        <v>120</v>
      </c>
    </row>
    <row r="3979" spans="1:7" x14ac:dyDescent="0.25">
      <c r="A3979" s="104">
        <v>3978</v>
      </c>
      <c r="B3979" s="104">
        <v>19</v>
      </c>
      <c r="C3979" s="104">
        <v>183</v>
      </c>
      <c r="D3979" s="104" t="s">
        <v>1000</v>
      </c>
      <c r="F3979" s="104" t="s">
        <v>944</v>
      </c>
      <c r="G3979" s="104">
        <v>45</v>
      </c>
    </row>
    <row r="3980" spans="1:7" x14ac:dyDescent="0.25">
      <c r="A3980" s="104">
        <v>3979</v>
      </c>
      <c r="B3980" s="104">
        <v>19</v>
      </c>
      <c r="C3980" s="104">
        <v>184</v>
      </c>
      <c r="D3980" s="104" t="s">
        <v>1002</v>
      </c>
      <c r="F3980" s="104" t="s">
        <v>944</v>
      </c>
      <c r="G3980" s="104">
        <v>113</v>
      </c>
    </row>
    <row r="3981" spans="1:7" x14ac:dyDescent="0.25">
      <c r="A3981" s="104">
        <v>3980</v>
      </c>
      <c r="B3981" s="104">
        <v>19</v>
      </c>
      <c r="C3981" s="104">
        <v>185</v>
      </c>
      <c r="D3981" s="104" t="s">
        <v>1000</v>
      </c>
      <c r="F3981" s="104" t="s">
        <v>944</v>
      </c>
      <c r="G3981" s="104">
        <v>45</v>
      </c>
    </row>
    <row r="3982" spans="1:7" x14ac:dyDescent="0.25">
      <c r="A3982" s="104">
        <v>3981</v>
      </c>
      <c r="B3982" s="104">
        <v>19</v>
      </c>
      <c r="C3982" s="104">
        <v>186</v>
      </c>
      <c r="D3982" s="104" t="s">
        <v>1000</v>
      </c>
      <c r="F3982" s="104" t="s">
        <v>944</v>
      </c>
      <c r="G3982" s="104">
        <v>57</v>
      </c>
    </row>
    <row r="3983" spans="1:7" x14ac:dyDescent="0.25">
      <c r="A3983" s="104">
        <v>3982</v>
      </c>
      <c r="B3983" s="104">
        <v>19</v>
      </c>
      <c r="C3983" s="104">
        <v>187</v>
      </c>
      <c r="D3983" s="104" t="s">
        <v>1000</v>
      </c>
      <c r="F3983" s="104" t="s">
        <v>944</v>
      </c>
      <c r="G3983" s="104">
        <v>63</v>
      </c>
    </row>
    <row r="3984" spans="1:7" x14ac:dyDescent="0.25">
      <c r="A3984" s="104">
        <v>3983</v>
      </c>
      <c r="B3984" s="104">
        <v>19</v>
      </c>
      <c r="C3984" s="104">
        <v>188</v>
      </c>
      <c r="D3984" s="104" t="s">
        <v>1000</v>
      </c>
      <c r="F3984" s="104" t="s">
        <v>944</v>
      </c>
      <c r="G3984" s="104">
        <v>56</v>
      </c>
    </row>
    <row r="3985" spans="1:7" x14ac:dyDescent="0.25">
      <c r="A3985" s="104">
        <v>3984</v>
      </c>
      <c r="B3985" s="104">
        <v>19</v>
      </c>
      <c r="C3985" s="104">
        <v>189</v>
      </c>
      <c r="D3985" s="104" t="s">
        <v>945</v>
      </c>
      <c r="F3985" s="104" t="s">
        <v>946</v>
      </c>
      <c r="G3985" s="104">
        <v>253</v>
      </c>
    </row>
    <row r="3986" spans="1:7" x14ac:dyDescent="0.25">
      <c r="A3986" s="104">
        <v>3985</v>
      </c>
      <c r="B3986" s="104">
        <v>19</v>
      </c>
      <c r="C3986" s="104">
        <v>190</v>
      </c>
      <c r="D3986" s="104" t="s">
        <v>1019</v>
      </c>
      <c r="F3986" s="104" t="s">
        <v>944</v>
      </c>
      <c r="G3986" s="104">
        <v>309</v>
      </c>
    </row>
    <row r="3987" spans="1:7" x14ac:dyDescent="0.25">
      <c r="A3987" s="104">
        <v>3986</v>
      </c>
      <c r="B3987" s="104">
        <v>19</v>
      </c>
      <c r="C3987" s="104">
        <v>191</v>
      </c>
      <c r="D3987" s="104" t="s">
        <v>1002</v>
      </c>
      <c r="F3987" s="104" t="s">
        <v>944</v>
      </c>
      <c r="G3987" s="104">
        <v>139</v>
      </c>
    </row>
    <row r="3988" spans="1:7" x14ac:dyDescent="0.25">
      <c r="A3988" s="104">
        <v>3987</v>
      </c>
      <c r="B3988" s="104">
        <v>19</v>
      </c>
      <c r="C3988" s="104">
        <v>192</v>
      </c>
      <c r="D3988" s="104" t="s">
        <v>1019</v>
      </c>
      <c r="F3988" s="104" t="s">
        <v>944</v>
      </c>
      <c r="G3988" s="104">
        <v>150</v>
      </c>
    </row>
    <row r="3989" spans="1:7" x14ac:dyDescent="0.25">
      <c r="A3989" s="104">
        <v>3988</v>
      </c>
      <c r="B3989" s="104">
        <v>19</v>
      </c>
      <c r="C3989" s="104">
        <v>193</v>
      </c>
      <c r="D3989" s="104" t="s">
        <v>1002</v>
      </c>
      <c r="F3989" s="104" t="s">
        <v>944</v>
      </c>
      <c r="G3989" s="104">
        <v>89</v>
      </c>
    </row>
    <row r="3990" spans="1:7" x14ac:dyDescent="0.25">
      <c r="A3990" s="104">
        <v>3989</v>
      </c>
      <c r="B3990" s="104">
        <v>19</v>
      </c>
      <c r="C3990" s="104">
        <v>194</v>
      </c>
      <c r="D3990" s="104" t="s">
        <v>1002</v>
      </c>
      <c r="F3990" s="104" t="s">
        <v>944</v>
      </c>
      <c r="G3990" s="104">
        <v>83</v>
      </c>
    </row>
    <row r="3991" spans="1:7" x14ac:dyDescent="0.25">
      <c r="A3991" s="104">
        <v>3990</v>
      </c>
      <c r="B3991" s="104">
        <v>19</v>
      </c>
      <c r="C3991" s="104">
        <v>195</v>
      </c>
      <c r="D3991" s="104" t="s">
        <v>1002</v>
      </c>
      <c r="F3991" s="104" t="s">
        <v>944</v>
      </c>
      <c r="G3991" s="104">
        <v>160</v>
      </c>
    </row>
    <row r="3992" spans="1:7" x14ac:dyDescent="0.25">
      <c r="A3992" s="104">
        <v>3991</v>
      </c>
      <c r="B3992" s="104">
        <v>19</v>
      </c>
      <c r="C3992" s="104">
        <v>196</v>
      </c>
      <c r="D3992" s="104" t="s">
        <v>945</v>
      </c>
      <c r="F3992" s="104" t="s">
        <v>946</v>
      </c>
      <c r="G3992" s="104">
        <v>45</v>
      </c>
    </row>
    <row r="3993" spans="1:7" x14ac:dyDescent="0.25">
      <c r="A3993" s="104">
        <v>3992</v>
      </c>
      <c r="B3993" s="104">
        <v>19</v>
      </c>
      <c r="C3993" s="104">
        <v>197</v>
      </c>
      <c r="D3993" s="104" t="s">
        <v>998</v>
      </c>
      <c r="F3993" s="104" t="s">
        <v>944</v>
      </c>
      <c r="G3993" s="104">
        <v>109</v>
      </c>
    </row>
    <row r="3994" spans="1:7" x14ac:dyDescent="0.25">
      <c r="A3994" s="104">
        <v>3993</v>
      </c>
      <c r="B3994" s="104">
        <v>19</v>
      </c>
      <c r="C3994" s="104">
        <v>198</v>
      </c>
      <c r="D3994" s="104" t="s">
        <v>1011</v>
      </c>
      <c r="F3994" s="104" t="s">
        <v>944</v>
      </c>
      <c r="G3994" s="104">
        <v>25</v>
      </c>
    </row>
    <row r="3995" spans="1:7" x14ac:dyDescent="0.25">
      <c r="A3995" s="104">
        <v>3994</v>
      </c>
      <c r="B3995" s="104">
        <v>19</v>
      </c>
      <c r="C3995" s="104">
        <v>199</v>
      </c>
      <c r="D3995" s="104" t="s">
        <v>1011</v>
      </c>
      <c r="F3995" s="104" t="s">
        <v>944</v>
      </c>
      <c r="G3995" s="104">
        <v>76</v>
      </c>
    </row>
    <row r="3996" spans="1:7" x14ac:dyDescent="0.25">
      <c r="A3996" s="104">
        <v>3995</v>
      </c>
      <c r="B3996" s="104">
        <v>19</v>
      </c>
      <c r="C3996" s="104">
        <v>200</v>
      </c>
      <c r="D3996" s="104" t="s">
        <v>1011</v>
      </c>
      <c r="F3996" s="104" t="s">
        <v>944</v>
      </c>
      <c r="G3996" s="104">
        <v>82</v>
      </c>
    </row>
    <row r="3997" spans="1:7" x14ac:dyDescent="0.25">
      <c r="A3997" s="104">
        <v>3996</v>
      </c>
      <c r="B3997" s="104">
        <v>19</v>
      </c>
      <c r="C3997" s="104">
        <v>201</v>
      </c>
      <c r="D3997" s="104" t="s">
        <v>1065</v>
      </c>
      <c r="F3997" s="104" t="s">
        <v>944</v>
      </c>
      <c r="G3997" s="104">
        <v>82</v>
      </c>
    </row>
    <row r="3998" spans="1:7" x14ac:dyDescent="0.25">
      <c r="A3998" s="104">
        <v>3997</v>
      </c>
      <c r="B3998" s="104">
        <v>19</v>
      </c>
      <c r="C3998" s="104">
        <v>202</v>
      </c>
      <c r="D3998" s="104" t="s">
        <v>1011</v>
      </c>
      <c r="F3998" s="104" t="s">
        <v>944</v>
      </c>
      <c r="G3998" s="104">
        <v>135</v>
      </c>
    </row>
    <row r="3999" spans="1:7" x14ac:dyDescent="0.25">
      <c r="A3999" s="104">
        <v>3998</v>
      </c>
      <c r="B3999" s="104">
        <v>19</v>
      </c>
      <c r="C3999" s="104">
        <v>203</v>
      </c>
      <c r="D3999" s="104" t="s">
        <v>1065</v>
      </c>
      <c r="F3999" s="104" t="s">
        <v>944</v>
      </c>
      <c r="G3999" s="104">
        <v>86</v>
      </c>
    </row>
    <row r="4000" spans="1:7" x14ac:dyDescent="0.25">
      <c r="A4000" s="104">
        <v>3999</v>
      </c>
      <c r="B4000" s="104">
        <v>19</v>
      </c>
      <c r="C4000" s="104">
        <v>204</v>
      </c>
      <c r="D4000" s="104" t="s">
        <v>1065</v>
      </c>
      <c r="F4000" s="104" t="s">
        <v>944</v>
      </c>
      <c r="G4000" s="104">
        <v>48</v>
      </c>
    </row>
    <row r="4001" spans="1:7" x14ac:dyDescent="0.25">
      <c r="A4001" s="104">
        <v>4000</v>
      </c>
      <c r="B4001" s="104">
        <v>19</v>
      </c>
      <c r="C4001" s="104">
        <v>205</v>
      </c>
      <c r="D4001" s="104" t="s">
        <v>1065</v>
      </c>
      <c r="F4001" s="104" t="s">
        <v>944</v>
      </c>
      <c r="G4001" s="104">
        <v>43</v>
      </c>
    </row>
    <row r="4002" spans="1:7" x14ac:dyDescent="0.25">
      <c r="A4002" s="104">
        <v>4001</v>
      </c>
      <c r="B4002" s="104">
        <v>19</v>
      </c>
      <c r="C4002" s="104">
        <v>206</v>
      </c>
      <c r="D4002" s="104" t="s">
        <v>1065</v>
      </c>
      <c r="F4002" s="104" t="s">
        <v>944</v>
      </c>
      <c r="G4002" s="104">
        <v>76</v>
      </c>
    </row>
    <row r="4003" spans="1:7" x14ac:dyDescent="0.25">
      <c r="A4003" s="104">
        <v>4002</v>
      </c>
      <c r="B4003" s="104">
        <v>19</v>
      </c>
      <c r="C4003" s="104">
        <v>207</v>
      </c>
      <c r="D4003" s="104" t="s">
        <v>1065</v>
      </c>
      <c r="F4003" s="104" t="s">
        <v>944</v>
      </c>
      <c r="G4003" s="104">
        <v>54</v>
      </c>
    </row>
    <row r="4004" spans="1:7" x14ac:dyDescent="0.25">
      <c r="A4004" s="104">
        <v>4003</v>
      </c>
      <c r="B4004" s="104">
        <v>19</v>
      </c>
      <c r="C4004" s="104">
        <v>208</v>
      </c>
      <c r="D4004" s="104" t="s">
        <v>1004</v>
      </c>
      <c r="F4004" s="104" t="s">
        <v>944</v>
      </c>
      <c r="G4004" s="104">
        <v>19</v>
      </c>
    </row>
    <row r="4005" spans="1:7" x14ac:dyDescent="0.25">
      <c r="A4005" s="104">
        <v>4004</v>
      </c>
      <c r="B4005" s="104">
        <v>19</v>
      </c>
      <c r="C4005" s="104">
        <v>209</v>
      </c>
      <c r="D4005" s="104" t="s">
        <v>1065</v>
      </c>
      <c r="F4005" s="104" t="s">
        <v>944</v>
      </c>
      <c r="G4005" s="104">
        <v>81</v>
      </c>
    </row>
    <row r="4006" spans="1:7" x14ac:dyDescent="0.25">
      <c r="A4006" s="104">
        <v>4005</v>
      </c>
      <c r="B4006" s="104">
        <v>19</v>
      </c>
      <c r="C4006" s="104">
        <v>210</v>
      </c>
      <c r="D4006" s="104" t="s">
        <v>1065</v>
      </c>
      <c r="F4006" s="104" t="s">
        <v>944</v>
      </c>
      <c r="G4006" s="104">
        <v>29</v>
      </c>
    </row>
    <row r="4007" spans="1:7" x14ac:dyDescent="0.25">
      <c r="A4007" s="104">
        <v>4006</v>
      </c>
      <c r="B4007" s="104">
        <v>19</v>
      </c>
      <c r="C4007" s="104">
        <v>211</v>
      </c>
      <c r="D4007" s="104" t="s">
        <v>1004</v>
      </c>
      <c r="F4007" s="104" t="s">
        <v>944</v>
      </c>
      <c r="G4007" s="104">
        <v>24</v>
      </c>
    </row>
    <row r="4008" spans="1:7" x14ac:dyDescent="0.25">
      <c r="A4008" s="104">
        <v>4007</v>
      </c>
      <c r="B4008" s="104">
        <v>19</v>
      </c>
      <c r="C4008" s="104">
        <v>212</v>
      </c>
      <c r="D4008" s="104" t="s">
        <v>1002</v>
      </c>
      <c r="F4008" s="104" t="s">
        <v>944</v>
      </c>
      <c r="G4008" s="104">
        <v>58</v>
      </c>
    </row>
    <row r="4009" spans="1:7" x14ac:dyDescent="0.25">
      <c r="A4009" s="104">
        <v>4008</v>
      </c>
      <c r="B4009" s="104">
        <v>19</v>
      </c>
      <c r="C4009" s="104">
        <v>213</v>
      </c>
      <c r="D4009" s="104" t="s">
        <v>1002</v>
      </c>
      <c r="F4009" s="104" t="s">
        <v>944</v>
      </c>
      <c r="G4009" s="104">
        <v>55</v>
      </c>
    </row>
    <row r="4010" spans="1:7" x14ac:dyDescent="0.25">
      <c r="A4010" s="104">
        <v>4009</v>
      </c>
      <c r="B4010" s="104">
        <v>19</v>
      </c>
      <c r="C4010" s="104">
        <v>214</v>
      </c>
      <c r="D4010" s="104" t="s">
        <v>1002</v>
      </c>
      <c r="F4010" s="104" t="s">
        <v>944</v>
      </c>
      <c r="G4010" s="104">
        <v>37</v>
      </c>
    </row>
    <row r="4011" spans="1:7" x14ac:dyDescent="0.25">
      <c r="A4011" s="104">
        <v>4010</v>
      </c>
      <c r="B4011" s="104">
        <v>19</v>
      </c>
      <c r="C4011" s="104">
        <v>215</v>
      </c>
      <c r="D4011" s="104" t="s">
        <v>1002</v>
      </c>
      <c r="F4011" s="104" t="s">
        <v>944</v>
      </c>
      <c r="G4011" s="104">
        <v>58</v>
      </c>
    </row>
    <row r="4012" spans="1:7" x14ac:dyDescent="0.25">
      <c r="A4012" s="104">
        <v>4011</v>
      </c>
      <c r="B4012" s="104">
        <v>19</v>
      </c>
      <c r="C4012" s="104">
        <v>216</v>
      </c>
      <c r="D4012" s="104" t="s">
        <v>1004</v>
      </c>
      <c r="F4012" s="104" t="s">
        <v>944</v>
      </c>
      <c r="G4012" s="104">
        <v>43</v>
      </c>
    </row>
    <row r="4013" spans="1:7" x14ac:dyDescent="0.25">
      <c r="A4013" s="104">
        <v>4012</v>
      </c>
      <c r="B4013" s="104">
        <v>19</v>
      </c>
      <c r="C4013" s="104">
        <v>217</v>
      </c>
      <c r="D4013" s="104" t="s">
        <v>1037</v>
      </c>
      <c r="F4013" s="104" t="s">
        <v>944</v>
      </c>
      <c r="G4013" s="104">
        <v>19</v>
      </c>
    </row>
    <row r="4014" spans="1:7" x14ac:dyDescent="0.25">
      <c r="A4014" s="104">
        <v>4013</v>
      </c>
      <c r="B4014" s="104">
        <v>19</v>
      </c>
      <c r="C4014" s="104">
        <v>218</v>
      </c>
      <c r="D4014" s="104" t="s">
        <v>1002</v>
      </c>
      <c r="F4014" s="104" t="s">
        <v>944</v>
      </c>
      <c r="G4014" s="104">
        <v>64</v>
      </c>
    </row>
    <row r="4015" spans="1:7" x14ac:dyDescent="0.25">
      <c r="A4015" s="104">
        <v>4014</v>
      </c>
      <c r="B4015" s="104">
        <v>19</v>
      </c>
      <c r="C4015" s="104">
        <v>219</v>
      </c>
      <c r="D4015" s="104" t="s">
        <v>1002</v>
      </c>
      <c r="F4015" s="104" t="s">
        <v>944</v>
      </c>
      <c r="G4015" s="104">
        <v>51</v>
      </c>
    </row>
    <row r="4016" spans="1:7" x14ac:dyDescent="0.25">
      <c r="A4016" s="104">
        <v>4015</v>
      </c>
      <c r="B4016" s="104">
        <v>19</v>
      </c>
      <c r="C4016" s="104">
        <v>220</v>
      </c>
      <c r="D4016" s="104" t="s">
        <v>1002</v>
      </c>
      <c r="F4016" s="104" t="s">
        <v>944</v>
      </c>
      <c r="G4016" s="104">
        <v>37</v>
      </c>
    </row>
    <row r="4017" spans="1:7" x14ac:dyDescent="0.25">
      <c r="A4017" s="104">
        <v>4016</v>
      </c>
      <c r="B4017" s="104">
        <v>19</v>
      </c>
      <c r="C4017" s="104">
        <v>221</v>
      </c>
      <c r="D4017" s="104" t="s">
        <v>945</v>
      </c>
      <c r="F4017" s="104" t="s">
        <v>946</v>
      </c>
      <c r="G4017" s="104">
        <v>479</v>
      </c>
    </row>
    <row r="4018" spans="1:7" x14ac:dyDescent="0.25">
      <c r="A4018" s="104">
        <v>4017</v>
      </c>
      <c r="B4018" s="104">
        <v>19</v>
      </c>
      <c r="C4018" s="104">
        <v>222</v>
      </c>
      <c r="D4018" s="104" t="s">
        <v>1002</v>
      </c>
      <c r="F4018" s="104" t="s">
        <v>944</v>
      </c>
      <c r="G4018" s="104">
        <v>49</v>
      </c>
    </row>
    <row r="4019" spans="1:7" x14ac:dyDescent="0.25">
      <c r="A4019" s="104">
        <v>4018</v>
      </c>
      <c r="B4019" s="104">
        <v>19</v>
      </c>
      <c r="C4019" s="104">
        <v>223</v>
      </c>
      <c r="D4019" s="104" t="s">
        <v>1019</v>
      </c>
      <c r="F4019" s="104" t="s">
        <v>944</v>
      </c>
      <c r="G4019" s="104">
        <v>32</v>
      </c>
    </row>
    <row r="4020" spans="1:7" x14ac:dyDescent="0.25">
      <c r="A4020" s="104">
        <v>4019</v>
      </c>
      <c r="B4020" s="104">
        <v>19</v>
      </c>
      <c r="C4020" s="104">
        <v>224</v>
      </c>
      <c r="D4020" s="104" t="s">
        <v>1019</v>
      </c>
      <c r="F4020" s="104" t="s">
        <v>944</v>
      </c>
      <c r="G4020" s="104">
        <v>38</v>
      </c>
    </row>
    <row r="4021" spans="1:7" x14ac:dyDescent="0.25">
      <c r="A4021" s="104">
        <v>4020</v>
      </c>
      <c r="B4021" s="104">
        <v>19</v>
      </c>
      <c r="C4021" s="104">
        <v>225</v>
      </c>
      <c r="D4021" s="104" t="s">
        <v>1019</v>
      </c>
      <c r="F4021" s="104" t="s">
        <v>944</v>
      </c>
      <c r="G4021" s="104">
        <v>45</v>
      </c>
    </row>
    <row r="4022" spans="1:7" x14ac:dyDescent="0.25">
      <c r="A4022" s="104">
        <v>4021</v>
      </c>
      <c r="B4022" s="104">
        <v>19</v>
      </c>
      <c r="C4022" s="104">
        <v>226</v>
      </c>
      <c r="D4022" s="104" t="s">
        <v>1019</v>
      </c>
      <c r="F4022" s="104" t="s">
        <v>944</v>
      </c>
      <c r="G4022" s="104">
        <v>601</v>
      </c>
    </row>
    <row r="4023" spans="1:7" x14ac:dyDescent="0.25">
      <c r="A4023" s="104">
        <v>4022</v>
      </c>
      <c r="B4023" s="104">
        <v>19</v>
      </c>
      <c r="C4023" s="104">
        <v>227</v>
      </c>
      <c r="D4023" s="104" t="s">
        <v>1019</v>
      </c>
      <c r="F4023" s="104" t="s">
        <v>944</v>
      </c>
      <c r="G4023" s="104">
        <v>59</v>
      </c>
    </row>
    <row r="4024" spans="1:7" x14ac:dyDescent="0.25">
      <c r="A4024" s="104">
        <v>4023</v>
      </c>
      <c r="B4024" s="104">
        <v>19</v>
      </c>
      <c r="C4024" s="104">
        <v>228</v>
      </c>
      <c r="D4024" s="104" t="s">
        <v>1019</v>
      </c>
      <c r="F4024" s="104" t="s">
        <v>944</v>
      </c>
      <c r="G4024" s="104">
        <v>114</v>
      </c>
    </row>
    <row r="4025" spans="1:7" x14ac:dyDescent="0.25">
      <c r="A4025" s="104">
        <v>4024</v>
      </c>
      <c r="B4025" s="104">
        <v>19</v>
      </c>
      <c r="C4025" s="104">
        <v>229</v>
      </c>
      <c r="D4025" s="104" t="s">
        <v>1004</v>
      </c>
      <c r="F4025" s="104" t="s">
        <v>944</v>
      </c>
      <c r="G4025" s="104">
        <v>34</v>
      </c>
    </row>
    <row r="4026" spans="1:7" x14ac:dyDescent="0.25">
      <c r="A4026" s="104">
        <v>4025</v>
      </c>
      <c r="B4026" s="104">
        <v>19</v>
      </c>
      <c r="C4026" s="104">
        <v>230</v>
      </c>
      <c r="D4026" s="104" t="s">
        <v>1004</v>
      </c>
      <c r="F4026" s="104" t="s">
        <v>944</v>
      </c>
      <c r="G4026" s="104">
        <v>66</v>
      </c>
    </row>
    <row r="4027" spans="1:7" x14ac:dyDescent="0.25">
      <c r="A4027" s="104">
        <v>4026</v>
      </c>
      <c r="B4027" s="104">
        <v>19</v>
      </c>
      <c r="C4027" s="104">
        <v>231</v>
      </c>
      <c r="D4027" s="104" t="s">
        <v>1004</v>
      </c>
      <c r="F4027" s="104" t="s">
        <v>944</v>
      </c>
      <c r="G4027" s="104">
        <v>27</v>
      </c>
    </row>
    <row r="4028" spans="1:7" x14ac:dyDescent="0.25">
      <c r="A4028" s="104">
        <v>4027</v>
      </c>
      <c r="B4028" s="104">
        <v>19</v>
      </c>
      <c r="C4028" s="104">
        <v>232</v>
      </c>
      <c r="D4028" s="104" t="s">
        <v>1004</v>
      </c>
      <c r="F4028" s="104" t="s">
        <v>944</v>
      </c>
      <c r="G4028" s="104">
        <v>76</v>
      </c>
    </row>
    <row r="4029" spans="1:7" x14ac:dyDescent="0.25">
      <c r="A4029" s="104">
        <v>4028</v>
      </c>
      <c r="B4029" s="104">
        <v>19</v>
      </c>
      <c r="C4029" s="104">
        <v>233</v>
      </c>
      <c r="D4029" s="104" t="s">
        <v>1004</v>
      </c>
      <c r="F4029" s="104" t="s">
        <v>944</v>
      </c>
      <c r="G4029" s="104">
        <v>49</v>
      </c>
    </row>
    <row r="4030" spans="1:7" x14ac:dyDescent="0.25">
      <c r="A4030" s="104">
        <v>4029</v>
      </c>
      <c r="B4030" s="104">
        <v>19</v>
      </c>
      <c r="C4030" s="104">
        <v>234</v>
      </c>
      <c r="D4030" s="104" t="s">
        <v>1004</v>
      </c>
      <c r="F4030" s="104" t="s">
        <v>944</v>
      </c>
      <c r="G4030" s="104">
        <v>39</v>
      </c>
    </row>
    <row r="4031" spans="1:7" x14ac:dyDescent="0.25">
      <c r="A4031" s="104">
        <v>4030</v>
      </c>
      <c r="B4031" s="104">
        <v>19</v>
      </c>
      <c r="C4031" s="104">
        <v>235</v>
      </c>
      <c r="D4031" s="104" t="s">
        <v>1004</v>
      </c>
      <c r="F4031" s="104" t="s">
        <v>944</v>
      </c>
      <c r="G4031" s="104">
        <v>12</v>
      </c>
    </row>
    <row r="4032" spans="1:7" x14ac:dyDescent="0.25">
      <c r="A4032" s="104">
        <v>4031</v>
      </c>
      <c r="B4032" s="104">
        <v>19</v>
      </c>
      <c r="C4032" s="104">
        <v>236</v>
      </c>
      <c r="D4032" s="104" t="s">
        <v>1004</v>
      </c>
      <c r="F4032" s="104" t="s">
        <v>944</v>
      </c>
      <c r="G4032" s="104">
        <v>12</v>
      </c>
    </row>
    <row r="4033" spans="1:7" x14ac:dyDescent="0.25">
      <c r="A4033" s="104">
        <v>4032</v>
      </c>
      <c r="B4033" s="104">
        <v>19</v>
      </c>
      <c r="C4033" s="104">
        <v>237</v>
      </c>
      <c r="D4033" s="104" t="s">
        <v>1004</v>
      </c>
      <c r="F4033" s="104" t="s">
        <v>944</v>
      </c>
      <c r="G4033" s="104">
        <v>49</v>
      </c>
    </row>
    <row r="4034" spans="1:7" x14ac:dyDescent="0.25">
      <c r="A4034" s="104">
        <v>4033</v>
      </c>
      <c r="B4034" s="104">
        <v>19</v>
      </c>
      <c r="C4034" s="104">
        <v>238</v>
      </c>
      <c r="D4034" s="104" t="s">
        <v>1004</v>
      </c>
      <c r="F4034" s="104" t="s">
        <v>944</v>
      </c>
      <c r="G4034" s="104">
        <v>43</v>
      </c>
    </row>
    <row r="4035" spans="1:7" x14ac:dyDescent="0.25">
      <c r="A4035" s="104">
        <v>4034</v>
      </c>
      <c r="B4035" s="104">
        <v>19</v>
      </c>
      <c r="C4035" s="104">
        <v>239</v>
      </c>
      <c r="D4035" s="104" t="s">
        <v>1004</v>
      </c>
      <c r="F4035" s="104" t="s">
        <v>944</v>
      </c>
      <c r="G4035" s="104">
        <v>63</v>
      </c>
    </row>
    <row r="4036" spans="1:7" x14ac:dyDescent="0.25">
      <c r="A4036" s="104">
        <v>4035</v>
      </c>
      <c r="B4036" s="104">
        <v>19</v>
      </c>
      <c r="C4036" s="104">
        <v>240</v>
      </c>
      <c r="D4036" s="104" t="s">
        <v>1004</v>
      </c>
      <c r="F4036" s="104" t="s">
        <v>944</v>
      </c>
      <c r="G4036" s="104">
        <v>18</v>
      </c>
    </row>
    <row r="4037" spans="1:7" x14ac:dyDescent="0.25">
      <c r="A4037" s="104">
        <v>4036</v>
      </c>
      <c r="B4037" s="104">
        <v>19</v>
      </c>
      <c r="C4037" s="104">
        <v>241</v>
      </c>
      <c r="D4037" s="104" t="s">
        <v>1004</v>
      </c>
      <c r="F4037" s="104" t="s">
        <v>944</v>
      </c>
      <c r="G4037" s="104">
        <v>54</v>
      </c>
    </row>
    <row r="4038" spans="1:7" x14ac:dyDescent="0.25">
      <c r="A4038" s="104">
        <v>4037</v>
      </c>
      <c r="B4038" s="104">
        <v>19</v>
      </c>
      <c r="C4038" s="104">
        <v>242</v>
      </c>
      <c r="D4038" s="104" t="s">
        <v>1004</v>
      </c>
      <c r="F4038" s="104" t="s">
        <v>944</v>
      </c>
      <c r="G4038" s="104">
        <v>21</v>
      </c>
    </row>
    <row r="4039" spans="1:7" x14ac:dyDescent="0.25">
      <c r="A4039" s="104">
        <v>4038</v>
      </c>
      <c r="B4039" s="104">
        <v>19</v>
      </c>
      <c r="C4039" s="104">
        <v>243</v>
      </c>
      <c r="D4039" s="104" t="s">
        <v>1011</v>
      </c>
      <c r="F4039" s="104" t="s">
        <v>944</v>
      </c>
      <c r="G4039" s="104">
        <v>56</v>
      </c>
    </row>
    <row r="4040" spans="1:7" x14ac:dyDescent="0.25">
      <c r="A4040" s="104">
        <v>4039</v>
      </c>
      <c r="B4040" s="104">
        <v>19</v>
      </c>
      <c r="C4040" s="104">
        <v>244</v>
      </c>
      <c r="D4040" s="104" t="s">
        <v>1004</v>
      </c>
      <c r="F4040" s="104" t="s">
        <v>944</v>
      </c>
      <c r="G4040" s="104">
        <v>33</v>
      </c>
    </row>
    <row r="4041" spans="1:7" x14ac:dyDescent="0.25">
      <c r="A4041" s="104">
        <v>4040</v>
      </c>
      <c r="B4041" s="104">
        <v>19</v>
      </c>
      <c r="C4041" s="104">
        <v>245</v>
      </c>
      <c r="D4041" s="104" t="s">
        <v>1004</v>
      </c>
      <c r="F4041" s="104" t="s">
        <v>944</v>
      </c>
      <c r="G4041" s="104">
        <v>33</v>
      </c>
    </row>
    <row r="4042" spans="1:7" x14ac:dyDescent="0.25">
      <c r="A4042" s="104">
        <v>4041</v>
      </c>
      <c r="B4042" s="104">
        <v>19</v>
      </c>
      <c r="C4042" s="104">
        <v>246</v>
      </c>
      <c r="D4042" s="104" t="s">
        <v>1004</v>
      </c>
      <c r="F4042" s="104" t="s">
        <v>944</v>
      </c>
      <c r="G4042" s="104">
        <v>18</v>
      </c>
    </row>
    <row r="4043" spans="1:7" x14ac:dyDescent="0.25">
      <c r="A4043" s="104">
        <v>4042</v>
      </c>
      <c r="B4043" s="104">
        <v>19</v>
      </c>
      <c r="C4043" s="104">
        <v>247</v>
      </c>
      <c r="D4043" s="104" t="s">
        <v>1004</v>
      </c>
      <c r="F4043" s="104" t="s">
        <v>944</v>
      </c>
      <c r="G4043" s="104">
        <v>34</v>
      </c>
    </row>
    <row r="4044" spans="1:7" x14ac:dyDescent="0.25">
      <c r="A4044" s="104">
        <v>4043</v>
      </c>
      <c r="B4044" s="104">
        <v>19</v>
      </c>
      <c r="C4044" s="104">
        <v>248</v>
      </c>
      <c r="D4044" s="104" t="s">
        <v>1004</v>
      </c>
      <c r="F4044" s="104" t="s">
        <v>944</v>
      </c>
      <c r="G4044" s="104">
        <v>40</v>
      </c>
    </row>
    <row r="4045" spans="1:7" x14ac:dyDescent="0.25">
      <c r="A4045" s="104">
        <v>4044</v>
      </c>
      <c r="B4045" s="104">
        <v>19</v>
      </c>
      <c r="C4045" s="104">
        <v>249</v>
      </c>
      <c r="D4045" s="104" t="s">
        <v>1004</v>
      </c>
      <c r="F4045" s="104" t="s">
        <v>944</v>
      </c>
      <c r="G4045" s="104">
        <v>24</v>
      </c>
    </row>
    <row r="4046" spans="1:7" x14ac:dyDescent="0.25">
      <c r="A4046" s="104">
        <v>4045</v>
      </c>
      <c r="B4046" s="104">
        <v>19</v>
      </c>
      <c r="C4046" s="104">
        <v>250</v>
      </c>
      <c r="D4046" s="104" t="s">
        <v>1011</v>
      </c>
      <c r="F4046" s="104" t="s">
        <v>944</v>
      </c>
      <c r="G4046" s="104">
        <v>26</v>
      </c>
    </row>
    <row r="4047" spans="1:7" x14ac:dyDescent="0.25">
      <c r="A4047" s="104">
        <v>4046</v>
      </c>
      <c r="B4047" s="104">
        <v>19</v>
      </c>
      <c r="C4047" s="104">
        <v>251</v>
      </c>
      <c r="D4047" s="104" t="s">
        <v>998</v>
      </c>
      <c r="F4047" s="104" t="s">
        <v>944</v>
      </c>
      <c r="G4047" s="104">
        <v>33</v>
      </c>
    </row>
    <row r="4048" spans="1:7" x14ac:dyDescent="0.25">
      <c r="A4048" s="104">
        <v>4047</v>
      </c>
      <c r="B4048" s="104">
        <v>19</v>
      </c>
      <c r="C4048" s="104">
        <v>252</v>
      </c>
      <c r="D4048" s="104" t="s">
        <v>1002</v>
      </c>
      <c r="F4048" s="104" t="s">
        <v>944</v>
      </c>
      <c r="G4048" s="104">
        <v>114</v>
      </c>
    </row>
    <row r="4049" spans="1:7" x14ac:dyDescent="0.25">
      <c r="A4049" s="104">
        <v>4048</v>
      </c>
      <c r="B4049" s="104">
        <v>19</v>
      </c>
      <c r="C4049" s="104">
        <v>253</v>
      </c>
      <c r="D4049" s="104" t="s">
        <v>1000</v>
      </c>
      <c r="F4049" s="104" t="s">
        <v>944</v>
      </c>
      <c r="G4049" s="104">
        <v>77</v>
      </c>
    </row>
    <row r="4050" spans="1:7" x14ac:dyDescent="0.25">
      <c r="A4050" s="104">
        <v>4049</v>
      </c>
      <c r="B4050" s="104">
        <v>19</v>
      </c>
      <c r="C4050" s="104">
        <v>254</v>
      </c>
      <c r="D4050" s="104" t="s">
        <v>1084</v>
      </c>
      <c r="F4050" s="104" t="s">
        <v>944</v>
      </c>
      <c r="G4050" s="104">
        <v>263</v>
      </c>
    </row>
    <row r="4051" spans="1:7" x14ac:dyDescent="0.25">
      <c r="A4051" s="104">
        <v>4050</v>
      </c>
      <c r="B4051" s="104">
        <v>19</v>
      </c>
      <c r="C4051" s="104">
        <v>255</v>
      </c>
      <c r="D4051" s="104" t="s">
        <v>1000</v>
      </c>
      <c r="F4051" s="104" t="s">
        <v>944</v>
      </c>
      <c r="G4051" s="104">
        <v>39</v>
      </c>
    </row>
    <row r="4052" spans="1:7" x14ac:dyDescent="0.25">
      <c r="A4052" s="104">
        <v>4051</v>
      </c>
      <c r="B4052" s="104">
        <v>19</v>
      </c>
      <c r="C4052" s="104">
        <v>256</v>
      </c>
      <c r="D4052" s="104" t="s">
        <v>945</v>
      </c>
      <c r="F4052" s="104" t="s">
        <v>946</v>
      </c>
      <c r="G4052" s="104">
        <v>3232</v>
      </c>
    </row>
    <row r="4053" spans="1:7" x14ac:dyDescent="0.25">
      <c r="A4053" s="104">
        <v>4052</v>
      </c>
      <c r="B4053" s="104">
        <v>19</v>
      </c>
      <c r="C4053" s="104">
        <v>257</v>
      </c>
      <c r="D4053" s="104" t="s">
        <v>1002</v>
      </c>
      <c r="F4053" s="104" t="s">
        <v>944</v>
      </c>
      <c r="G4053" s="104">
        <v>76</v>
      </c>
    </row>
    <row r="4054" spans="1:7" x14ac:dyDescent="0.25">
      <c r="A4054" s="104">
        <v>4053</v>
      </c>
      <c r="B4054" s="104">
        <v>19</v>
      </c>
      <c r="C4054" s="104">
        <v>258</v>
      </c>
      <c r="D4054" s="104" t="s">
        <v>945</v>
      </c>
      <c r="F4054" s="104" t="s">
        <v>946</v>
      </c>
      <c r="G4054" s="104">
        <v>30</v>
      </c>
    </row>
    <row r="4055" spans="1:7" x14ac:dyDescent="0.25">
      <c r="A4055" s="104">
        <v>4054</v>
      </c>
      <c r="B4055" s="104">
        <v>19</v>
      </c>
      <c r="C4055" s="104">
        <v>259</v>
      </c>
      <c r="D4055" s="104" t="s">
        <v>1002</v>
      </c>
      <c r="F4055" s="104" t="s">
        <v>944</v>
      </c>
      <c r="G4055" s="104">
        <v>97</v>
      </c>
    </row>
    <row r="4056" spans="1:7" x14ac:dyDescent="0.25">
      <c r="A4056" s="104">
        <v>4055</v>
      </c>
      <c r="B4056" s="104">
        <v>19</v>
      </c>
      <c r="C4056" s="104">
        <v>260</v>
      </c>
      <c r="D4056" s="104" t="s">
        <v>945</v>
      </c>
      <c r="F4056" s="104" t="s">
        <v>946</v>
      </c>
      <c r="G4056" s="104">
        <v>143</v>
      </c>
    </row>
    <row r="4057" spans="1:7" x14ac:dyDescent="0.25">
      <c r="A4057" s="104">
        <v>4056</v>
      </c>
      <c r="B4057" s="104">
        <v>19</v>
      </c>
      <c r="C4057" s="104">
        <v>261</v>
      </c>
      <c r="D4057" s="104" t="s">
        <v>945</v>
      </c>
      <c r="F4057" s="104" t="s">
        <v>946</v>
      </c>
      <c r="G4057" s="104">
        <v>82</v>
      </c>
    </row>
    <row r="4058" spans="1:7" x14ac:dyDescent="0.25">
      <c r="A4058" s="104">
        <v>4057</v>
      </c>
      <c r="B4058" s="104">
        <v>19</v>
      </c>
      <c r="C4058" s="104">
        <v>262</v>
      </c>
      <c r="D4058" s="104" t="s">
        <v>945</v>
      </c>
      <c r="F4058" s="104" t="s">
        <v>946</v>
      </c>
      <c r="G4058" s="104">
        <v>98</v>
      </c>
    </row>
    <row r="4059" spans="1:7" x14ac:dyDescent="0.25">
      <c r="A4059" s="104">
        <v>4058</v>
      </c>
      <c r="B4059" s="104">
        <v>19</v>
      </c>
      <c r="C4059" s="104">
        <v>263</v>
      </c>
      <c r="D4059" s="104" t="s">
        <v>945</v>
      </c>
      <c r="F4059" s="104" t="s">
        <v>946</v>
      </c>
      <c r="G4059" s="104">
        <v>17</v>
      </c>
    </row>
    <row r="4060" spans="1:7" x14ac:dyDescent="0.25">
      <c r="A4060" s="104">
        <v>4059</v>
      </c>
      <c r="B4060" s="104">
        <v>19</v>
      </c>
      <c r="C4060" s="104">
        <v>264</v>
      </c>
      <c r="D4060" s="104" t="s">
        <v>1000</v>
      </c>
      <c r="F4060" s="104" t="s">
        <v>944</v>
      </c>
      <c r="G4060" s="104">
        <v>112</v>
      </c>
    </row>
    <row r="4061" spans="1:7" x14ac:dyDescent="0.25">
      <c r="A4061" s="104">
        <v>4060</v>
      </c>
      <c r="B4061" s="104">
        <v>19</v>
      </c>
      <c r="C4061" s="104">
        <v>265</v>
      </c>
      <c r="D4061" s="104" t="s">
        <v>945</v>
      </c>
      <c r="F4061" s="104" t="s">
        <v>962</v>
      </c>
      <c r="G4061" s="104">
        <v>6</v>
      </c>
    </row>
    <row r="4062" spans="1:7" x14ac:dyDescent="0.25">
      <c r="A4062" s="104">
        <v>4061</v>
      </c>
      <c r="B4062" s="104">
        <v>19</v>
      </c>
      <c r="C4062" s="104">
        <v>266</v>
      </c>
      <c r="D4062" s="104" t="s">
        <v>1084</v>
      </c>
      <c r="F4062" s="104" t="s">
        <v>944</v>
      </c>
      <c r="G4062" s="104">
        <v>41</v>
      </c>
    </row>
    <row r="4063" spans="1:7" x14ac:dyDescent="0.25">
      <c r="A4063" s="104">
        <v>4062</v>
      </c>
      <c r="B4063" s="104">
        <v>19</v>
      </c>
      <c r="C4063" s="104">
        <v>267</v>
      </c>
      <c r="D4063" s="104" t="s">
        <v>945</v>
      </c>
      <c r="F4063" s="104" t="s">
        <v>946</v>
      </c>
      <c r="G4063" s="104">
        <v>82</v>
      </c>
    </row>
    <row r="4064" spans="1:7" x14ac:dyDescent="0.25">
      <c r="A4064" s="104">
        <v>4063</v>
      </c>
      <c r="B4064" s="104">
        <v>19</v>
      </c>
      <c r="C4064" s="104">
        <v>268</v>
      </c>
      <c r="D4064" s="104" t="s">
        <v>1084</v>
      </c>
      <c r="F4064" s="104" t="s">
        <v>944</v>
      </c>
      <c r="G4064" s="104">
        <v>77</v>
      </c>
    </row>
    <row r="4065" spans="1:7" x14ac:dyDescent="0.25">
      <c r="A4065" s="104">
        <v>4064</v>
      </c>
      <c r="B4065" s="104">
        <v>19</v>
      </c>
      <c r="C4065" s="104">
        <v>269</v>
      </c>
      <c r="D4065" s="104" t="s">
        <v>945</v>
      </c>
      <c r="F4065" s="104" t="s">
        <v>946</v>
      </c>
      <c r="G4065" s="104">
        <v>72</v>
      </c>
    </row>
    <row r="4066" spans="1:7" x14ac:dyDescent="0.25">
      <c r="A4066" s="104">
        <v>4065</v>
      </c>
      <c r="B4066" s="104">
        <v>19</v>
      </c>
      <c r="C4066" s="104">
        <v>270</v>
      </c>
      <c r="D4066" s="104" t="s">
        <v>945</v>
      </c>
      <c r="F4066" s="104" t="s">
        <v>946</v>
      </c>
      <c r="G4066" s="104">
        <v>111</v>
      </c>
    </row>
    <row r="4067" spans="1:7" x14ac:dyDescent="0.25">
      <c r="A4067" s="104">
        <v>4066</v>
      </c>
      <c r="B4067" s="104">
        <v>19</v>
      </c>
      <c r="C4067" s="104">
        <v>271</v>
      </c>
      <c r="D4067" s="104" t="s">
        <v>1000</v>
      </c>
      <c r="F4067" s="104" t="s">
        <v>944</v>
      </c>
      <c r="G4067" s="104">
        <v>24</v>
      </c>
    </row>
    <row r="4068" spans="1:7" x14ac:dyDescent="0.25">
      <c r="A4068" s="104">
        <v>4067</v>
      </c>
      <c r="B4068" s="104">
        <v>19</v>
      </c>
      <c r="C4068" s="104">
        <v>272</v>
      </c>
      <c r="D4068" s="104" t="s">
        <v>945</v>
      </c>
      <c r="F4068" s="104" t="s">
        <v>946</v>
      </c>
      <c r="G4068" s="104">
        <v>62</v>
      </c>
    </row>
    <row r="4069" spans="1:7" x14ac:dyDescent="0.25">
      <c r="A4069" s="104">
        <v>4068</v>
      </c>
      <c r="B4069" s="104">
        <v>19</v>
      </c>
      <c r="C4069" s="104">
        <v>273</v>
      </c>
      <c r="D4069" s="104" t="s">
        <v>945</v>
      </c>
      <c r="F4069" s="104" t="s">
        <v>946</v>
      </c>
      <c r="G4069" s="104">
        <v>85</v>
      </c>
    </row>
    <row r="4070" spans="1:7" x14ac:dyDescent="0.25">
      <c r="A4070" s="104">
        <v>4069</v>
      </c>
      <c r="B4070" s="104">
        <v>19</v>
      </c>
      <c r="C4070" s="104">
        <v>274</v>
      </c>
      <c r="D4070" s="104" t="s">
        <v>945</v>
      </c>
      <c r="F4070" s="104" t="s">
        <v>946</v>
      </c>
      <c r="G4070" s="104">
        <v>38</v>
      </c>
    </row>
    <row r="4071" spans="1:7" x14ac:dyDescent="0.25">
      <c r="A4071" s="104">
        <v>4070</v>
      </c>
      <c r="B4071" s="104">
        <v>19</v>
      </c>
      <c r="C4071" s="104">
        <v>275</v>
      </c>
      <c r="D4071" s="104" t="s">
        <v>945</v>
      </c>
      <c r="F4071" s="104" t="s">
        <v>946</v>
      </c>
      <c r="G4071" s="104">
        <v>44</v>
      </c>
    </row>
    <row r="4072" spans="1:7" x14ac:dyDescent="0.25">
      <c r="A4072" s="104">
        <v>4071</v>
      </c>
      <c r="B4072" s="104">
        <v>19</v>
      </c>
      <c r="C4072" s="104">
        <v>276</v>
      </c>
      <c r="D4072" s="104" t="s">
        <v>1000</v>
      </c>
      <c r="F4072" s="104" t="s">
        <v>944</v>
      </c>
      <c r="G4072" s="104">
        <v>112</v>
      </c>
    </row>
    <row r="4073" spans="1:7" x14ac:dyDescent="0.25">
      <c r="A4073" s="104">
        <v>4072</v>
      </c>
      <c r="B4073" s="104">
        <v>19</v>
      </c>
      <c r="C4073" s="104">
        <v>277</v>
      </c>
      <c r="D4073" s="104" t="s">
        <v>945</v>
      </c>
      <c r="F4073" s="104" t="s">
        <v>946</v>
      </c>
      <c r="G4073" s="104">
        <v>21</v>
      </c>
    </row>
    <row r="4074" spans="1:7" x14ac:dyDescent="0.25">
      <c r="A4074" s="104">
        <v>4073</v>
      </c>
      <c r="B4074" s="104">
        <v>19</v>
      </c>
      <c r="C4074" s="104">
        <v>278</v>
      </c>
      <c r="D4074" s="104" t="s">
        <v>945</v>
      </c>
      <c r="F4074" s="104" t="s">
        <v>946</v>
      </c>
      <c r="G4074" s="104">
        <v>71</v>
      </c>
    </row>
    <row r="4075" spans="1:7" x14ac:dyDescent="0.25">
      <c r="A4075" s="104">
        <v>4074</v>
      </c>
      <c r="B4075" s="104">
        <v>19</v>
      </c>
      <c r="C4075" s="104">
        <v>279</v>
      </c>
      <c r="D4075" s="104" t="s">
        <v>945</v>
      </c>
      <c r="F4075" s="104" t="s">
        <v>946</v>
      </c>
      <c r="G4075" s="104">
        <v>43</v>
      </c>
    </row>
    <row r="4076" spans="1:7" x14ac:dyDescent="0.25">
      <c r="A4076" s="104">
        <v>4075</v>
      </c>
      <c r="B4076" s="104">
        <v>19</v>
      </c>
      <c r="C4076" s="104">
        <v>280</v>
      </c>
      <c r="D4076" s="104" t="s">
        <v>945</v>
      </c>
      <c r="F4076" s="104" t="s">
        <v>946</v>
      </c>
      <c r="G4076" s="104">
        <v>86</v>
      </c>
    </row>
    <row r="4077" spans="1:7" x14ac:dyDescent="0.25">
      <c r="A4077" s="104">
        <v>4076</v>
      </c>
      <c r="B4077" s="104">
        <v>19</v>
      </c>
      <c r="C4077" s="104">
        <v>281</v>
      </c>
      <c r="D4077" s="104" t="s">
        <v>1000</v>
      </c>
      <c r="F4077" s="104" t="s">
        <v>944</v>
      </c>
      <c r="G4077" s="104">
        <v>28</v>
      </c>
    </row>
    <row r="4078" spans="1:7" x14ac:dyDescent="0.25">
      <c r="A4078" s="104">
        <v>4077</v>
      </c>
      <c r="B4078" s="104">
        <v>19</v>
      </c>
      <c r="C4078" s="104">
        <v>282</v>
      </c>
      <c r="D4078" s="104" t="s">
        <v>945</v>
      </c>
      <c r="F4078" s="104" t="s">
        <v>946</v>
      </c>
      <c r="G4078" s="104">
        <v>128</v>
      </c>
    </row>
    <row r="4079" spans="1:7" x14ac:dyDescent="0.25">
      <c r="A4079" s="104">
        <v>4078</v>
      </c>
      <c r="B4079" s="104">
        <v>19</v>
      </c>
      <c r="C4079" s="104">
        <v>283</v>
      </c>
      <c r="D4079" s="104" t="s">
        <v>1000</v>
      </c>
      <c r="F4079" s="104" t="s">
        <v>944</v>
      </c>
      <c r="G4079" s="104">
        <v>59</v>
      </c>
    </row>
    <row r="4080" spans="1:7" x14ac:dyDescent="0.25">
      <c r="A4080" s="104">
        <v>4079</v>
      </c>
      <c r="B4080" s="104">
        <v>19</v>
      </c>
      <c r="C4080" s="104">
        <v>285</v>
      </c>
      <c r="D4080" s="104" t="s">
        <v>945</v>
      </c>
      <c r="F4080" s="104" t="s">
        <v>946</v>
      </c>
      <c r="G4080" s="104">
        <v>764</v>
      </c>
    </row>
    <row r="4081" spans="1:7" x14ac:dyDescent="0.25">
      <c r="A4081" s="104">
        <v>4080</v>
      </c>
      <c r="B4081" s="104">
        <v>19</v>
      </c>
      <c r="C4081" s="104">
        <v>286</v>
      </c>
      <c r="D4081" s="104" t="s">
        <v>1066</v>
      </c>
      <c r="F4081" s="104" t="s">
        <v>944</v>
      </c>
      <c r="G4081" s="104">
        <v>10229</v>
      </c>
    </row>
    <row r="4082" spans="1:7" x14ac:dyDescent="0.25">
      <c r="A4082" s="104">
        <v>4081</v>
      </c>
      <c r="B4082" s="104">
        <v>19</v>
      </c>
      <c r="C4082" s="104">
        <v>287</v>
      </c>
      <c r="D4082" s="104" t="s">
        <v>1000</v>
      </c>
      <c r="F4082" s="104" t="s">
        <v>944</v>
      </c>
      <c r="G4082" s="104">
        <v>55</v>
      </c>
    </row>
    <row r="4083" spans="1:7" x14ac:dyDescent="0.25">
      <c r="A4083" s="104">
        <v>4082</v>
      </c>
      <c r="B4083" s="104">
        <v>19</v>
      </c>
      <c r="C4083" s="104">
        <v>288</v>
      </c>
      <c r="D4083" s="104" t="s">
        <v>998</v>
      </c>
      <c r="F4083" s="104" t="s">
        <v>944</v>
      </c>
      <c r="G4083" s="104">
        <v>19</v>
      </c>
    </row>
    <row r="4084" spans="1:7" x14ac:dyDescent="0.25">
      <c r="A4084" s="104">
        <v>4083</v>
      </c>
      <c r="B4084" s="104">
        <v>19</v>
      </c>
      <c r="C4084" s="104">
        <v>289</v>
      </c>
      <c r="D4084" s="104" t="s">
        <v>998</v>
      </c>
      <c r="F4084" s="104" t="s">
        <v>944</v>
      </c>
      <c r="G4084" s="104">
        <v>77</v>
      </c>
    </row>
    <row r="4085" spans="1:7" x14ac:dyDescent="0.25">
      <c r="A4085" s="104">
        <v>4084</v>
      </c>
      <c r="B4085" s="104">
        <v>19</v>
      </c>
      <c r="C4085" s="104">
        <v>290</v>
      </c>
      <c r="D4085" s="104" t="s">
        <v>998</v>
      </c>
      <c r="F4085" s="104" t="s">
        <v>944</v>
      </c>
      <c r="G4085" s="104">
        <v>51</v>
      </c>
    </row>
    <row r="4086" spans="1:7" x14ac:dyDescent="0.25">
      <c r="A4086" s="104">
        <v>4085</v>
      </c>
      <c r="B4086" s="104">
        <v>19</v>
      </c>
      <c r="C4086" s="104">
        <v>291</v>
      </c>
      <c r="D4086" s="104" t="s">
        <v>945</v>
      </c>
      <c r="F4086" s="104" t="s">
        <v>946</v>
      </c>
      <c r="G4086" s="104">
        <v>73</v>
      </c>
    </row>
    <row r="4087" spans="1:7" x14ac:dyDescent="0.25">
      <c r="A4087" s="104">
        <v>4086</v>
      </c>
      <c r="B4087" s="104">
        <v>19</v>
      </c>
      <c r="C4087" s="104">
        <v>292</v>
      </c>
      <c r="D4087" s="104" t="s">
        <v>1084</v>
      </c>
      <c r="F4087" s="104" t="s">
        <v>944</v>
      </c>
      <c r="G4087" s="104">
        <v>27</v>
      </c>
    </row>
    <row r="4088" spans="1:7" x14ac:dyDescent="0.25">
      <c r="A4088" s="104">
        <v>4087</v>
      </c>
      <c r="B4088" s="104">
        <v>19</v>
      </c>
      <c r="C4088" s="104">
        <v>293</v>
      </c>
      <c r="D4088" s="104" t="s">
        <v>1088</v>
      </c>
      <c r="F4088" s="104" t="s">
        <v>944</v>
      </c>
      <c r="G4088" s="104">
        <v>28</v>
      </c>
    </row>
    <row r="4089" spans="1:7" x14ac:dyDescent="0.25">
      <c r="A4089" s="104">
        <v>4088</v>
      </c>
      <c r="B4089" s="104">
        <v>19</v>
      </c>
      <c r="C4089" s="104">
        <v>294</v>
      </c>
      <c r="D4089" s="104" t="s">
        <v>1088</v>
      </c>
      <c r="F4089" s="104" t="s">
        <v>944</v>
      </c>
      <c r="G4089" s="104">
        <v>32</v>
      </c>
    </row>
    <row r="4090" spans="1:7" x14ac:dyDescent="0.25">
      <c r="A4090" s="104">
        <v>4089</v>
      </c>
      <c r="B4090" s="104">
        <v>19</v>
      </c>
      <c r="C4090" s="104">
        <v>295</v>
      </c>
      <c r="D4090" s="104" t="s">
        <v>1088</v>
      </c>
      <c r="F4090" s="104" t="s">
        <v>944</v>
      </c>
      <c r="G4090" s="104">
        <v>59</v>
      </c>
    </row>
    <row r="4091" spans="1:7" x14ac:dyDescent="0.25">
      <c r="A4091" s="104">
        <v>4090</v>
      </c>
      <c r="B4091" s="104">
        <v>19</v>
      </c>
      <c r="C4091" s="104">
        <v>296</v>
      </c>
      <c r="D4091" s="104" t="s">
        <v>1084</v>
      </c>
      <c r="F4091" s="104" t="s">
        <v>944</v>
      </c>
      <c r="G4091" s="104">
        <v>18</v>
      </c>
    </row>
    <row r="4092" spans="1:7" x14ac:dyDescent="0.25">
      <c r="A4092" s="104">
        <v>4091</v>
      </c>
      <c r="B4092" s="104">
        <v>19</v>
      </c>
      <c r="C4092" s="104">
        <v>297</v>
      </c>
      <c r="D4092" s="104" t="s">
        <v>1088</v>
      </c>
      <c r="F4092" s="104" t="s">
        <v>944</v>
      </c>
      <c r="G4092" s="104">
        <v>39</v>
      </c>
    </row>
    <row r="4093" spans="1:7" x14ac:dyDescent="0.25">
      <c r="A4093" s="104">
        <v>4092</v>
      </c>
      <c r="B4093" s="104">
        <v>19</v>
      </c>
      <c r="C4093" s="104">
        <v>298</v>
      </c>
      <c r="D4093" s="104" t="s">
        <v>1084</v>
      </c>
      <c r="F4093" s="104" t="s">
        <v>944</v>
      </c>
      <c r="G4093" s="104">
        <v>6</v>
      </c>
    </row>
    <row r="4094" spans="1:7" x14ac:dyDescent="0.25">
      <c r="A4094" s="104">
        <v>4093</v>
      </c>
      <c r="B4094" s="104">
        <v>19</v>
      </c>
      <c r="C4094" s="104">
        <v>299</v>
      </c>
      <c r="D4094" s="104" t="s">
        <v>945</v>
      </c>
      <c r="F4094" s="104" t="s">
        <v>946</v>
      </c>
      <c r="G4094" s="104">
        <v>1143</v>
      </c>
    </row>
    <row r="4095" spans="1:7" x14ac:dyDescent="0.25">
      <c r="A4095" s="104">
        <v>4094</v>
      </c>
      <c r="B4095" s="104">
        <v>19</v>
      </c>
      <c r="C4095" s="104">
        <v>300</v>
      </c>
      <c r="D4095" s="104" t="s">
        <v>1089</v>
      </c>
      <c r="F4095" s="104" t="s">
        <v>944</v>
      </c>
      <c r="G4095" s="104">
        <v>89</v>
      </c>
    </row>
    <row r="4096" spans="1:7" x14ac:dyDescent="0.25">
      <c r="A4096" s="104">
        <v>4095</v>
      </c>
      <c r="B4096" s="104">
        <v>19</v>
      </c>
      <c r="C4096" s="104">
        <v>301</v>
      </c>
      <c r="D4096" s="104" t="s">
        <v>1089</v>
      </c>
      <c r="F4096" s="104" t="s">
        <v>944</v>
      </c>
      <c r="G4096" s="104">
        <v>125</v>
      </c>
    </row>
    <row r="4097" spans="1:7" x14ac:dyDescent="0.25">
      <c r="A4097" s="104">
        <v>4096</v>
      </c>
      <c r="B4097" s="104">
        <v>19</v>
      </c>
      <c r="C4097" s="104">
        <v>302</v>
      </c>
      <c r="D4097" s="104" t="s">
        <v>1089</v>
      </c>
      <c r="F4097" s="104" t="s">
        <v>944</v>
      </c>
      <c r="G4097" s="104">
        <v>80</v>
      </c>
    </row>
    <row r="4098" spans="1:7" x14ac:dyDescent="0.25">
      <c r="A4098" s="104">
        <v>4097</v>
      </c>
      <c r="B4098" s="104">
        <v>19</v>
      </c>
      <c r="C4098" s="104">
        <v>303</v>
      </c>
      <c r="D4098" s="104" t="s">
        <v>1089</v>
      </c>
      <c r="F4098" s="104" t="s">
        <v>944</v>
      </c>
      <c r="G4098" s="104">
        <v>36</v>
      </c>
    </row>
    <row r="4099" spans="1:7" x14ac:dyDescent="0.25">
      <c r="A4099" s="104">
        <v>4098</v>
      </c>
      <c r="B4099" s="104">
        <v>19</v>
      </c>
      <c r="C4099" s="104">
        <v>304</v>
      </c>
      <c r="D4099" s="104" t="s">
        <v>1089</v>
      </c>
      <c r="F4099" s="104" t="s">
        <v>944</v>
      </c>
      <c r="G4099" s="104">
        <v>39</v>
      </c>
    </row>
    <row r="4100" spans="1:7" x14ac:dyDescent="0.25">
      <c r="A4100" s="104">
        <v>4099</v>
      </c>
      <c r="B4100" s="104">
        <v>19</v>
      </c>
      <c r="C4100" s="104">
        <v>305</v>
      </c>
      <c r="D4100" s="104" t="s">
        <v>1089</v>
      </c>
      <c r="F4100" s="104" t="s">
        <v>944</v>
      </c>
      <c r="G4100" s="104">
        <v>21</v>
      </c>
    </row>
    <row r="4101" spans="1:7" x14ac:dyDescent="0.25">
      <c r="A4101" s="104">
        <v>4100</v>
      </c>
      <c r="B4101" s="104">
        <v>19</v>
      </c>
      <c r="C4101" s="104">
        <v>306</v>
      </c>
      <c r="D4101" s="104" t="s">
        <v>1089</v>
      </c>
      <c r="F4101" s="104" t="s">
        <v>944</v>
      </c>
      <c r="G4101" s="104">
        <v>62</v>
      </c>
    </row>
    <row r="4102" spans="1:7" x14ac:dyDescent="0.25">
      <c r="A4102" s="104">
        <v>4101</v>
      </c>
      <c r="B4102" s="104">
        <v>19</v>
      </c>
      <c r="C4102" s="104">
        <v>307</v>
      </c>
      <c r="D4102" s="104" t="s">
        <v>1089</v>
      </c>
      <c r="F4102" s="104" t="s">
        <v>944</v>
      </c>
      <c r="G4102" s="104">
        <v>52</v>
      </c>
    </row>
    <row r="4103" spans="1:7" x14ac:dyDescent="0.25">
      <c r="A4103" s="104">
        <v>4102</v>
      </c>
      <c r="B4103" s="104">
        <v>19</v>
      </c>
      <c r="C4103" s="104">
        <v>308</v>
      </c>
      <c r="D4103" s="104" t="s">
        <v>1089</v>
      </c>
      <c r="F4103" s="104" t="s">
        <v>944</v>
      </c>
      <c r="G4103" s="104">
        <v>74</v>
      </c>
    </row>
    <row r="4104" spans="1:7" x14ac:dyDescent="0.25">
      <c r="A4104" s="104">
        <v>4103</v>
      </c>
      <c r="B4104" s="104">
        <v>19</v>
      </c>
      <c r="C4104" s="104">
        <v>309</v>
      </c>
      <c r="D4104" s="104" t="s">
        <v>1088</v>
      </c>
      <c r="F4104" s="104" t="s">
        <v>944</v>
      </c>
      <c r="G4104" s="104">
        <v>35</v>
      </c>
    </row>
    <row r="4105" spans="1:7" x14ac:dyDescent="0.25">
      <c r="A4105" s="104">
        <v>4104</v>
      </c>
      <c r="B4105" s="104">
        <v>19</v>
      </c>
      <c r="C4105" s="104">
        <v>310</v>
      </c>
      <c r="D4105" s="104" t="s">
        <v>1088</v>
      </c>
      <c r="F4105" s="104" t="s">
        <v>944</v>
      </c>
      <c r="G4105" s="104">
        <v>26</v>
      </c>
    </row>
    <row r="4106" spans="1:7" x14ac:dyDescent="0.25">
      <c r="A4106" s="104">
        <v>4105</v>
      </c>
      <c r="B4106" s="104">
        <v>19</v>
      </c>
      <c r="C4106" s="104">
        <v>311</v>
      </c>
      <c r="D4106" s="104" t="s">
        <v>1088</v>
      </c>
      <c r="F4106" s="104" t="s">
        <v>944</v>
      </c>
      <c r="G4106" s="104">
        <v>13</v>
      </c>
    </row>
    <row r="4107" spans="1:7" x14ac:dyDescent="0.25">
      <c r="A4107" s="104">
        <v>4106</v>
      </c>
      <c r="B4107" s="104">
        <v>19</v>
      </c>
      <c r="C4107" s="104">
        <v>312</v>
      </c>
      <c r="D4107" s="104" t="s">
        <v>1088</v>
      </c>
      <c r="F4107" s="104" t="s">
        <v>944</v>
      </c>
      <c r="G4107" s="104">
        <v>9</v>
      </c>
    </row>
    <row r="4108" spans="1:7" x14ac:dyDescent="0.25">
      <c r="A4108" s="104">
        <v>4107</v>
      </c>
      <c r="B4108" s="104">
        <v>19</v>
      </c>
      <c r="C4108" s="104">
        <v>313</v>
      </c>
      <c r="D4108" s="104" t="s">
        <v>1088</v>
      </c>
      <c r="F4108" s="104" t="s">
        <v>944</v>
      </c>
      <c r="G4108" s="104">
        <v>12</v>
      </c>
    </row>
    <row r="4109" spans="1:7" x14ac:dyDescent="0.25">
      <c r="A4109" s="104">
        <v>4108</v>
      </c>
      <c r="B4109" s="104">
        <v>19</v>
      </c>
      <c r="C4109" s="104">
        <v>314</v>
      </c>
      <c r="D4109" s="104" t="s">
        <v>1088</v>
      </c>
      <c r="F4109" s="104" t="s">
        <v>944</v>
      </c>
      <c r="G4109" s="104">
        <v>26</v>
      </c>
    </row>
    <row r="4110" spans="1:7" x14ac:dyDescent="0.25">
      <c r="A4110" s="104">
        <v>4109</v>
      </c>
      <c r="B4110" s="104">
        <v>19</v>
      </c>
      <c r="C4110" s="104">
        <v>315</v>
      </c>
      <c r="D4110" s="104" t="s">
        <v>1088</v>
      </c>
      <c r="F4110" s="104" t="s">
        <v>944</v>
      </c>
      <c r="G4110" s="104">
        <v>49</v>
      </c>
    </row>
    <row r="4111" spans="1:7" x14ac:dyDescent="0.25">
      <c r="A4111" s="104">
        <v>4110</v>
      </c>
      <c r="B4111" s="104">
        <v>19</v>
      </c>
      <c r="C4111" s="104">
        <v>316</v>
      </c>
      <c r="D4111" s="104" t="s">
        <v>1088</v>
      </c>
      <c r="F4111" s="104" t="s">
        <v>944</v>
      </c>
      <c r="G4111" s="104">
        <v>40</v>
      </c>
    </row>
    <row r="4112" spans="1:7" x14ac:dyDescent="0.25">
      <c r="A4112" s="104">
        <v>4111</v>
      </c>
      <c r="B4112" s="104">
        <v>19</v>
      </c>
      <c r="C4112" s="104">
        <v>317</v>
      </c>
      <c r="D4112" s="104" t="s">
        <v>1088</v>
      </c>
      <c r="F4112" s="104" t="s">
        <v>944</v>
      </c>
      <c r="G4112" s="104">
        <v>54</v>
      </c>
    </row>
    <row r="4113" spans="1:7" x14ac:dyDescent="0.25">
      <c r="A4113" s="104">
        <v>4112</v>
      </c>
      <c r="B4113" s="104">
        <v>19</v>
      </c>
      <c r="C4113" s="104">
        <v>318</v>
      </c>
      <c r="D4113" s="104" t="s">
        <v>1089</v>
      </c>
      <c r="F4113" s="104" t="s">
        <v>944</v>
      </c>
      <c r="G4113" s="104">
        <v>97</v>
      </c>
    </row>
    <row r="4114" spans="1:7" x14ac:dyDescent="0.25">
      <c r="A4114" s="104">
        <v>4113</v>
      </c>
      <c r="B4114" s="104">
        <v>19</v>
      </c>
      <c r="C4114" s="104">
        <v>319</v>
      </c>
      <c r="D4114" s="104" t="s">
        <v>1089</v>
      </c>
      <c r="F4114" s="104" t="s">
        <v>944</v>
      </c>
      <c r="G4114" s="104">
        <v>41</v>
      </c>
    </row>
    <row r="4115" spans="1:7" x14ac:dyDescent="0.25">
      <c r="A4115" s="104">
        <v>4114</v>
      </c>
      <c r="B4115" s="104">
        <v>19</v>
      </c>
      <c r="C4115" s="104">
        <v>320</v>
      </c>
      <c r="D4115" s="104" t="s">
        <v>1089</v>
      </c>
      <c r="F4115" s="104" t="s">
        <v>944</v>
      </c>
      <c r="G4115" s="104">
        <v>29</v>
      </c>
    </row>
    <row r="4116" spans="1:7" x14ac:dyDescent="0.25">
      <c r="A4116" s="104">
        <v>4115</v>
      </c>
      <c r="B4116" s="104">
        <v>19</v>
      </c>
      <c r="C4116" s="104">
        <v>321</v>
      </c>
      <c r="D4116" s="104" t="s">
        <v>1089</v>
      </c>
      <c r="F4116" s="104" t="s">
        <v>944</v>
      </c>
      <c r="G4116" s="104">
        <v>36</v>
      </c>
    </row>
    <row r="4117" spans="1:7" x14ac:dyDescent="0.25">
      <c r="A4117" s="104">
        <v>4116</v>
      </c>
      <c r="B4117" s="104">
        <v>19</v>
      </c>
      <c r="C4117" s="104">
        <v>322</v>
      </c>
      <c r="D4117" s="104" t="s">
        <v>1089</v>
      </c>
      <c r="F4117" s="104" t="s">
        <v>944</v>
      </c>
      <c r="G4117" s="104">
        <v>140</v>
      </c>
    </row>
    <row r="4118" spans="1:7" x14ac:dyDescent="0.25">
      <c r="A4118" s="104">
        <v>4117</v>
      </c>
      <c r="B4118" s="104">
        <v>19</v>
      </c>
      <c r="C4118" s="104">
        <v>323</v>
      </c>
      <c r="D4118" s="104" t="s">
        <v>1089</v>
      </c>
      <c r="F4118" s="104" t="s">
        <v>944</v>
      </c>
      <c r="G4118" s="104">
        <v>20</v>
      </c>
    </row>
    <row r="4119" spans="1:7" x14ac:dyDescent="0.25">
      <c r="A4119" s="104">
        <v>4118</v>
      </c>
      <c r="B4119" s="104">
        <v>19</v>
      </c>
      <c r="C4119" s="104">
        <v>324</v>
      </c>
      <c r="D4119" s="104" t="s">
        <v>945</v>
      </c>
      <c r="F4119" s="104" t="s">
        <v>946</v>
      </c>
      <c r="G4119" s="104">
        <v>592</v>
      </c>
    </row>
    <row r="4120" spans="1:7" x14ac:dyDescent="0.25">
      <c r="A4120" s="104">
        <v>4119</v>
      </c>
      <c r="B4120" s="104">
        <v>19</v>
      </c>
      <c r="C4120" s="104">
        <v>325</v>
      </c>
      <c r="D4120" s="104" t="s">
        <v>1089</v>
      </c>
      <c r="F4120" s="104" t="s">
        <v>944</v>
      </c>
      <c r="G4120" s="104">
        <v>28</v>
      </c>
    </row>
    <row r="4121" spans="1:7" x14ac:dyDescent="0.25">
      <c r="A4121" s="104">
        <v>4120</v>
      </c>
      <c r="B4121" s="104">
        <v>19</v>
      </c>
      <c r="C4121" s="104">
        <v>326</v>
      </c>
      <c r="D4121" s="104" t="s">
        <v>1089</v>
      </c>
      <c r="F4121" s="104" t="s">
        <v>944</v>
      </c>
      <c r="G4121" s="104">
        <v>21</v>
      </c>
    </row>
    <row r="4122" spans="1:7" x14ac:dyDescent="0.25">
      <c r="A4122" s="104">
        <v>4121</v>
      </c>
      <c r="B4122" s="104">
        <v>19</v>
      </c>
      <c r="C4122" s="104">
        <v>327</v>
      </c>
      <c r="D4122" s="104" t="s">
        <v>1089</v>
      </c>
      <c r="F4122" s="104" t="s">
        <v>944</v>
      </c>
      <c r="G4122" s="104">
        <v>27</v>
      </c>
    </row>
    <row r="4123" spans="1:7" x14ac:dyDescent="0.25">
      <c r="A4123" s="104">
        <v>4122</v>
      </c>
      <c r="B4123" s="104">
        <v>19</v>
      </c>
      <c r="C4123" s="104">
        <v>328</v>
      </c>
      <c r="D4123" s="104" t="s">
        <v>981</v>
      </c>
      <c r="F4123" s="104" t="s">
        <v>944</v>
      </c>
      <c r="G4123" s="104">
        <v>142</v>
      </c>
    </row>
    <row r="4124" spans="1:7" x14ac:dyDescent="0.25">
      <c r="A4124" s="104">
        <v>4123</v>
      </c>
      <c r="B4124" s="104">
        <v>19</v>
      </c>
      <c r="C4124" s="104">
        <v>329</v>
      </c>
      <c r="D4124" s="104" t="s">
        <v>981</v>
      </c>
      <c r="F4124" s="104" t="s">
        <v>944</v>
      </c>
      <c r="G4124" s="104">
        <v>44</v>
      </c>
    </row>
    <row r="4125" spans="1:7" x14ac:dyDescent="0.25">
      <c r="A4125" s="104">
        <v>4124</v>
      </c>
      <c r="B4125" s="104">
        <v>19</v>
      </c>
      <c r="C4125" s="104">
        <v>330</v>
      </c>
      <c r="D4125" s="104" t="s">
        <v>981</v>
      </c>
      <c r="F4125" s="104" t="s">
        <v>944</v>
      </c>
      <c r="G4125" s="104">
        <v>83</v>
      </c>
    </row>
    <row r="4126" spans="1:7" x14ac:dyDescent="0.25">
      <c r="A4126" s="104">
        <v>4125</v>
      </c>
      <c r="B4126" s="104">
        <v>19</v>
      </c>
      <c r="C4126" s="104">
        <v>331</v>
      </c>
      <c r="D4126" s="104" t="s">
        <v>981</v>
      </c>
      <c r="F4126" s="104" t="s">
        <v>944</v>
      </c>
      <c r="G4126" s="104">
        <v>132</v>
      </c>
    </row>
    <row r="4127" spans="1:7" x14ac:dyDescent="0.25">
      <c r="A4127" s="104">
        <v>4126</v>
      </c>
      <c r="B4127" s="104">
        <v>19</v>
      </c>
      <c r="C4127" s="104">
        <v>332</v>
      </c>
      <c r="D4127" s="104" t="s">
        <v>945</v>
      </c>
      <c r="F4127" s="104" t="s">
        <v>946</v>
      </c>
      <c r="G4127" s="104">
        <v>69</v>
      </c>
    </row>
    <row r="4128" spans="1:7" x14ac:dyDescent="0.25">
      <c r="A4128" s="104">
        <v>4127</v>
      </c>
      <c r="B4128" s="104">
        <v>19</v>
      </c>
      <c r="C4128" s="104">
        <v>333</v>
      </c>
      <c r="D4128" s="104" t="s">
        <v>945</v>
      </c>
      <c r="F4128" s="104" t="s">
        <v>946</v>
      </c>
      <c r="G4128" s="104">
        <v>90</v>
      </c>
    </row>
    <row r="4129" spans="1:7" x14ac:dyDescent="0.25">
      <c r="A4129" s="104">
        <v>4128</v>
      </c>
      <c r="B4129" s="104">
        <v>19</v>
      </c>
      <c r="C4129" s="104">
        <v>334</v>
      </c>
      <c r="D4129" s="104" t="s">
        <v>945</v>
      </c>
      <c r="F4129" s="104" t="s">
        <v>946</v>
      </c>
      <c r="G4129" s="104">
        <v>116</v>
      </c>
    </row>
    <row r="4130" spans="1:7" x14ac:dyDescent="0.25">
      <c r="A4130" s="104">
        <v>4129</v>
      </c>
      <c r="B4130" s="104">
        <v>19</v>
      </c>
      <c r="C4130" s="104">
        <v>335</v>
      </c>
      <c r="D4130" s="104" t="s">
        <v>945</v>
      </c>
      <c r="F4130" s="104" t="s">
        <v>946</v>
      </c>
      <c r="G4130" s="104">
        <v>61</v>
      </c>
    </row>
    <row r="4131" spans="1:7" x14ac:dyDescent="0.25">
      <c r="A4131" s="104">
        <v>4130</v>
      </c>
      <c r="B4131" s="104">
        <v>19</v>
      </c>
      <c r="C4131" s="104">
        <v>336</v>
      </c>
      <c r="D4131" s="104" t="s">
        <v>945</v>
      </c>
      <c r="F4131" s="104" t="s">
        <v>946</v>
      </c>
      <c r="G4131" s="104">
        <v>55</v>
      </c>
    </row>
    <row r="4132" spans="1:7" x14ac:dyDescent="0.25">
      <c r="A4132" s="104">
        <v>4131</v>
      </c>
      <c r="B4132" s="104">
        <v>19</v>
      </c>
      <c r="C4132" s="104">
        <v>337</v>
      </c>
      <c r="D4132" s="104" t="s">
        <v>945</v>
      </c>
      <c r="F4132" s="104" t="s">
        <v>946</v>
      </c>
      <c r="G4132" s="104">
        <v>72</v>
      </c>
    </row>
    <row r="4133" spans="1:7" x14ac:dyDescent="0.25">
      <c r="A4133" s="104">
        <v>4132</v>
      </c>
      <c r="B4133" s="104">
        <v>19</v>
      </c>
      <c r="C4133" s="104">
        <v>338</v>
      </c>
      <c r="D4133" s="104" t="s">
        <v>945</v>
      </c>
      <c r="F4133" s="104" t="s">
        <v>946</v>
      </c>
      <c r="G4133" s="104">
        <v>33</v>
      </c>
    </row>
    <row r="4134" spans="1:7" x14ac:dyDescent="0.25">
      <c r="A4134" s="104">
        <v>4133</v>
      </c>
      <c r="B4134" s="104">
        <v>19</v>
      </c>
      <c r="C4134" s="104">
        <v>339</v>
      </c>
      <c r="D4134" s="104" t="s">
        <v>945</v>
      </c>
      <c r="F4134" s="104" t="s">
        <v>946</v>
      </c>
      <c r="G4134" s="104">
        <v>66</v>
      </c>
    </row>
    <row r="4135" spans="1:7" x14ac:dyDescent="0.25">
      <c r="A4135" s="104">
        <v>4134</v>
      </c>
      <c r="B4135" s="104">
        <v>19</v>
      </c>
      <c r="C4135" s="104">
        <v>340</v>
      </c>
      <c r="D4135" s="104" t="s">
        <v>945</v>
      </c>
      <c r="F4135" s="104" t="s">
        <v>946</v>
      </c>
      <c r="G4135" s="104">
        <v>126</v>
      </c>
    </row>
    <row r="4136" spans="1:7" x14ac:dyDescent="0.25">
      <c r="A4136" s="104">
        <v>4135</v>
      </c>
      <c r="B4136" s="104">
        <v>19</v>
      </c>
      <c r="C4136" s="104">
        <v>341</v>
      </c>
      <c r="D4136" s="104" t="s">
        <v>945</v>
      </c>
      <c r="F4136" s="104" t="s">
        <v>946</v>
      </c>
      <c r="G4136" s="104">
        <v>114</v>
      </c>
    </row>
    <row r="4137" spans="1:7" x14ac:dyDescent="0.25">
      <c r="A4137" s="104">
        <v>4136</v>
      </c>
      <c r="B4137" s="104">
        <v>19</v>
      </c>
      <c r="C4137" s="104">
        <v>342</v>
      </c>
      <c r="D4137" s="104" t="s">
        <v>1089</v>
      </c>
      <c r="F4137" s="104" t="s">
        <v>944</v>
      </c>
      <c r="G4137" s="104">
        <v>103</v>
      </c>
    </row>
    <row r="4138" spans="1:7" x14ac:dyDescent="0.25">
      <c r="A4138" s="104">
        <v>4137</v>
      </c>
      <c r="B4138" s="104">
        <v>19</v>
      </c>
      <c r="C4138" s="104">
        <v>343</v>
      </c>
      <c r="D4138" s="104" t="s">
        <v>1089</v>
      </c>
      <c r="F4138" s="104" t="s">
        <v>944</v>
      </c>
      <c r="G4138" s="104">
        <v>54</v>
      </c>
    </row>
    <row r="4139" spans="1:7" x14ac:dyDescent="0.25">
      <c r="A4139" s="104">
        <v>4138</v>
      </c>
      <c r="B4139" s="104">
        <v>19</v>
      </c>
      <c r="C4139" s="104">
        <v>344</v>
      </c>
      <c r="D4139" s="104" t="s">
        <v>1089</v>
      </c>
      <c r="F4139" s="104" t="s">
        <v>944</v>
      </c>
      <c r="G4139" s="104">
        <v>50</v>
      </c>
    </row>
    <row r="4140" spans="1:7" x14ac:dyDescent="0.25">
      <c r="A4140" s="104">
        <v>4139</v>
      </c>
      <c r="B4140" s="104">
        <v>19</v>
      </c>
      <c r="C4140" s="104">
        <v>345</v>
      </c>
      <c r="D4140" s="104" t="s">
        <v>1089</v>
      </c>
      <c r="F4140" s="104" t="s">
        <v>944</v>
      </c>
      <c r="G4140" s="104">
        <v>40</v>
      </c>
    </row>
    <row r="4141" spans="1:7" x14ac:dyDescent="0.25">
      <c r="A4141" s="104">
        <v>4140</v>
      </c>
      <c r="B4141" s="104">
        <v>19</v>
      </c>
      <c r="C4141" s="104">
        <v>346</v>
      </c>
      <c r="D4141" s="104" t="s">
        <v>945</v>
      </c>
      <c r="F4141" s="104" t="s">
        <v>946</v>
      </c>
      <c r="G4141" s="104">
        <v>91</v>
      </c>
    </row>
    <row r="4142" spans="1:7" x14ac:dyDescent="0.25">
      <c r="A4142" s="104">
        <v>4141</v>
      </c>
      <c r="B4142" s="104">
        <v>19</v>
      </c>
      <c r="C4142" s="104">
        <v>347</v>
      </c>
      <c r="D4142" s="104" t="s">
        <v>945</v>
      </c>
      <c r="F4142" s="104" t="s">
        <v>946</v>
      </c>
      <c r="G4142" s="104">
        <v>66</v>
      </c>
    </row>
    <row r="4143" spans="1:7" x14ac:dyDescent="0.25">
      <c r="A4143" s="104">
        <v>4142</v>
      </c>
      <c r="B4143" s="104">
        <v>19</v>
      </c>
      <c r="C4143" s="104">
        <v>348</v>
      </c>
      <c r="D4143" s="104" t="s">
        <v>945</v>
      </c>
      <c r="F4143" s="104" t="s">
        <v>946</v>
      </c>
      <c r="G4143" s="104">
        <v>111</v>
      </c>
    </row>
    <row r="4144" spans="1:7" x14ac:dyDescent="0.25">
      <c r="A4144" s="104">
        <v>4143</v>
      </c>
      <c r="B4144" s="104">
        <v>19</v>
      </c>
      <c r="C4144" s="104">
        <v>349</v>
      </c>
      <c r="D4144" s="104" t="s">
        <v>945</v>
      </c>
      <c r="F4144" s="104" t="s">
        <v>946</v>
      </c>
      <c r="G4144" s="104">
        <v>74</v>
      </c>
    </row>
    <row r="4145" spans="1:7" x14ac:dyDescent="0.25">
      <c r="A4145" s="104">
        <v>4144</v>
      </c>
      <c r="B4145" s="104">
        <v>19</v>
      </c>
      <c r="C4145" s="104">
        <v>350</v>
      </c>
      <c r="D4145" s="104" t="s">
        <v>945</v>
      </c>
      <c r="F4145" s="104" t="s">
        <v>946</v>
      </c>
      <c r="G4145" s="104">
        <v>27</v>
      </c>
    </row>
    <row r="4146" spans="1:7" x14ac:dyDescent="0.25">
      <c r="A4146" s="104">
        <v>4145</v>
      </c>
      <c r="B4146" s="104">
        <v>19</v>
      </c>
      <c r="C4146" s="104">
        <v>351</v>
      </c>
      <c r="D4146" s="104" t="s">
        <v>945</v>
      </c>
      <c r="F4146" s="104" t="s">
        <v>946</v>
      </c>
      <c r="G4146" s="104">
        <v>61</v>
      </c>
    </row>
    <row r="4147" spans="1:7" x14ac:dyDescent="0.25">
      <c r="A4147" s="104">
        <v>4146</v>
      </c>
      <c r="B4147" s="104">
        <v>19</v>
      </c>
      <c r="C4147" s="104">
        <v>352</v>
      </c>
      <c r="D4147" s="104" t="s">
        <v>945</v>
      </c>
      <c r="F4147" s="104" t="s">
        <v>946</v>
      </c>
      <c r="G4147" s="104">
        <v>67</v>
      </c>
    </row>
    <row r="4148" spans="1:7" x14ac:dyDescent="0.25">
      <c r="A4148" s="104">
        <v>4147</v>
      </c>
      <c r="B4148" s="104">
        <v>19</v>
      </c>
      <c r="C4148" s="104">
        <v>353</v>
      </c>
      <c r="D4148" s="104" t="s">
        <v>945</v>
      </c>
      <c r="F4148" s="104" t="s">
        <v>946</v>
      </c>
      <c r="G4148" s="104">
        <v>71</v>
      </c>
    </row>
    <row r="4149" spans="1:7" x14ac:dyDescent="0.25">
      <c r="A4149" s="104">
        <v>4148</v>
      </c>
      <c r="B4149" s="104">
        <v>19</v>
      </c>
      <c r="C4149" s="104">
        <v>354</v>
      </c>
      <c r="D4149" s="104" t="s">
        <v>945</v>
      </c>
      <c r="F4149" s="104" t="s">
        <v>946</v>
      </c>
      <c r="G4149" s="104">
        <v>60</v>
      </c>
    </row>
    <row r="4150" spans="1:7" x14ac:dyDescent="0.25">
      <c r="A4150" s="104">
        <v>4149</v>
      </c>
      <c r="B4150" s="104">
        <v>19</v>
      </c>
      <c r="C4150" s="104">
        <v>355</v>
      </c>
      <c r="D4150" s="104" t="s">
        <v>945</v>
      </c>
      <c r="F4150" s="104" t="s">
        <v>946</v>
      </c>
      <c r="G4150" s="104">
        <v>45</v>
      </c>
    </row>
    <row r="4151" spans="1:7" x14ac:dyDescent="0.25">
      <c r="A4151" s="104">
        <v>4150</v>
      </c>
      <c r="B4151" s="104">
        <v>19</v>
      </c>
      <c r="C4151" s="104">
        <v>356</v>
      </c>
      <c r="D4151" s="104" t="s">
        <v>945</v>
      </c>
      <c r="F4151" s="104" t="s">
        <v>946</v>
      </c>
      <c r="G4151" s="104">
        <v>46</v>
      </c>
    </row>
    <row r="4152" spans="1:7" x14ac:dyDescent="0.25">
      <c r="A4152" s="104">
        <v>4151</v>
      </c>
      <c r="B4152" s="104">
        <v>19</v>
      </c>
      <c r="C4152" s="104">
        <v>357</v>
      </c>
      <c r="D4152" s="104" t="s">
        <v>945</v>
      </c>
      <c r="F4152" s="104" t="s">
        <v>946</v>
      </c>
      <c r="G4152" s="104">
        <v>59</v>
      </c>
    </row>
    <row r="4153" spans="1:7" x14ac:dyDescent="0.25">
      <c r="A4153" s="104">
        <v>4152</v>
      </c>
      <c r="B4153" s="104">
        <v>19</v>
      </c>
      <c r="C4153" s="104">
        <v>358</v>
      </c>
      <c r="D4153" s="104" t="s">
        <v>945</v>
      </c>
      <c r="F4153" s="104" t="s">
        <v>946</v>
      </c>
      <c r="G4153" s="104">
        <v>65</v>
      </c>
    </row>
    <row r="4154" spans="1:7" x14ac:dyDescent="0.25">
      <c r="A4154" s="104">
        <v>4153</v>
      </c>
      <c r="B4154" s="104">
        <v>19</v>
      </c>
      <c r="C4154" s="104">
        <v>359</v>
      </c>
      <c r="D4154" s="104" t="s">
        <v>945</v>
      </c>
      <c r="F4154" s="104" t="s">
        <v>946</v>
      </c>
      <c r="G4154" s="104">
        <v>87</v>
      </c>
    </row>
    <row r="4155" spans="1:7" x14ac:dyDescent="0.25">
      <c r="A4155" s="104">
        <v>4154</v>
      </c>
      <c r="B4155" s="104">
        <v>19</v>
      </c>
      <c r="C4155" s="104">
        <v>360</v>
      </c>
      <c r="D4155" s="104" t="s">
        <v>945</v>
      </c>
      <c r="F4155" s="104" t="s">
        <v>946</v>
      </c>
      <c r="G4155" s="104">
        <v>119</v>
      </c>
    </row>
    <row r="4156" spans="1:7" x14ac:dyDescent="0.25">
      <c r="A4156" s="104">
        <v>4155</v>
      </c>
      <c r="B4156" s="104">
        <v>19</v>
      </c>
      <c r="C4156" s="104">
        <v>361</v>
      </c>
      <c r="D4156" s="104" t="s">
        <v>945</v>
      </c>
      <c r="F4156" s="104" t="s">
        <v>946</v>
      </c>
      <c r="G4156" s="104">
        <v>89</v>
      </c>
    </row>
    <row r="4157" spans="1:7" x14ac:dyDescent="0.25">
      <c r="A4157" s="104">
        <v>4156</v>
      </c>
      <c r="B4157" s="104">
        <v>19</v>
      </c>
      <c r="C4157" s="104">
        <v>363</v>
      </c>
      <c r="D4157" s="104" t="s">
        <v>945</v>
      </c>
      <c r="F4157" s="104" t="s">
        <v>946</v>
      </c>
      <c r="G4157" s="104">
        <v>78</v>
      </c>
    </row>
    <row r="4158" spans="1:7" x14ac:dyDescent="0.25">
      <c r="A4158" s="104">
        <v>4157</v>
      </c>
      <c r="B4158" s="104">
        <v>19</v>
      </c>
      <c r="C4158" s="104">
        <v>364</v>
      </c>
      <c r="D4158" s="104" t="s">
        <v>945</v>
      </c>
      <c r="F4158" s="104" t="s">
        <v>946</v>
      </c>
      <c r="G4158" s="104">
        <v>63</v>
      </c>
    </row>
    <row r="4159" spans="1:7" x14ac:dyDescent="0.25">
      <c r="A4159" s="104">
        <v>4158</v>
      </c>
      <c r="B4159" s="104">
        <v>19</v>
      </c>
      <c r="C4159" s="104">
        <v>365</v>
      </c>
      <c r="D4159" s="104" t="s">
        <v>945</v>
      </c>
      <c r="F4159" s="104" t="s">
        <v>946</v>
      </c>
      <c r="G4159" s="104">
        <v>78</v>
      </c>
    </row>
    <row r="4160" spans="1:7" x14ac:dyDescent="0.25">
      <c r="A4160" s="104">
        <v>4159</v>
      </c>
      <c r="B4160" s="104">
        <v>19</v>
      </c>
      <c r="C4160" s="104">
        <v>366</v>
      </c>
      <c r="D4160" s="104" t="s">
        <v>945</v>
      </c>
      <c r="F4160" s="104" t="s">
        <v>946</v>
      </c>
      <c r="G4160" s="104">
        <v>52</v>
      </c>
    </row>
    <row r="4161" spans="1:7" x14ac:dyDescent="0.25">
      <c r="A4161" s="104">
        <v>4160</v>
      </c>
      <c r="B4161" s="104">
        <v>19</v>
      </c>
      <c r="C4161" s="104">
        <v>367</v>
      </c>
      <c r="D4161" s="104" t="s">
        <v>945</v>
      </c>
      <c r="F4161" s="104" t="s">
        <v>946</v>
      </c>
      <c r="G4161" s="104">
        <v>61</v>
      </c>
    </row>
    <row r="4162" spans="1:7" x14ac:dyDescent="0.25">
      <c r="A4162" s="104">
        <v>4161</v>
      </c>
      <c r="B4162" s="104">
        <v>19</v>
      </c>
      <c r="C4162" s="104">
        <v>368</v>
      </c>
      <c r="D4162" s="104" t="s">
        <v>945</v>
      </c>
      <c r="F4162" s="104" t="s">
        <v>946</v>
      </c>
      <c r="G4162" s="104">
        <v>30</v>
      </c>
    </row>
    <row r="4163" spans="1:7" x14ac:dyDescent="0.25">
      <c r="A4163" s="104">
        <v>4162</v>
      </c>
      <c r="B4163" s="104">
        <v>19</v>
      </c>
      <c r="C4163" s="104">
        <v>369</v>
      </c>
      <c r="D4163" s="104" t="s">
        <v>945</v>
      </c>
      <c r="F4163" s="104" t="s">
        <v>946</v>
      </c>
      <c r="G4163" s="104">
        <v>34</v>
      </c>
    </row>
    <row r="4164" spans="1:7" x14ac:dyDescent="0.25">
      <c r="A4164" s="104">
        <v>4163</v>
      </c>
      <c r="B4164" s="104">
        <v>19</v>
      </c>
      <c r="C4164" s="104">
        <v>370</v>
      </c>
      <c r="D4164" s="104" t="s">
        <v>945</v>
      </c>
      <c r="F4164" s="104" t="s">
        <v>946</v>
      </c>
      <c r="G4164" s="104">
        <v>43</v>
      </c>
    </row>
    <row r="4165" spans="1:7" x14ac:dyDescent="0.25">
      <c r="A4165" s="104">
        <v>4164</v>
      </c>
      <c r="B4165" s="104">
        <v>19</v>
      </c>
      <c r="C4165" s="104">
        <v>371</v>
      </c>
      <c r="D4165" s="104" t="s">
        <v>945</v>
      </c>
      <c r="F4165" s="104" t="s">
        <v>946</v>
      </c>
      <c r="G4165" s="104">
        <v>42</v>
      </c>
    </row>
    <row r="4166" spans="1:7" x14ac:dyDescent="0.25">
      <c r="A4166" s="104">
        <v>4165</v>
      </c>
      <c r="B4166" s="104">
        <v>19</v>
      </c>
      <c r="C4166" s="104">
        <v>372</v>
      </c>
      <c r="D4166" s="104" t="s">
        <v>945</v>
      </c>
      <c r="F4166" s="104" t="s">
        <v>946</v>
      </c>
      <c r="G4166" s="104">
        <v>33</v>
      </c>
    </row>
    <row r="4167" spans="1:7" x14ac:dyDescent="0.25">
      <c r="A4167" s="104">
        <v>4166</v>
      </c>
      <c r="B4167" s="104">
        <v>19</v>
      </c>
      <c r="C4167" s="104">
        <v>373</v>
      </c>
      <c r="D4167" s="104" t="s">
        <v>945</v>
      </c>
      <c r="F4167" s="104" t="s">
        <v>946</v>
      </c>
      <c r="G4167" s="104">
        <v>49</v>
      </c>
    </row>
    <row r="4168" spans="1:7" x14ac:dyDescent="0.25">
      <c r="A4168" s="104">
        <v>4167</v>
      </c>
      <c r="B4168" s="104">
        <v>19</v>
      </c>
      <c r="C4168" s="104">
        <v>374</v>
      </c>
      <c r="D4168" s="104" t="s">
        <v>945</v>
      </c>
      <c r="F4168" s="104" t="s">
        <v>946</v>
      </c>
      <c r="G4168" s="104">
        <v>40</v>
      </c>
    </row>
    <row r="4169" spans="1:7" x14ac:dyDescent="0.25">
      <c r="A4169" s="104">
        <v>4168</v>
      </c>
      <c r="B4169" s="104">
        <v>19</v>
      </c>
      <c r="C4169" s="104">
        <v>381</v>
      </c>
      <c r="D4169" s="104" t="s">
        <v>1016</v>
      </c>
      <c r="F4169" s="104" t="s">
        <v>944</v>
      </c>
      <c r="G4169" s="104">
        <v>285</v>
      </c>
    </row>
    <row r="4170" spans="1:7" x14ac:dyDescent="0.25">
      <c r="A4170" s="104">
        <v>4169</v>
      </c>
      <c r="B4170" s="104">
        <v>19</v>
      </c>
      <c r="C4170" s="104">
        <v>382</v>
      </c>
      <c r="D4170" s="104" t="s">
        <v>1016</v>
      </c>
      <c r="F4170" s="104" t="s">
        <v>944</v>
      </c>
      <c r="G4170" s="104">
        <v>785</v>
      </c>
    </row>
    <row r="4171" spans="1:7" x14ac:dyDescent="0.25">
      <c r="A4171" s="104">
        <v>4170</v>
      </c>
      <c r="B4171" s="104">
        <v>19</v>
      </c>
      <c r="C4171" s="104">
        <v>383</v>
      </c>
      <c r="D4171" s="104" t="s">
        <v>1090</v>
      </c>
      <c r="F4171" s="104" t="s">
        <v>944</v>
      </c>
      <c r="G4171" s="104">
        <v>1682</v>
      </c>
    </row>
    <row r="4172" spans="1:7" x14ac:dyDescent="0.25">
      <c r="A4172" s="104">
        <v>4171</v>
      </c>
      <c r="B4172" s="104">
        <v>19</v>
      </c>
      <c r="C4172" s="104">
        <v>384</v>
      </c>
      <c r="D4172" s="104" t="s">
        <v>1000</v>
      </c>
      <c r="F4172" s="104" t="s">
        <v>944</v>
      </c>
      <c r="G4172" s="104">
        <v>3921</v>
      </c>
    </row>
    <row r="4173" spans="1:7" x14ac:dyDescent="0.25">
      <c r="A4173" s="104">
        <v>4172</v>
      </c>
      <c r="B4173" s="104">
        <v>19</v>
      </c>
      <c r="C4173" s="104">
        <v>385</v>
      </c>
      <c r="D4173" s="104" t="s">
        <v>997</v>
      </c>
      <c r="F4173" s="104" t="s">
        <v>944</v>
      </c>
      <c r="G4173" s="104">
        <v>1670</v>
      </c>
    </row>
    <row r="4174" spans="1:7" x14ac:dyDescent="0.25">
      <c r="A4174" s="104">
        <v>4173</v>
      </c>
      <c r="B4174" s="104">
        <v>19</v>
      </c>
      <c r="C4174" s="104">
        <v>386</v>
      </c>
      <c r="D4174" s="104" t="s">
        <v>1005</v>
      </c>
      <c r="F4174" s="104" t="s">
        <v>944</v>
      </c>
      <c r="G4174" s="104">
        <v>3265</v>
      </c>
    </row>
    <row r="4175" spans="1:7" x14ac:dyDescent="0.25">
      <c r="A4175" s="104">
        <v>4174</v>
      </c>
      <c r="B4175" s="104">
        <v>19</v>
      </c>
      <c r="C4175" s="104">
        <v>387</v>
      </c>
      <c r="D4175" s="104" t="s">
        <v>1091</v>
      </c>
      <c r="F4175" s="104" t="s">
        <v>944</v>
      </c>
      <c r="G4175" s="104">
        <v>1772</v>
      </c>
    </row>
    <row r="4176" spans="1:7" x14ac:dyDescent="0.25">
      <c r="A4176" s="104">
        <v>4175</v>
      </c>
      <c r="B4176" s="104">
        <v>19</v>
      </c>
      <c r="C4176" s="104">
        <v>388</v>
      </c>
      <c r="D4176" s="104" t="s">
        <v>945</v>
      </c>
      <c r="F4176" s="104" t="s">
        <v>946</v>
      </c>
      <c r="G4176" s="104">
        <v>1025</v>
      </c>
    </row>
    <row r="4177" spans="1:7" x14ac:dyDescent="0.25">
      <c r="A4177" s="104">
        <v>4176</v>
      </c>
      <c r="B4177" s="104">
        <v>19</v>
      </c>
      <c r="C4177" s="104">
        <v>389</v>
      </c>
      <c r="D4177" s="104" t="s">
        <v>945</v>
      </c>
      <c r="F4177" s="104" t="s">
        <v>946</v>
      </c>
      <c r="G4177" s="104">
        <v>2308</v>
      </c>
    </row>
    <row r="4178" spans="1:7" x14ac:dyDescent="0.25">
      <c r="A4178" s="104">
        <v>4177</v>
      </c>
      <c r="B4178" s="104">
        <v>19</v>
      </c>
      <c r="C4178" s="104">
        <v>390</v>
      </c>
      <c r="D4178" s="104" t="s">
        <v>1092</v>
      </c>
      <c r="F4178" s="104" t="s">
        <v>944</v>
      </c>
      <c r="G4178" s="104">
        <v>951</v>
      </c>
    </row>
    <row r="4179" spans="1:7" x14ac:dyDescent="0.25">
      <c r="A4179" s="104">
        <v>4178</v>
      </c>
      <c r="B4179" s="104">
        <v>19</v>
      </c>
      <c r="C4179" s="104">
        <v>391</v>
      </c>
      <c r="D4179" s="104" t="s">
        <v>1066</v>
      </c>
      <c r="F4179" s="104" t="s">
        <v>944</v>
      </c>
      <c r="G4179" s="104">
        <v>2680</v>
      </c>
    </row>
    <row r="4180" spans="1:7" x14ac:dyDescent="0.25">
      <c r="A4180" s="104">
        <v>4179</v>
      </c>
      <c r="B4180" s="104">
        <v>19</v>
      </c>
      <c r="C4180" s="104">
        <v>392</v>
      </c>
      <c r="D4180" s="104" t="s">
        <v>1093</v>
      </c>
      <c r="F4180" s="104" t="s">
        <v>944</v>
      </c>
      <c r="G4180" s="104">
        <v>406</v>
      </c>
    </row>
    <row r="4181" spans="1:7" x14ac:dyDescent="0.25">
      <c r="A4181" s="104">
        <v>4180</v>
      </c>
      <c r="B4181" s="104">
        <v>19</v>
      </c>
      <c r="C4181" s="104">
        <v>393</v>
      </c>
      <c r="D4181" s="104" t="s">
        <v>1067</v>
      </c>
      <c r="F4181" s="104" t="s">
        <v>944</v>
      </c>
      <c r="G4181" s="104">
        <v>393</v>
      </c>
    </row>
    <row r="4182" spans="1:7" x14ac:dyDescent="0.25">
      <c r="A4182" s="104">
        <v>4181</v>
      </c>
      <c r="B4182" s="104">
        <v>19</v>
      </c>
      <c r="C4182" s="104">
        <v>394</v>
      </c>
      <c r="D4182" s="104" t="s">
        <v>993</v>
      </c>
      <c r="F4182" s="104" t="s">
        <v>944</v>
      </c>
      <c r="G4182" s="104">
        <v>950</v>
      </c>
    </row>
    <row r="4183" spans="1:7" x14ac:dyDescent="0.25">
      <c r="A4183" s="104">
        <v>4182</v>
      </c>
      <c r="B4183" s="104">
        <v>19</v>
      </c>
      <c r="C4183" s="104">
        <v>395</v>
      </c>
      <c r="D4183" s="104" t="s">
        <v>997</v>
      </c>
      <c r="F4183" s="104" t="s">
        <v>944</v>
      </c>
      <c r="G4183" s="104">
        <v>2640</v>
      </c>
    </row>
    <row r="4184" spans="1:7" x14ac:dyDescent="0.25">
      <c r="A4184" s="104">
        <v>4183</v>
      </c>
      <c r="B4184" s="104">
        <v>19</v>
      </c>
      <c r="C4184" s="104">
        <v>396</v>
      </c>
      <c r="D4184" s="104" t="s">
        <v>999</v>
      </c>
      <c r="F4184" s="104" t="s">
        <v>944</v>
      </c>
      <c r="G4184" s="104">
        <v>1756</v>
      </c>
    </row>
    <row r="4185" spans="1:7" x14ac:dyDescent="0.25">
      <c r="A4185" s="104">
        <v>4184</v>
      </c>
      <c r="B4185" s="104">
        <v>19</v>
      </c>
      <c r="C4185" s="104">
        <v>397</v>
      </c>
      <c r="D4185" s="104" t="s">
        <v>1002</v>
      </c>
      <c r="F4185" s="104" t="s">
        <v>944</v>
      </c>
      <c r="G4185" s="104">
        <v>743</v>
      </c>
    </row>
    <row r="4186" spans="1:7" x14ac:dyDescent="0.25">
      <c r="A4186" s="104">
        <v>4185</v>
      </c>
      <c r="B4186" s="104">
        <v>19</v>
      </c>
      <c r="C4186" s="104">
        <v>398</v>
      </c>
      <c r="D4186" s="104" t="s">
        <v>1001</v>
      </c>
      <c r="F4186" s="104" t="s">
        <v>944</v>
      </c>
      <c r="G4186" s="104">
        <v>1260</v>
      </c>
    </row>
    <row r="4187" spans="1:7" x14ac:dyDescent="0.25">
      <c r="A4187" s="104">
        <v>4186</v>
      </c>
      <c r="B4187" s="104">
        <v>19</v>
      </c>
      <c r="C4187" s="104">
        <v>399</v>
      </c>
      <c r="D4187" s="104" t="s">
        <v>985</v>
      </c>
      <c r="F4187" s="104" t="s">
        <v>944</v>
      </c>
      <c r="G4187" s="104">
        <v>364</v>
      </c>
    </row>
    <row r="4188" spans="1:7" x14ac:dyDescent="0.25">
      <c r="A4188" s="104">
        <v>4187</v>
      </c>
      <c r="B4188" s="104">
        <v>19</v>
      </c>
      <c r="C4188" s="104">
        <v>400</v>
      </c>
      <c r="D4188" s="104" t="s">
        <v>998</v>
      </c>
      <c r="F4188" s="104" t="s">
        <v>944</v>
      </c>
      <c r="G4188" s="104">
        <v>447</v>
      </c>
    </row>
    <row r="4189" spans="1:7" x14ac:dyDescent="0.25">
      <c r="A4189" s="104">
        <v>4188</v>
      </c>
      <c r="B4189" s="104">
        <v>19</v>
      </c>
      <c r="C4189" s="104">
        <v>401</v>
      </c>
      <c r="D4189" s="104" t="s">
        <v>999</v>
      </c>
      <c r="F4189" s="104" t="s">
        <v>944</v>
      </c>
      <c r="G4189" s="104">
        <v>386</v>
      </c>
    </row>
    <row r="4190" spans="1:7" x14ac:dyDescent="0.25">
      <c r="A4190" s="104">
        <v>4189</v>
      </c>
      <c r="B4190" s="104">
        <v>19</v>
      </c>
      <c r="C4190" s="104">
        <v>402</v>
      </c>
      <c r="D4190" s="104" t="s">
        <v>1094</v>
      </c>
      <c r="F4190" s="104" t="s">
        <v>944</v>
      </c>
      <c r="G4190" s="104">
        <v>287</v>
      </c>
    </row>
    <row r="4191" spans="1:7" x14ac:dyDescent="0.25">
      <c r="A4191" s="104">
        <v>4190</v>
      </c>
      <c r="B4191" s="104">
        <v>19</v>
      </c>
      <c r="C4191" s="104">
        <v>403</v>
      </c>
      <c r="D4191" s="104" t="s">
        <v>1000</v>
      </c>
      <c r="F4191" s="104" t="s">
        <v>944</v>
      </c>
      <c r="G4191" s="104">
        <v>508</v>
      </c>
    </row>
    <row r="4192" spans="1:7" x14ac:dyDescent="0.25">
      <c r="A4192" s="104">
        <v>4191</v>
      </c>
      <c r="B4192" s="104">
        <v>19</v>
      </c>
      <c r="C4192" s="104">
        <v>404</v>
      </c>
      <c r="D4192" s="104" t="s">
        <v>930</v>
      </c>
      <c r="F4192" s="104" t="s">
        <v>944</v>
      </c>
      <c r="G4192" s="104">
        <v>140</v>
      </c>
    </row>
    <row r="4193" spans="1:9" x14ac:dyDescent="0.25">
      <c r="A4193" s="104">
        <v>4192</v>
      </c>
      <c r="B4193" s="104">
        <v>19</v>
      </c>
      <c r="C4193" s="104">
        <v>405</v>
      </c>
      <c r="D4193" s="104" t="s">
        <v>1095</v>
      </c>
      <c r="G4193" s="104">
        <v>1674</v>
      </c>
    </row>
    <row r="4194" spans="1:9" x14ac:dyDescent="0.25">
      <c r="A4194" s="104">
        <v>4193</v>
      </c>
      <c r="B4194" s="104">
        <v>19</v>
      </c>
      <c r="C4194" s="104">
        <v>406</v>
      </c>
      <c r="D4194" s="104" t="s">
        <v>1095</v>
      </c>
      <c r="G4194" s="104">
        <v>3243</v>
      </c>
    </row>
    <row r="4195" spans="1:9" x14ac:dyDescent="0.25">
      <c r="A4195" s="104">
        <v>4194</v>
      </c>
      <c r="B4195" s="104">
        <v>19</v>
      </c>
      <c r="C4195" s="104">
        <v>407</v>
      </c>
      <c r="D4195" s="104" t="s">
        <v>1096</v>
      </c>
      <c r="F4195" s="104" t="s">
        <v>944</v>
      </c>
      <c r="G4195" s="104">
        <v>263</v>
      </c>
    </row>
    <row r="4196" spans="1:9" x14ac:dyDescent="0.25">
      <c r="A4196" s="104">
        <v>4195</v>
      </c>
      <c r="B4196" s="104">
        <v>19</v>
      </c>
      <c r="C4196" s="104" t="s">
        <v>950</v>
      </c>
      <c r="D4196" s="104" t="s">
        <v>945</v>
      </c>
      <c r="F4196" s="104" t="s">
        <v>946</v>
      </c>
      <c r="G4196" s="104">
        <v>1276</v>
      </c>
    </row>
    <row r="4197" spans="1:9" x14ac:dyDescent="0.25">
      <c r="A4197" s="104">
        <v>4196</v>
      </c>
      <c r="B4197" s="104">
        <v>19</v>
      </c>
      <c r="C4197" s="104" t="s">
        <v>951</v>
      </c>
      <c r="D4197" s="104" t="s">
        <v>945</v>
      </c>
      <c r="F4197" s="104" t="s">
        <v>946</v>
      </c>
      <c r="G4197" s="104">
        <v>43</v>
      </c>
    </row>
    <row r="4198" spans="1:9" x14ac:dyDescent="0.25">
      <c r="A4198" s="104">
        <v>4197</v>
      </c>
      <c r="B4198" s="104">
        <v>19</v>
      </c>
      <c r="C4198" s="104" t="s">
        <v>952</v>
      </c>
      <c r="D4198" s="104" t="s">
        <v>945</v>
      </c>
      <c r="F4198" s="104" t="s">
        <v>946</v>
      </c>
      <c r="G4198" s="104">
        <v>10</v>
      </c>
    </row>
    <row r="4199" spans="1:9" x14ac:dyDescent="0.25">
      <c r="A4199" s="104">
        <v>4198</v>
      </c>
      <c r="B4199" s="104">
        <v>19</v>
      </c>
      <c r="C4199" s="104" t="s">
        <v>953</v>
      </c>
      <c r="D4199" s="104" t="s">
        <v>945</v>
      </c>
      <c r="F4199" s="104" t="s">
        <v>946</v>
      </c>
      <c r="G4199" s="104">
        <v>73</v>
      </c>
    </row>
    <row r="4200" spans="1:9" x14ac:dyDescent="0.25">
      <c r="A4200" s="104">
        <v>4199</v>
      </c>
      <c r="B4200" s="104">
        <v>19</v>
      </c>
      <c r="C4200" s="104" t="s">
        <v>954</v>
      </c>
      <c r="D4200" s="104" t="s">
        <v>945</v>
      </c>
      <c r="F4200" s="104" t="s">
        <v>946</v>
      </c>
      <c r="G4200" s="104">
        <v>13</v>
      </c>
    </row>
    <row r="4201" spans="1:9" x14ac:dyDescent="0.25">
      <c r="A4201" s="104">
        <v>4200</v>
      </c>
      <c r="B4201" s="104">
        <v>19</v>
      </c>
      <c r="C4201" s="104" t="s">
        <v>956</v>
      </c>
      <c r="D4201" s="104" t="s">
        <v>945</v>
      </c>
      <c r="F4201" s="104" t="s">
        <v>946</v>
      </c>
      <c r="G4201" s="104">
        <v>1245</v>
      </c>
    </row>
    <row r="4202" spans="1:9" x14ac:dyDescent="0.25">
      <c r="A4202" s="104">
        <v>4201</v>
      </c>
      <c r="B4202" s="104">
        <v>19</v>
      </c>
      <c r="C4202" s="104" t="s">
        <v>955</v>
      </c>
      <c r="D4202" s="104" t="s">
        <v>945</v>
      </c>
      <c r="F4202" s="104" t="s">
        <v>946</v>
      </c>
      <c r="G4202" s="104">
        <v>2544</v>
      </c>
    </row>
    <row r="4203" spans="1:9" x14ac:dyDescent="0.25">
      <c r="A4203" s="104">
        <v>4202</v>
      </c>
      <c r="B4203" s="104">
        <v>19</v>
      </c>
      <c r="C4203" s="104" t="s">
        <v>1033</v>
      </c>
      <c r="D4203" s="104" t="s">
        <v>945</v>
      </c>
      <c r="F4203" s="104" t="s">
        <v>946</v>
      </c>
      <c r="G4203" s="104">
        <v>413</v>
      </c>
    </row>
    <row r="4204" spans="1:9" x14ac:dyDescent="0.25">
      <c r="A4204" s="104">
        <v>4203</v>
      </c>
      <c r="B4204" s="104">
        <v>19</v>
      </c>
      <c r="C4204" s="104" t="s">
        <v>1034</v>
      </c>
      <c r="D4204" s="104" t="s">
        <v>945</v>
      </c>
      <c r="F4204" s="104" t="s">
        <v>946</v>
      </c>
      <c r="G4204" s="104">
        <v>762</v>
      </c>
    </row>
    <row r="4205" spans="1:9" x14ac:dyDescent="0.25">
      <c r="A4205" s="104">
        <v>4204</v>
      </c>
      <c r="B4205" s="104">
        <v>19</v>
      </c>
      <c r="C4205" s="104" t="s">
        <v>1097</v>
      </c>
      <c r="D4205" s="104" t="s">
        <v>1056</v>
      </c>
      <c r="F4205" s="104" t="s">
        <v>959</v>
      </c>
      <c r="G4205" s="104">
        <v>15984</v>
      </c>
    </row>
    <row r="4206" spans="1:9" x14ac:dyDescent="0.25">
      <c r="A4206" s="104">
        <v>4205</v>
      </c>
      <c r="B4206" s="104">
        <v>19</v>
      </c>
      <c r="C4206" s="104" t="s">
        <v>957</v>
      </c>
      <c r="D4206" s="104" t="s">
        <v>945</v>
      </c>
      <c r="F4206" s="104" t="s">
        <v>946</v>
      </c>
      <c r="G4206" s="104">
        <v>3163</v>
      </c>
    </row>
    <row r="4207" spans="1:9" ht="165" x14ac:dyDescent="0.25">
      <c r="A4207" s="104">
        <v>4209</v>
      </c>
      <c r="B4207" s="104">
        <v>12</v>
      </c>
      <c r="C4207" s="104">
        <v>497</v>
      </c>
      <c r="D4207" s="104" t="s">
        <v>1098</v>
      </c>
      <c r="E4207" s="104" t="s">
        <v>100</v>
      </c>
      <c r="G4207" s="104" t="s">
        <v>1099</v>
      </c>
      <c r="H4207" s="104" t="s">
        <v>1010</v>
      </c>
      <c r="I4207" s="116" t="s">
        <v>1100</v>
      </c>
    </row>
    <row r="4208" spans="1:9" ht="255" x14ac:dyDescent="0.25">
      <c r="A4208" s="104">
        <v>4207</v>
      </c>
      <c r="B4208" s="104">
        <v>13</v>
      </c>
      <c r="C4208" s="104">
        <v>613</v>
      </c>
      <c r="D4208" s="104" t="s">
        <v>1101</v>
      </c>
      <c r="E4208" s="104" t="s">
        <v>73</v>
      </c>
      <c r="F4208" s="104" t="s">
        <v>944</v>
      </c>
      <c r="G4208" s="104" t="s">
        <v>1102</v>
      </c>
      <c r="H4208" s="104" t="s">
        <v>1010</v>
      </c>
      <c r="I4208" s="116" t="s">
        <v>1106</v>
      </c>
    </row>
    <row r="4209" spans="1:9" x14ac:dyDescent="0.25">
      <c r="A4209" s="104">
        <v>4208</v>
      </c>
      <c r="B4209" s="104">
        <v>12</v>
      </c>
      <c r="C4209" s="104">
        <v>508</v>
      </c>
      <c r="D4209" s="104" t="s">
        <v>1107</v>
      </c>
      <c r="E4209" s="104" t="s">
        <v>73</v>
      </c>
      <c r="F4209" s="104" t="s">
        <v>944</v>
      </c>
      <c r="G4209" s="104" t="s">
        <v>1108</v>
      </c>
      <c r="H4209" s="104" t="s">
        <v>1010</v>
      </c>
      <c r="I4209" s="104" t="s">
        <v>1109</v>
      </c>
    </row>
    <row r="4210" spans="1:9" ht="180" x14ac:dyDescent="0.25">
      <c r="A4210" s="104">
        <v>4209</v>
      </c>
      <c r="B4210" s="104">
        <v>18</v>
      </c>
      <c r="C4210" s="104">
        <v>175</v>
      </c>
      <c r="D4210" s="104" t="s">
        <v>5690</v>
      </c>
      <c r="E4210" s="104" t="s">
        <v>73</v>
      </c>
      <c r="F4210" s="104" t="s">
        <v>944</v>
      </c>
      <c r="G4210" s="104">
        <v>124</v>
      </c>
      <c r="H4210" s="104" t="s">
        <v>249</v>
      </c>
      <c r="I4210" s="116" t="s">
        <v>5701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2"/>
  <sheetViews>
    <sheetView workbookViewId="0">
      <selection activeCell="H3" sqref="A1:XFD1048576"/>
    </sheetView>
  </sheetViews>
  <sheetFormatPr defaultRowHeight="15" x14ac:dyDescent="0.25"/>
  <cols>
    <col min="1" max="16384" width="9.140625" style="104"/>
  </cols>
  <sheetData>
    <row r="1" spans="1:9" x14ac:dyDescent="0.25">
      <c r="A1" s="104" t="s">
        <v>710</v>
      </c>
      <c r="B1" s="104" t="s">
        <v>155</v>
      </c>
      <c r="C1" s="104" t="s">
        <v>7</v>
      </c>
      <c r="D1" s="104" t="s">
        <v>940</v>
      </c>
      <c r="E1" s="104" t="s">
        <v>127</v>
      </c>
      <c r="F1" s="104" t="s">
        <v>941</v>
      </c>
      <c r="G1" s="104" t="s">
        <v>942</v>
      </c>
      <c r="H1" s="104" t="s">
        <v>943</v>
      </c>
      <c r="I1" s="104" t="s">
        <v>2</v>
      </c>
    </row>
    <row r="2" spans="1:9" x14ac:dyDescent="0.25">
      <c r="A2" s="104">
        <v>102</v>
      </c>
      <c r="B2" s="104">
        <v>5</v>
      </c>
      <c r="C2" s="104">
        <v>38</v>
      </c>
      <c r="D2" s="104" t="s">
        <v>945</v>
      </c>
      <c r="F2" s="104" t="s">
        <v>946</v>
      </c>
      <c r="G2" s="104">
        <v>459</v>
      </c>
      <c r="H2" s="104" t="s">
        <v>754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129"/>
  <sheetViews>
    <sheetView topLeftCell="A30" workbookViewId="0">
      <selection activeCell="C40" sqref="A1:XFD1048576"/>
    </sheetView>
  </sheetViews>
  <sheetFormatPr defaultRowHeight="15" x14ac:dyDescent="0.25"/>
  <cols>
    <col min="1" max="1" width="81.85546875" style="117" bestFit="1" customWidth="1"/>
    <col min="2" max="2" width="21.140625" style="117" bestFit="1" customWidth="1"/>
    <col min="3" max="3" width="19.85546875" style="117" bestFit="1" customWidth="1"/>
    <col min="4" max="4" width="18.28515625" style="104" bestFit="1" customWidth="1"/>
    <col min="5" max="5" width="20.7109375" style="104" bestFit="1" customWidth="1"/>
    <col min="6" max="6" width="19.5703125" style="104" bestFit="1" customWidth="1"/>
    <col min="7" max="7" width="18.7109375" style="104" bestFit="1" customWidth="1"/>
    <col min="8" max="8" width="18" style="104" bestFit="1" customWidth="1"/>
    <col min="9" max="9" width="20.5703125" style="104" bestFit="1" customWidth="1"/>
    <col min="10" max="11" width="15.42578125" style="104" bestFit="1" customWidth="1"/>
    <col min="12" max="12" width="14.28515625" style="104" bestFit="1" customWidth="1"/>
    <col min="13" max="13" width="19.85546875" style="104" bestFit="1" customWidth="1"/>
    <col min="14" max="14" width="23.42578125" style="104" bestFit="1" customWidth="1"/>
    <col min="15" max="15" width="13.140625" style="104" bestFit="1" customWidth="1"/>
    <col min="16" max="16" width="15.42578125" style="104" bestFit="1" customWidth="1"/>
    <col min="17" max="17" width="20" style="104" bestFit="1" customWidth="1"/>
    <col min="18" max="18" width="9.28515625" style="104" bestFit="1" customWidth="1"/>
    <col min="19" max="19" width="8.85546875" style="104" bestFit="1" customWidth="1"/>
    <col min="20" max="20" width="13.42578125" style="104" bestFit="1" customWidth="1"/>
    <col min="21" max="21" width="13.5703125" style="104" bestFit="1" customWidth="1"/>
    <col min="22" max="22" width="11.140625" style="104" bestFit="1" customWidth="1"/>
    <col min="23" max="23" width="19.7109375" style="104" bestFit="1" customWidth="1"/>
    <col min="24" max="24" width="8.5703125" style="104" bestFit="1" customWidth="1"/>
    <col min="25" max="16384" width="9.140625" style="104"/>
  </cols>
  <sheetData>
    <row r="1" spans="1:21" x14ac:dyDescent="0.25">
      <c r="B1" s="117" t="s">
        <v>51</v>
      </c>
    </row>
    <row r="2" spans="1:21" x14ac:dyDescent="0.25">
      <c r="A2" s="104" t="s">
        <v>99</v>
      </c>
      <c r="B2" s="117">
        <v>1</v>
      </c>
      <c r="C2" s="117">
        <v>2</v>
      </c>
      <c r="D2" s="117" t="s">
        <v>325</v>
      </c>
      <c r="E2" s="117" t="s">
        <v>320</v>
      </c>
      <c r="F2" s="117">
        <v>4</v>
      </c>
      <c r="G2" s="117">
        <v>5</v>
      </c>
      <c r="H2" s="117">
        <v>6</v>
      </c>
      <c r="I2" s="117">
        <v>7</v>
      </c>
    </row>
    <row r="3" spans="1:21" x14ac:dyDescent="0.25">
      <c r="A3" s="109" t="s">
        <v>563</v>
      </c>
      <c r="B3" s="117" t="s">
        <v>456</v>
      </c>
      <c r="C3" s="117" t="s">
        <v>457</v>
      </c>
      <c r="D3" s="117" t="s">
        <v>458</v>
      </c>
      <c r="E3" s="117" t="s">
        <v>459</v>
      </c>
      <c r="F3" s="117" t="s">
        <v>460</v>
      </c>
      <c r="G3" s="117" t="s">
        <v>461</v>
      </c>
      <c r="H3" s="117" t="s">
        <v>462</v>
      </c>
      <c r="I3" s="117" t="s">
        <v>401</v>
      </c>
      <c r="J3" s="117" t="s">
        <v>402</v>
      </c>
      <c r="K3" s="117" t="s">
        <v>403</v>
      </c>
    </row>
    <row r="4" spans="1:21" x14ac:dyDescent="0.25">
      <c r="A4" s="104" t="s">
        <v>97</v>
      </c>
      <c r="B4" s="117" t="s">
        <v>394</v>
      </c>
      <c r="C4" s="117" t="s">
        <v>395</v>
      </c>
      <c r="D4" s="117" t="s">
        <v>396</v>
      </c>
      <c r="E4" s="117" t="s">
        <v>397</v>
      </c>
      <c r="F4" s="117" t="s">
        <v>398</v>
      </c>
      <c r="G4" s="117" t="s">
        <v>399</v>
      </c>
      <c r="H4" s="117" t="s">
        <v>400</v>
      </c>
      <c r="I4" s="117" t="s">
        <v>404</v>
      </c>
    </row>
    <row r="5" spans="1:21" x14ac:dyDescent="0.25">
      <c r="A5" s="104" t="s">
        <v>391</v>
      </c>
      <c r="B5" s="117" t="s">
        <v>405</v>
      </c>
      <c r="C5" s="117" t="s">
        <v>406</v>
      </c>
      <c r="D5" s="117" t="s">
        <v>407</v>
      </c>
      <c r="E5" s="117" t="s">
        <v>408</v>
      </c>
      <c r="F5" s="117" t="s">
        <v>409</v>
      </c>
      <c r="G5" s="117" t="s">
        <v>371</v>
      </c>
    </row>
    <row r="6" spans="1:21" s="117" customFormat="1" x14ac:dyDescent="0.25">
      <c r="A6" s="104" t="s">
        <v>392</v>
      </c>
      <c r="B6" s="117" t="s">
        <v>410</v>
      </c>
      <c r="C6" s="117" t="s">
        <v>411</v>
      </c>
      <c r="D6" s="117" t="s">
        <v>412</v>
      </c>
      <c r="E6" s="117" t="s">
        <v>413</v>
      </c>
      <c r="F6" s="117" t="s">
        <v>414</v>
      </c>
      <c r="G6" s="104"/>
      <c r="H6" s="104"/>
      <c r="I6" s="117" t="s">
        <v>422</v>
      </c>
      <c r="J6" s="117" t="s">
        <v>423</v>
      </c>
      <c r="K6" s="117" t="s">
        <v>424</v>
      </c>
      <c r="L6" s="117" t="s">
        <v>425</v>
      </c>
      <c r="M6" s="117" t="s">
        <v>426</v>
      </c>
    </row>
    <row r="7" spans="1:21" s="117" customFormat="1" x14ac:dyDescent="0.25">
      <c r="A7" s="104" t="s">
        <v>107</v>
      </c>
      <c r="B7" s="117" t="s">
        <v>415</v>
      </c>
      <c r="C7" s="117" t="s">
        <v>416</v>
      </c>
      <c r="D7" s="117" t="s">
        <v>417</v>
      </c>
      <c r="E7" s="117" t="s">
        <v>418</v>
      </c>
      <c r="F7" s="117" t="s">
        <v>419</v>
      </c>
      <c r="G7" s="117" t="s">
        <v>420</v>
      </c>
      <c r="H7" s="117" t="s">
        <v>421</v>
      </c>
      <c r="I7" s="117" t="s">
        <v>433</v>
      </c>
      <c r="J7" s="117" t="s">
        <v>434</v>
      </c>
    </row>
    <row r="8" spans="1:21" s="117" customFormat="1" x14ac:dyDescent="0.25">
      <c r="A8" s="104" t="s">
        <v>393</v>
      </c>
      <c r="B8" s="117" t="s">
        <v>427</v>
      </c>
      <c r="C8" s="117" t="s">
        <v>428</v>
      </c>
      <c r="D8" s="117" t="s">
        <v>429</v>
      </c>
      <c r="E8" s="117" t="s">
        <v>430</v>
      </c>
      <c r="F8" s="117" t="s">
        <v>431</v>
      </c>
      <c r="G8" s="117" t="s">
        <v>432</v>
      </c>
      <c r="H8" s="117" t="s">
        <v>411</v>
      </c>
      <c r="I8" s="117" t="s">
        <v>436</v>
      </c>
      <c r="J8" s="117" t="s">
        <v>437</v>
      </c>
      <c r="K8" s="117" t="s">
        <v>378</v>
      </c>
      <c r="L8" s="117" t="s">
        <v>379</v>
      </c>
      <c r="M8" s="117" t="s">
        <v>438</v>
      </c>
      <c r="N8" s="117" t="s">
        <v>439</v>
      </c>
      <c r="O8" s="117" t="s">
        <v>440</v>
      </c>
      <c r="P8" s="117" t="s">
        <v>441</v>
      </c>
      <c r="Q8" s="117" t="s">
        <v>88</v>
      </c>
      <c r="R8" s="117" t="s">
        <v>559</v>
      </c>
      <c r="S8" s="117" t="s">
        <v>560</v>
      </c>
      <c r="T8" s="117" t="s">
        <v>561</v>
      </c>
      <c r="U8" s="117" t="s">
        <v>562</v>
      </c>
    </row>
    <row r="9" spans="1:21" s="117" customFormat="1" x14ac:dyDescent="0.25">
      <c r="A9" s="104" t="s">
        <v>89</v>
      </c>
      <c r="B9" s="117" t="s">
        <v>372</v>
      </c>
      <c r="C9" s="117" t="s">
        <v>373</v>
      </c>
      <c r="D9" s="117" t="s">
        <v>374</v>
      </c>
      <c r="E9" s="117" t="s">
        <v>375</v>
      </c>
      <c r="F9" s="117" t="s">
        <v>376</v>
      </c>
      <c r="G9" s="117" t="s">
        <v>377</v>
      </c>
      <c r="H9" s="117" t="s">
        <v>435</v>
      </c>
      <c r="I9" s="117" t="s">
        <v>449</v>
      </c>
      <c r="J9" s="117" t="s">
        <v>450</v>
      </c>
      <c r="K9" s="117" t="s">
        <v>451</v>
      </c>
      <c r="L9" s="117" t="s">
        <v>426</v>
      </c>
      <c r="M9" s="117" t="s">
        <v>452</v>
      </c>
      <c r="N9" s="117" t="s">
        <v>453</v>
      </c>
      <c r="O9" s="117" t="s">
        <v>454</v>
      </c>
      <c r="P9" s="117" t="s">
        <v>455</v>
      </c>
    </row>
    <row r="10" spans="1:21" s="117" customFormat="1" x14ac:dyDescent="0.25">
      <c r="A10" s="104" t="s">
        <v>166</v>
      </c>
      <c r="B10" s="117" t="s">
        <v>442</v>
      </c>
      <c r="C10" s="117" t="s">
        <v>443</v>
      </c>
      <c r="D10" s="117" t="s">
        <v>444</v>
      </c>
      <c r="E10" s="117" t="s">
        <v>445</v>
      </c>
      <c r="F10" s="117" t="s">
        <v>446</v>
      </c>
      <c r="G10" s="117" t="s">
        <v>447</v>
      </c>
      <c r="H10" s="117" t="s">
        <v>448</v>
      </c>
      <c r="I10" s="104"/>
    </row>
    <row r="11" spans="1:21" s="117" customFormat="1" x14ac:dyDescent="0.25">
      <c r="A11" s="104" t="s">
        <v>209</v>
      </c>
      <c r="B11" s="117" t="s">
        <v>463</v>
      </c>
      <c r="C11" s="117" t="s">
        <v>464</v>
      </c>
      <c r="D11" s="117" t="s">
        <v>465</v>
      </c>
      <c r="E11" s="117" t="s">
        <v>466</v>
      </c>
      <c r="F11" s="117" t="s">
        <v>467</v>
      </c>
      <c r="G11" s="117" t="s">
        <v>468</v>
      </c>
      <c r="H11" s="104"/>
      <c r="I11" s="104"/>
    </row>
    <row r="12" spans="1:21" s="117" customFormat="1" x14ac:dyDescent="0.25">
      <c r="A12" s="104" t="s">
        <v>51</v>
      </c>
      <c r="B12" s="117" t="s">
        <v>469</v>
      </c>
      <c r="C12" s="117" t="s">
        <v>470</v>
      </c>
      <c r="D12" s="117" t="s">
        <v>471</v>
      </c>
      <c r="E12" s="117" t="s">
        <v>472</v>
      </c>
      <c r="F12" s="117" t="s">
        <v>473</v>
      </c>
      <c r="G12" s="104"/>
      <c r="H12" s="104"/>
      <c r="I12" s="104"/>
    </row>
    <row r="13" spans="1:21" s="117" customFormat="1" x14ac:dyDescent="0.25">
      <c r="A13" s="104" t="s">
        <v>170</v>
      </c>
      <c r="B13" s="117" t="s">
        <v>474</v>
      </c>
      <c r="C13" s="117" t="s">
        <v>475</v>
      </c>
      <c r="D13" s="117" t="s">
        <v>476</v>
      </c>
      <c r="E13" s="117" t="s">
        <v>549</v>
      </c>
      <c r="F13" s="117" t="s">
        <v>477</v>
      </c>
      <c r="G13" s="117" t="s">
        <v>478</v>
      </c>
      <c r="H13" s="117" t="s">
        <v>550</v>
      </c>
      <c r="I13" s="117" t="s">
        <v>486</v>
      </c>
    </row>
    <row r="14" spans="1:21" s="117" customFormat="1" x14ac:dyDescent="0.25">
      <c r="A14" s="104" t="s">
        <v>167</v>
      </c>
      <c r="B14" s="117" t="s">
        <v>479</v>
      </c>
      <c r="C14" s="117" t="s">
        <v>480</v>
      </c>
      <c r="D14" s="117" t="s">
        <v>481</v>
      </c>
      <c r="E14" s="117" t="s">
        <v>482</v>
      </c>
      <c r="F14" s="117" t="s">
        <v>483</v>
      </c>
      <c r="G14" s="117" t="s">
        <v>484</v>
      </c>
      <c r="H14" s="117" t="s">
        <v>485</v>
      </c>
      <c r="I14" s="117" t="s">
        <v>494</v>
      </c>
      <c r="J14" s="117" t="s">
        <v>495</v>
      </c>
      <c r="K14" s="117" t="s">
        <v>496</v>
      </c>
    </row>
    <row r="15" spans="1:21" s="117" customFormat="1" x14ac:dyDescent="0.25">
      <c r="A15" s="104" t="s">
        <v>165</v>
      </c>
      <c r="B15" s="117" t="s">
        <v>487</v>
      </c>
      <c r="C15" s="117" t="s">
        <v>488</v>
      </c>
      <c r="D15" s="117" t="s">
        <v>489</v>
      </c>
      <c r="E15" s="117" t="s">
        <v>490</v>
      </c>
      <c r="F15" s="117" t="s">
        <v>491</v>
      </c>
      <c r="G15" s="117" t="s">
        <v>492</v>
      </c>
      <c r="H15" s="117" t="s">
        <v>493</v>
      </c>
      <c r="I15" s="117" t="s">
        <v>383</v>
      </c>
    </row>
    <row r="16" spans="1:21" s="117" customFormat="1" x14ac:dyDescent="0.25">
      <c r="A16" s="104" t="s">
        <v>168</v>
      </c>
      <c r="B16" s="117" t="s">
        <v>497</v>
      </c>
      <c r="C16" s="117" t="s">
        <v>498</v>
      </c>
      <c r="D16" s="117" t="s">
        <v>499</v>
      </c>
      <c r="E16" s="117" t="s">
        <v>500</v>
      </c>
      <c r="F16" s="117" t="s">
        <v>380</v>
      </c>
      <c r="G16" s="117" t="s">
        <v>381</v>
      </c>
      <c r="H16" s="117" t="s">
        <v>382</v>
      </c>
      <c r="I16" s="117" t="s">
        <v>477</v>
      </c>
      <c r="J16" s="117" t="s">
        <v>507</v>
      </c>
      <c r="K16" s="117" t="s">
        <v>508</v>
      </c>
    </row>
    <row r="17" spans="1:11" s="117" customFormat="1" x14ac:dyDescent="0.25">
      <c r="A17" s="104" t="s">
        <v>356</v>
      </c>
      <c r="B17" s="117" t="s">
        <v>426</v>
      </c>
      <c r="C17" s="117" t="s">
        <v>501</v>
      </c>
      <c r="D17" s="117" t="s">
        <v>502</v>
      </c>
      <c r="E17" s="117" t="s">
        <v>503</v>
      </c>
      <c r="F17" s="117" t="s">
        <v>504</v>
      </c>
      <c r="G17" s="117" t="s">
        <v>505</v>
      </c>
      <c r="H17" s="117" t="s">
        <v>506</v>
      </c>
      <c r="I17" s="117" t="s">
        <v>515</v>
      </c>
      <c r="J17" s="117" t="s">
        <v>516</v>
      </c>
    </row>
    <row r="18" spans="1:11" s="117" customFormat="1" x14ac:dyDescent="0.25">
      <c r="A18" s="104" t="s">
        <v>384</v>
      </c>
      <c r="B18" s="117" t="s">
        <v>509</v>
      </c>
      <c r="C18" s="117" t="s">
        <v>510</v>
      </c>
      <c r="D18" s="117" t="s">
        <v>511</v>
      </c>
      <c r="E18" s="117" t="s">
        <v>552</v>
      </c>
      <c r="F18" s="117" t="s">
        <v>512</v>
      </c>
      <c r="G18" s="117" t="s">
        <v>513</v>
      </c>
      <c r="H18" s="117" t="s">
        <v>514</v>
      </c>
      <c r="I18" s="117" t="s">
        <v>520</v>
      </c>
      <c r="J18" s="117" t="s">
        <v>521</v>
      </c>
    </row>
    <row r="19" spans="1:11" s="117" customFormat="1" x14ac:dyDescent="0.25">
      <c r="A19" s="104" t="s">
        <v>210</v>
      </c>
      <c r="B19" s="117" t="s">
        <v>556</v>
      </c>
      <c r="C19" s="117" t="s">
        <v>555</v>
      </c>
      <c r="D19" s="117" t="s">
        <v>553</v>
      </c>
      <c r="E19" s="117" t="s">
        <v>551</v>
      </c>
      <c r="F19" s="117" t="s">
        <v>517</v>
      </c>
      <c r="G19" s="117" t="s">
        <v>518</v>
      </c>
      <c r="H19" s="117" t="s">
        <v>519</v>
      </c>
      <c r="I19" s="117" t="s">
        <v>386</v>
      </c>
      <c r="J19" s="117" t="s">
        <v>387</v>
      </c>
      <c r="K19" s="117" t="s">
        <v>388</v>
      </c>
    </row>
    <row r="20" spans="1:11" s="117" customFormat="1" x14ac:dyDescent="0.25">
      <c r="A20" s="104" t="s">
        <v>177</v>
      </c>
      <c r="B20" s="117" t="s">
        <v>522</v>
      </c>
      <c r="C20" s="117" t="s">
        <v>554</v>
      </c>
      <c r="D20" s="117" t="s">
        <v>523</v>
      </c>
      <c r="E20" s="117" t="s">
        <v>524</v>
      </c>
      <c r="F20" s="117" t="s">
        <v>525</v>
      </c>
      <c r="G20" s="117" t="s">
        <v>526</v>
      </c>
      <c r="H20" s="117" t="s">
        <v>385</v>
      </c>
      <c r="I20" s="104"/>
    </row>
    <row r="21" spans="1:11" s="117" customFormat="1" x14ac:dyDescent="0.25">
      <c r="A21" s="104" t="s">
        <v>389</v>
      </c>
      <c r="B21" s="117" t="s">
        <v>527</v>
      </c>
      <c r="C21" s="117" t="s">
        <v>528</v>
      </c>
      <c r="D21" s="117" t="s">
        <v>529</v>
      </c>
      <c r="E21" s="117" t="s">
        <v>530</v>
      </c>
      <c r="F21" s="117" t="s">
        <v>531</v>
      </c>
      <c r="G21" s="117" t="s">
        <v>532</v>
      </c>
      <c r="H21" s="117" t="s">
        <v>533</v>
      </c>
      <c r="I21" s="117" t="s">
        <v>541</v>
      </c>
      <c r="J21" s="117" t="s">
        <v>542</v>
      </c>
    </row>
    <row r="22" spans="1:11" s="117" customFormat="1" x14ac:dyDescent="0.25">
      <c r="A22" s="104" t="s">
        <v>169</v>
      </c>
      <c r="B22" s="117" t="s">
        <v>534</v>
      </c>
      <c r="C22" s="117" t="s">
        <v>535</v>
      </c>
      <c r="D22" s="117" t="s">
        <v>536</v>
      </c>
      <c r="E22" s="117" t="s">
        <v>537</v>
      </c>
      <c r="F22" s="117" t="s">
        <v>538</v>
      </c>
      <c r="G22" s="117" t="s">
        <v>539</v>
      </c>
      <c r="H22" s="117" t="s">
        <v>540</v>
      </c>
      <c r="I22" s="104"/>
    </row>
    <row r="23" spans="1:11" x14ac:dyDescent="0.25">
      <c r="A23" s="104" t="s">
        <v>390</v>
      </c>
      <c r="B23" s="117" t="s">
        <v>543</v>
      </c>
      <c r="C23" s="117" t="s">
        <v>544</v>
      </c>
      <c r="D23" s="117" t="s">
        <v>545</v>
      </c>
      <c r="E23" s="117" t="s">
        <v>546</v>
      </c>
      <c r="F23" s="117" t="s">
        <v>547</v>
      </c>
      <c r="G23" s="117" t="s">
        <v>548</v>
      </c>
    </row>
    <row r="24" spans="1:11" x14ac:dyDescent="0.25">
      <c r="B24" s="117" t="s">
        <v>469</v>
      </c>
    </row>
    <row r="25" spans="1:11" x14ac:dyDescent="0.25">
      <c r="B25" s="117" t="s">
        <v>470</v>
      </c>
    </row>
    <row r="26" spans="1:11" x14ac:dyDescent="0.25">
      <c r="B26" s="117" t="s">
        <v>471</v>
      </c>
    </row>
    <row r="27" spans="1:11" x14ac:dyDescent="0.25">
      <c r="B27" s="117" t="s">
        <v>472</v>
      </c>
    </row>
    <row r="28" spans="1:11" x14ac:dyDescent="0.25">
      <c r="B28" s="117" t="s">
        <v>473</v>
      </c>
    </row>
    <row r="29" spans="1:11" x14ac:dyDescent="0.25">
      <c r="A29" s="118" t="s">
        <v>4709</v>
      </c>
      <c r="B29" s="117" t="s">
        <v>4699</v>
      </c>
      <c r="C29" s="117" t="s">
        <v>4715</v>
      </c>
    </row>
    <row r="30" spans="1:11" ht="30" x14ac:dyDescent="0.25">
      <c r="A30" s="118" t="s">
        <v>4710</v>
      </c>
      <c r="B30" s="117" t="s">
        <v>4700</v>
      </c>
      <c r="C30" s="117" t="s">
        <v>4715</v>
      </c>
    </row>
    <row r="31" spans="1:11" x14ac:dyDescent="0.25">
      <c r="A31" s="118" t="s">
        <v>4701</v>
      </c>
      <c r="B31" s="117" t="s">
        <v>4702</v>
      </c>
      <c r="C31" s="117" t="s">
        <v>4715</v>
      </c>
    </row>
    <row r="32" spans="1:11" x14ac:dyDescent="0.25">
      <c r="A32" s="118" t="s">
        <v>4703</v>
      </c>
      <c r="B32" s="117" t="s">
        <v>4704</v>
      </c>
      <c r="C32" s="117" t="s">
        <v>4715</v>
      </c>
    </row>
    <row r="33" spans="1:3" x14ac:dyDescent="0.25">
      <c r="A33" s="118" t="s">
        <v>4705</v>
      </c>
      <c r="B33" s="117" t="s">
        <v>4706</v>
      </c>
      <c r="C33" s="117" t="s">
        <v>4715</v>
      </c>
    </row>
    <row r="34" spans="1:3" x14ac:dyDescent="0.25">
      <c r="A34" s="118" t="s">
        <v>4707</v>
      </c>
      <c r="B34" s="117" t="s">
        <v>4712</v>
      </c>
      <c r="C34" s="117" t="s">
        <v>4715</v>
      </c>
    </row>
    <row r="35" spans="1:3" x14ac:dyDescent="0.25">
      <c r="A35" s="118" t="s">
        <v>4708</v>
      </c>
      <c r="B35" s="117" t="s">
        <v>4711</v>
      </c>
      <c r="C35" s="117" t="s">
        <v>4715</v>
      </c>
    </row>
    <row r="36" spans="1:3" x14ac:dyDescent="0.25">
      <c r="A36" s="118" t="s">
        <v>4714</v>
      </c>
      <c r="B36" s="117" t="s">
        <v>4713</v>
      </c>
      <c r="C36" s="117" t="s">
        <v>4715</v>
      </c>
    </row>
    <row r="37" spans="1:3" ht="30" x14ac:dyDescent="0.25">
      <c r="A37" s="118" t="s">
        <v>4716</v>
      </c>
      <c r="B37" s="117" t="s">
        <v>4717</v>
      </c>
      <c r="C37" s="117" t="s">
        <v>4715</v>
      </c>
    </row>
    <row r="38" spans="1:3" ht="30" x14ac:dyDescent="0.25">
      <c r="A38" s="118" t="s">
        <v>4718</v>
      </c>
      <c r="B38" s="117" t="s">
        <v>4719</v>
      </c>
      <c r="C38" s="117" t="s">
        <v>4715</v>
      </c>
    </row>
    <row r="39" spans="1:3" ht="30" x14ac:dyDescent="0.25">
      <c r="A39" s="118" t="s">
        <v>4720</v>
      </c>
      <c r="B39" s="117" t="s">
        <v>4721</v>
      </c>
      <c r="C39" s="117" t="s">
        <v>4715</v>
      </c>
    </row>
    <row r="40" spans="1:3" ht="30" x14ac:dyDescent="0.25">
      <c r="A40" s="118" t="s">
        <v>4722</v>
      </c>
      <c r="B40" s="117" t="s">
        <v>4723</v>
      </c>
      <c r="C40" s="117" t="s">
        <v>4715</v>
      </c>
    </row>
    <row r="52" spans="3:3" x14ac:dyDescent="0.25">
      <c r="C52" s="117" t="str">
        <f t="shared" ref="C52:C90" si="0">TRIM(A29)</f>
        <v>Mẫu đăng ký đất đai, cấp giấy chứng nhận đơn lẻ, thường xuyên, hằng năm</v>
      </c>
    </row>
    <row r="53" spans="3:3" x14ac:dyDescent="0.25">
      <c r="C53" s="117" t="str">
        <f t="shared" si="0"/>
        <v>Mẫu giao đất, thuê đất, cho phép chuyển mục đích thuộc thẩm quyền của UBND cấp Huyện</v>
      </c>
    </row>
    <row r="54" spans="3:3" x14ac:dyDescent="0.25">
      <c r="C54" s="117" t="str">
        <f t="shared" si="0"/>
        <v>Mẫu danh sách thu hồi đất</v>
      </c>
    </row>
    <row r="55" spans="3:3" x14ac:dyDescent="0.25">
      <c r="C55" s="117" t="str">
        <f t="shared" si="0"/>
        <v>Mẫu bảng tổng hợp diện tích thu hồi đất</v>
      </c>
    </row>
    <row r="56" spans="3:3" x14ac:dyDescent="0.25">
      <c r="C56" s="117" t="str">
        <f t="shared" si="0"/>
        <v>Mẫu đơn xin hiến đất làm đường</v>
      </c>
    </row>
    <row r="57" spans="3:3" x14ac:dyDescent="0.25">
      <c r="C57" s="117" t="str">
        <f t="shared" si="0"/>
        <v>Mẫu thu hồi đất thuộc thẩm quyền cấp huyện</v>
      </c>
    </row>
    <row r="58" spans="3:3" x14ac:dyDescent="0.25">
      <c r="C58" s="117" t="str">
        <f t="shared" si="0"/>
        <v>Mẫu giao đất, thuê đất, cho phép chuyển mục đích thuộc thẩm quyền của UBND cấp Tỉnh</v>
      </c>
    </row>
    <row r="59" spans="3:3" x14ac:dyDescent="0.25">
      <c r="C59" s="117" t="str">
        <f t="shared" si="0"/>
        <v>Mẫu thu hồi đất thuộc thẩm quyền cấp tỉnh</v>
      </c>
    </row>
    <row r="60" spans="3:3" x14ac:dyDescent="0.25">
      <c r="C60" s="117" t="str">
        <f t="shared" si="0"/>
        <v>Quyết định về việc thu hồi đất của hộ gia đình, cá nhân, tổ chức để xây dựng công trình: Đường trung tâm xã Tân Hợp (Tuyến 1; Tuyến 2)</v>
      </c>
    </row>
    <row r="61" spans="3:3" x14ac:dyDescent="0.25">
      <c r="C61" s="117" t="str">
        <f t="shared" si="0"/>
        <v>Quyết định về việc cấp giấy chứng nhận quyền sử dụng đất, quyền sở hữu nhà ở và tài sản gắn liền với đất cho các hộ gia đình, cá nhân tại xã Tân Hợp</v>
      </c>
    </row>
    <row r="62" spans="3:3" x14ac:dyDescent="0.25">
      <c r="C62" s="117" t="str">
        <f t="shared" si="0"/>
        <v>Quyết định về việc cấp giấy chứng nhận quyền sử dụng đất, quyền sở hữu nhà ở và tài sản gắn liền với đất cho các hộ gia đình, cá nhân tại xã Tân Long ( Bổ sung đợt 2 )</v>
      </c>
    </row>
    <row r="63" spans="3:3" x14ac:dyDescent="0.25">
      <c r="C63" s="117" t="str">
        <f t="shared" si="0"/>
        <v>Quyết định về việc cấp giấy chứng nhận quyền sử dụng đất, quyền sở hữu nhà ở và tài sản gắn liền với đất cho các hộ gia đình, cá nhân tại xã Tân Long</v>
      </c>
    </row>
    <row r="64" spans="3:3" x14ac:dyDescent="0.25">
      <c r="C64" s="117" t="str">
        <f t="shared" si="0"/>
        <v/>
      </c>
    </row>
    <row r="65" spans="3:3" x14ac:dyDescent="0.25">
      <c r="C65" s="117" t="str">
        <f t="shared" si="0"/>
        <v/>
      </c>
    </row>
    <row r="66" spans="3:3" x14ac:dyDescent="0.25">
      <c r="C66" s="117" t="str">
        <f t="shared" si="0"/>
        <v/>
      </c>
    </row>
    <row r="67" spans="3:3" x14ac:dyDescent="0.25">
      <c r="C67" s="117" t="str">
        <f t="shared" si="0"/>
        <v/>
      </c>
    </row>
    <row r="68" spans="3:3" x14ac:dyDescent="0.25">
      <c r="C68" s="117" t="str">
        <f t="shared" si="0"/>
        <v/>
      </c>
    </row>
    <row r="69" spans="3:3" x14ac:dyDescent="0.25">
      <c r="C69" s="117" t="str">
        <f t="shared" si="0"/>
        <v/>
      </c>
    </row>
    <row r="70" spans="3:3" x14ac:dyDescent="0.25">
      <c r="C70" s="117" t="str">
        <f t="shared" si="0"/>
        <v/>
      </c>
    </row>
    <row r="71" spans="3:3" x14ac:dyDescent="0.25">
      <c r="C71" s="117" t="str">
        <f t="shared" si="0"/>
        <v/>
      </c>
    </row>
    <row r="72" spans="3:3" x14ac:dyDescent="0.25">
      <c r="C72" s="117" t="str">
        <f t="shared" si="0"/>
        <v/>
      </c>
    </row>
    <row r="73" spans="3:3" x14ac:dyDescent="0.25">
      <c r="C73" s="117" t="str">
        <f t="shared" si="0"/>
        <v/>
      </c>
    </row>
    <row r="74" spans="3:3" x14ac:dyDescent="0.25">
      <c r="C74" s="117" t="str">
        <f t="shared" si="0"/>
        <v/>
      </c>
    </row>
    <row r="75" spans="3:3" x14ac:dyDescent="0.25">
      <c r="C75" s="117" t="str">
        <f t="shared" si="0"/>
        <v/>
      </c>
    </row>
    <row r="76" spans="3:3" x14ac:dyDescent="0.25">
      <c r="C76" s="117" t="str">
        <f t="shared" si="0"/>
        <v/>
      </c>
    </row>
    <row r="77" spans="3:3" x14ac:dyDescent="0.25">
      <c r="C77" s="117" t="str">
        <f t="shared" si="0"/>
        <v/>
      </c>
    </row>
    <row r="78" spans="3:3" x14ac:dyDescent="0.25">
      <c r="C78" s="117" t="str">
        <f t="shared" si="0"/>
        <v/>
      </c>
    </row>
    <row r="79" spans="3:3" x14ac:dyDescent="0.25">
      <c r="C79" s="117" t="str">
        <f t="shared" si="0"/>
        <v/>
      </c>
    </row>
    <row r="80" spans="3:3" x14ac:dyDescent="0.25">
      <c r="C80" s="117" t="str">
        <f t="shared" si="0"/>
        <v/>
      </c>
    </row>
    <row r="81" spans="3:3" x14ac:dyDescent="0.25">
      <c r="C81" s="117" t="str">
        <f t="shared" si="0"/>
        <v/>
      </c>
    </row>
    <row r="82" spans="3:3" x14ac:dyDescent="0.25">
      <c r="C82" s="117" t="str">
        <f t="shared" si="0"/>
        <v/>
      </c>
    </row>
    <row r="83" spans="3:3" x14ac:dyDescent="0.25">
      <c r="C83" s="117" t="str">
        <f t="shared" si="0"/>
        <v/>
      </c>
    </row>
    <row r="84" spans="3:3" x14ac:dyDescent="0.25">
      <c r="C84" s="117" t="str">
        <f t="shared" si="0"/>
        <v/>
      </c>
    </row>
    <row r="85" spans="3:3" x14ac:dyDescent="0.25">
      <c r="C85" s="117" t="str">
        <f t="shared" si="0"/>
        <v/>
      </c>
    </row>
    <row r="86" spans="3:3" x14ac:dyDescent="0.25">
      <c r="C86" s="117" t="str">
        <f t="shared" si="0"/>
        <v/>
      </c>
    </row>
    <row r="87" spans="3:3" x14ac:dyDescent="0.25">
      <c r="C87" s="117" t="str">
        <f t="shared" si="0"/>
        <v/>
      </c>
    </row>
    <row r="88" spans="3:3" x14ac:dyDescent="0.25">
      <c r="C88" s="117" t="str">
        <f t="shared" si="0"/>
        <v/>
      </c>
    </row>
    <row r="89" spans="3:3" x14ac:dyDescent="0.25">
      <c r="C89" s="117" t="str">
        <f t="shared" si="0"/>
        <v/>
      </c>
    </row>
    <row r="90" spans="3:3" x14ac:dyDescent="0.25">
      <c r="C90" s="117" t="str">
        <f t="shared" si="0"/>
        <v/>
      </c>
    </row>
    <row r="91" spans="3:3" x14ac:dyDescent="0.25">
      <c r="C91" s="117" t="str">
        <f t="shared" ref="C91:C129" si="1">TRIM(A68)</f>
        <v/>
      </c>
    </row>
    <row r="92" spans="3:3" x14ac:dyDescent="0.25">
      <c r="C92" s="117" t="str">
        <f t="shared" si="1"/>
        <v/>
      </c>
    </row>
    <row r="93" spans="3:3" x14ac:dyDescent="0.25">
      <c r="C93" s="117" t="str">
        <f t="shared" si="1"/>
        <v/>
      </c>
    </row>
    <row r="94" spans="3:3" x14ac:dyDescent="0.25">
      <c r="C94" s="117" t="str">
        <f t="shared" si="1"/>
        <v/>
      </c>
    </row>
    <row r="95" spans="3:3" x14ac:dyDescent="0.25">
      <c r="C95" s="117" t="str">
        <f t="shared" si="1"/>
        <v/>
      </c>
    </row>
    <row r="96" spans="3:3" x14ac:dyDescent="0.25">
      <c r="C96" s="117" t="str">
        <f t="shared" si="1"/>
        <v/>
      </c>
    </row>
    <row r="97" spans="3:3" x14ac:dyDescent="0.25">
      <c r="C97" s="117" t="str">
        <f t="shared" si="1"/>
        <v/>
      </c>
    </row>
    <row r="98" spans="3:3" x14ac:dyDescent="0.25">
      <c r="C98" s="117" t="str">
        <f t="shared" si="1"/>
        <v/>
      </c>
    </row>
    <row r="99" spans="3:3" x14ac:dyDescent="0.25">
      <c r="C99" s="117" t="str">
        <f t="shared" si="1"/>
        <v/>
      </c>
    </row>
    <row r="100" spans="3:3" x14ac:dyDescent="0.25">
      <c r="C100" s="117" t="str">
        <f t="shared" si="1"/>
        <v/>
      </c>
    </row>
    <row r="101" spans="3:3" x14ac:dyDescent="0.25">
      <c r="C101" s="117" t="str">
        <f t="shared" si="1"/>
        <v/>
      </c>
    </row>
    <row r="102" spans="3:3" x14ac:dyDescent="0.25">
      <c r="C102" s="117" t="str">
        <f t="shared" si="1"/>
        <v/>
      </c>
    </row>
    <row r="103" spans="3:3" x14ac:dyDescent="0.25">
      <c r="C103" s="117" t="str">
        <f t="shared" si="1"/>
        <v/>
      </c>
    </row>
    <row r="104" spans="3:3" x14ac:dyDescent="0.25">
      <c r="C104" s="117" t="str">
        <f t="shared" si="1"/>
        <v/>
      </c>
    </row>
    <row r="105" spans="3:3" x14ac:dyDescent="0.25">
      <c r="C105" s="117" t="str">
        <f t="shared" si="1"/>
        <v/>
      </c>
    </row>
    <row r="106" spans="3:3" x14ac:dyDescent="0.25">
      <c r="C106" s="117" t="str">
        <f t="shared" si="1"/>
        <v/>
      </c>
    </row>
    <row r="107" spans="3:3" x14ac:dyDescent="0.25">
      <c r="C107" s="117" t="str">
        <f t="shared" si="1"/>
        <v/>
      </c>
    </row>
    <row r="108" spans="3:3" x14ac:dyDescent="0.25">
      <c r="C108" s="117" t="str">
        <f t="shared" si="1"/>
        <v/>
      </c>
    </row>
    <row r="109" spans="3:3" x14ac:dyDescent="0.25">
      <c r="C109" s="117" t="str">
        <f t="shared" si="1"/>
        <v/>
      </c>
    </row>
    <row r="110" spans="3:3" x14ac:dyDescent="0.25">
      <c r="C110" s="117" t="str">
        <f t="shared" si="1"/>
        <v/>
      </c>
    </row>
    <row r="111" spans="3:3" x14ac:dyDescent="0.25">
      <c r="C111" s="117" t="str">
        <f t="shared" si="1"/>
        <v/>
      </c>
    </row>
    <row r="112" spans="3:3" x14ac:dyDescent="0.25">
      <c r="C112" s="117" t="str">
        <f t="shared" si="1"/>
        <v/>
      </c>
    </row>
    <row r="113" spans="3:3" x14ac:dyDescent="0.25">
      <c r="C113" s="117" t="str">
        <f t="shared" si="1"/>
        <v/>
      </c>
    </row>
    <row r="114" spans="3:3" x14ac:dyDescent="0.25">
      <c r="C114" s="117" t="str">
        <f t="shared" si="1"/>
        <v/>
      </c>
    </row>
    <row r="115" spans="3:3" x14ac:dyDescent="0.25">
      <c r="C115" s="117" t="str">
        <f t="shared" si="1"/>
        <v/>
      </c>
    </row>
    <row r="116" spans="3:3" x14ac:dyDescent="0.25">
      <c r="C116" s="117" t="str">
        <f t="shared" si="1"/>
        <v/>
      </c>
    </row>
    <row r="117" spans="3:3" x14ac:dyDescent="0.25">
      <c r="C117" s="117" t="str">
        <f t="shared" si="1"/>
        <v/>
      </c>
    </row>
    <row r="118" spans="3:3" x14ac:dyDescent="0.25">
      <c r="C118" s="117" t="str">
        <f t="shared" si="1"/>
        <v/>
      </c>
    </row>
    <row r="119" spans="3:3" x14ac:dyDescent="0.25">
      <c r="C119" s="117" t="str">
        <f t="shared" si="1"/>
        <v/>
      </c>
    </row>
    <row r="120" spans="3:3" x14ac:dyDescent="0.25">
      <c r="C120" s="117" t="str">
        <f t="shared" si="1"/>
        <v/>
      </c>
    </row>
    <row r="121" spans="3:3" x14ac:dyDescent="0.25">
      <c r="C121" s="117" t="str">
        <f t="shared" si="1"/>
        <v/>
      </c>
    </row>
    <row r="122" spans="3:3" x14ac:dyDescent="0.25">
      <c r="C122" s="117" t="str">
        <f t="shared" si="1"/>
        <v/>
      </c>
    </row>
    <row r="123" spans="3:3" x14ac:dyDescent="0.25">
      <c r="C123" s="117" t="str">
        <f t="shared" si="1"/>
        <v/>
      </c>
    </row>
    <row r="124" spans="3:3" x14ac:dyDescent="0.25">
      <c r="C124" s="117" t="str">
        <f t="shared" si="1"/>
        <v/>
      </c>
    </row>
    <row r="125" spans="3:3" x14ac:dyDescent="0.25">
      <c r="C125" s="117" t="str">
        <f t="shared" si="1"/>
        <v/>
      </c>
    </row>
    <row r="126" spans="3:3" x14ac:dyDescent="0.25">
      <c r="C126" s="117" t="str">
        <f t="shared" si="1"/>
        <v/>
      </c>
    </row>
    <row r="127" spans="3:3" x14ac:dyDescent="0.25">
      <c r="C127" s="117" t="str">
        <f t="shared" si="1"/>
        <v/>
      </c>
    </row>
    <row r="128" spans="3:3" x14ac:dyDescent="0.25">
      <c r="C128" s="117" t="str">
        <f t="shared" si="1"/>
        <v/>
      </c>
    </row>
    <row r="129" spans="3:3" x14ac:dyDescent="0.25">
      <c r="C129" s="117" t="str">
        <f t="shared" si="1"/>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3"/>
  <sheetViews>
    <sheetView topLeftCell="BD1" workbookViewId="0">
      <selection activeCell="AV1" sqref="A1:XFD1048576"/>
    </sheetView>
  </sheetViews>
  <sheetFormatPr defaultRowHeight="15" x14ac:dyDescent="0.25"/>
  <cols>
    <col min="1" max="4" width="9.140625" style="104"/>
    <col min="5" max="5" width="19.5703125" style="104" bestFit="1" customWidth="1"/>
    <col min="6" max="6" width="15.5703125" style="104" bestFit="1" customWidth="1"/>
    <col min="7" max="7" width="17.42578125" style="104" bestFit="1" customWidth="1"/>
    <col min="8" max="8" width="15.42578125" style="104" bestFit="1" customWidth="1"/>
    <col min="9" max="23" width="9.140625" style="104"/>
    <col min="24" max="24" width="15.28515625" style="104" bestFit="1" customWidth="1"/>
    <col min="25" max="25" width="12.28515625" style="104" bestFit="1" customWidth="1"/>
    <col min="26" max="26" width="14.28515625" style="104" bestFit="1" customWidth="1"/>
    <col min="27" max="27" width="19.140625" style="104" bestFit="1" customWidth="1"/>
    <col min="28" max="28" width="18" style="104" bestFit="1" customWidth="1"/>
    <col min="29" max="29" width="11" style="104" bestFit="1" customWidth="1"/>
    <col min="30" max="30" width="16.140625" style="104" bestFit="1" customWidth="1"/>
    <col min="31" max="31" width="15" style="104" bestFit="1" customWidth="1"/>
    <col min="32" max="32" width="10.7109375" style="104" bestFit="1" customWidth="1"/>
    <col min="33" max="45" width="9.140625" style="104"/>
    <col min="46" max="46" width="13.140625" style="104" bestFit="1" customWidth="1"/>
    <col min="47" max="50" width="9.140625" style="104"/>
    <col min="51" max="51" width="12.28515625" style="104" bestFit="1" customWidth="1"/>
    <col min="52" max="72" width="9.140625" style="104"/>
    <col min="73" max="73" width="10" style="104" bestFit="1" customWidth="1"/>
    <col min="74" max="74" width="9.7109375" style="104" bestFit="1" customWidth="1"/>
    <col min="75" max="77" width="9.140625" style="104"/>
    <col min="78" max="78" width="17.42578125" style="104" bestFit="1" customWidth="1"/>
    <col min="79" max="79" width="13.42578125" style="104" bestFit="1" customWidth="1"/>
    <col min="80" max="80" width="19.5703125" style="104" bestFit="1" customWidth="1"/>
    <col min="81" max="81" width="15.5703125" style="104" bestFit="1" customWidth="1"/>
    <col min="82" max="16384" width="9.140625" style="104"/>
  </cols>
  <sheetData>
    <row r="1" spans="1:81" x14ac:dyDescent="0.25">
      <c r="A1" s="104" t="s">
        <v>810</v>
      </c>
      <c r="B1" s="104" t="s">
        <v>811</v>
      </c>
      <c r="C1" s="104" t="s">
        <v>812</v>
      </c>
      <c r="D1" s="104" t="s">
        <v>813</v>
      </c>
      <c r="E1" s="104" t="s">
        <v>814</v>
      </c>
      <c r="F1" s="104" t="s">
        <v>815</v>
      </c>
      <c r="G1" s="104" t="s">
        <v>816</v>
      </c>
      <c r="H1" s="104" t="s">
        <v>817</v>
      </c>
      <c r="I1" s="104" t="s">
        <v>818</v>
      </c>
      <c r="J1" s="104" t="s">
        <v>819</v>
      </c>
      <c r="K1" s="104" t="s">
        <v>820</v>
      </c>
      <c r="L1" s="104" t="s">
        <v>821</v>
      </c>
      <c r="M1" s="104" t="s">
        <v>822</v>
      </c>
      <c r="N1" s="104" t="s">
        <v>823</v>
      </c>
      <c r="O1" s="104" t="s">
        <v>824</v>
      </c>
      <c r="P1" s="104" t="s">
        <v>825</v>
      </c>
      <c r="Q1" s="104" t="s">
        <v>826</v>
      </c>
      <c r="R1" s="104" t="s">
        <v>827</v>
      </c>
      <c r="S1" s="104" t="s">
        <v>828</v>
      </c>
      <c r="T1" s="104" t="s">
        <v>829</v>
      </c>
      <c r="U1" s="104" t="s">
        <v>830</v>
      </c>
      <c r="V1" s="104" t="s">
        <v>831</v>
      </c>
      <c r="W1" s="104" t="s">
        <v>832</v>
      </c>
      <c r="X1" s="104" t="s">
        <v>833</v>
      </c>
      <c r="Y1" s="104" t="s">
        <v>834</v>
      </c>
      <c r="Z1" s="104" t="s">
        <v>835</v>
      </c>
      <c r="AA1" s="104" t="s">
        <v>836</v>
      </c>
      <c r="AB1" s="104" t="s">
        <v>837</v>
      </c>
      <c r="AC1" s="104" t="s">
        <v>838</v>
      </c>
      <c r="AD1" s="104" t="s">
        <v>839</v>
      </c>
      <c r="AE1" s="104" t="s">
        <v>840</v>
      </c>
      <c r="AF1" s="104" t="s">
        <v>841</v>
      </c>
      <c r="AG1" s="104" t="s">
        <v>842</v>
      </c>
      <c r="AH1" s="104" t="s">
        <v>843</v>
      </c>
      <c r="AI1" s="104" t="s">
        <v>844</v>
      </c>
      <c r="AJ1" s="104" t="s">
        <v>845</v>
      </c>
      <c r="AK1" s="104" t="s">
        <v>846</v>
      </c>
      <c r="AL1" s="104" t="s">
        <v>847</v>
      </c>
      <c r="AM1" s="104" t="s">
        <v>848</v>
      </c>
      <c r="AN1" s="104" t="s">
        <v>849</v>
      </c>
      <c r="AO1" s="104" t="s">
        <v>850</v>
      </c>
      <c r="AP1" s="104" t="s">
        <v>851</v>
      </c>
      <c r="AQ1" s="104" t="s">
        <v>852</v>
      </c>
      <c r="AR1" s="104" t="s">
        <v>853</v>
      </c>
      <c r="AS1" s="104" t="s">
        <v>854</v>
      </c>
      <c r="AT1" s="104" t="s">
        <v>855</v>
      </c>
      <c r="AU1" s="104" t="s">
        <v>856</v>
      </c>
      <c r="AV1" s="104" t="s">
        <v>857</v>
      </c>
      <c r="AW1" s="104" t="s">
        <v>858</v>
      </c>
      <c r="AX1" s="104" t="s">
        <v>859</v>
      </c>
      <c r="AY1" s="104" t="s">
        <v>860</v>
      </c>
      <c r="AZ1" s="104" t="s">
        <v>861</v>
      </c>
      <c r="BA1" s="104" t="s">
        <v>862</v>
      </c>
      <c r="BB1" s="104" t="s">
        <v>863</v>
      </c>
      <c r="BC1" s="104" t="s">
        <v>864</v>
      </c>
      <c r="BD1" s="104" t="s">
        <v>865</v>
      </c>
      <c r="BE1" s="104" t="s">
        <v>866</v>
      </c>
      <c r="BF1" s="104" t="s">
        <v>867</v>
      </c>
      <c r="BG1" s="104" t="s">
        <v>868</v>
      </c>
      <c r="BH1" s="104" t="s">
        <v>869</v>
      </c>
      <c r="BI1" s="104" t="s">
        <v>870</v>
      </c>
      <c r="BJ1" s="104" t="s">
        <v>871</v>
      </c>
      <c r="BK1" s="104" t="s">
        <v>872</v>
      </c>
      <c r="BL1" s="104" t="s">
        <v>873</v>
      </c>
      <c r="BM1" s="104" t="s">
        <v>874</v>
      </c>
      <c r="BN1" s="104" t="s">
        <v>875</v>
      </c>
      <c r="BO1" s="104" t="s">
        <v>876</v>
      </c>
      <c r="BP1" s="104" t="s">
        <v>877</v>
      </c>
      <c r="BQ1" s="104" t="s">
        <v>878</v>
      </c>
      <c r="BR1" s="104" t="s">
        <v>879</v>
      </c>
      <c r="BS1" s="104" t="s">
        <v>880</v>
      </c>
      <c r="BT1" s="104" t="s">
        <v>881</v>
      </c>
      <c r="BU1" s="104" t="s">
        <v>882</v>
      </c>
      <c r="BV1" s="104" t="s">
        <v>883</v>
      </c>
      <c r="BW1" s="104" t="s">
        <v>884</v>
      </c>
      <c r="BX1" s="104" t="s">
        <v>885</v>
      </c>
      <c r="BY1" s="104" t="s">
        <v>886</v>
      </c>
      <c r="BZ1" s="104" t="s">
        <v>816</v>
      </c>
      <c r="CA1" s="104" t="s">
        <v>817</v>
      </c>
      <c r="CB1" s="104" t="s">
        <v>814</v>
      </c>
      <c r="CC1" s="104" t="s">
        <v>815</v>
      </c>
    </row>
    <row r="2" spans="1:81" x14ac:dyDescent="0.25">
      <c r="R2" s="110"/>
      <c r="S2" s="110"/>
      <c r="AA2" s="106"/>
      <c r="AD2" s="106"/>
      <c r="AK2" s="114"/>
      <c r="AY2" s="114"/>
      <c r="BV2" s="106"/>
      <c r="BZ2" s="104" t="s">
        <v>1110</v>
      </c>
      <c r="CA2" s="104" t="s">
        <v>923</v>
      </c>
      <c r="CB2" s="104" t="s">
        <v>927</v>
      </c>
      <c r="CC2" s="104" t="s">
        <v>922</v>
      </c>
    </row>
    <row r="3" spans="1:81" x14ac:dyDescent="0.25">
      <c r="R3" s="110"/>
    </row>
  </sheetData>
  <protectedRanges>
    <protectedRange sqref="BK1:BY1" name="Range1_1_2_1_1"/>
  </protectedRange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46"/>
  <sheetViews>
    <sheetView topLeftCell="K1" workbookViewId="0">
      <selection activeCell="G21" sqref="G21"/>
    </sheetView>
  </sheetViews>
  <sheetFormatPr defaultRowHeight="15" x14ac:dyDescent="0.25"/>
  <cols>
    <col min="1" max="1" width="14" style="104" bestFit="1" customWidth="1"/>
    <col min="2" max="2" width="11.5703125" style="104" bestFit="1" customWidth="1"/>
    <col min="3" max="3" width="13.85546875" style="104" bestFit="1" customWidth="1"/>
    <col min="4" max="4" width="9.140625" style="104"/>
    <col min="5" max="5" width="69.42578125" style="104" bestFit="1" customWidth="1"/>
    <col min="6" max="6" width="9.140625" style="104"/>
    <col min="7" max="7" width="23.42578125" style="104" bestFit="1" customWidth="1"/>
    <col min="8" max="8" width="45.140625" style="104" bestFit="1" customWidth="1"/>
    <col min="9" max="9" width="20.28515625" style="104" bestFit="1" customWidth="1"/>
    <col min="10" max="10" width="13.140625" style="104" bestFit="1" customWidth="1"/>
    <col min="11" max="11" width="57.85546875" style="104" bestFit="1" customWidth="1"/>
    <col min="12" max="12" width="42.140625" style="104" bestFit="1" customWidth="1"/>
    <col min="13" max="13" width="9.140625" style="104"/>
    <col min="14" max="14" width="58.140625" style="104" bestFit="1" customWidth="1"/>
    <col min="15" max="15" width="56.7109375" style="104" bestFit="1" customWidth="1"/>
    <col min="16" max="16" width="41.5703125" style="104" bestFit="1" customWidth="1"/>
    <col min="17" max="17" width="16.85546875" style="104" bestFit="1" customWidth="1"/>
    <col min="18" max="18" width="42.85546875" style="104" bestFit="1" customWidth="1"/>
    <col min="19" max="16384" width="9.140625" style="104"/>
  </cols>
  <sheetData>
    <row r="1" spans="1:18" x14ac:dyDescent="0.25">
      <c r="A1" s="104" t="s">
        <v>567</v>
      </c>
      <c r="B1" s="104" t="s">
        <v>568</v>
      </c>
      <c r="C1" s="104" t="s">
        <v>697</v>
      </c>
      <c r="D1" s="104">
        <v>1</v>
      </c>
      <c r="G1" s="104" t="s">
        <v>717</v>
      </c>
      <c r="H1" s="104" t="str">
        <f>Sheet2!BZ2 &amp; " chứng thực"</f>
        <v>UBND xã Thuận chứng thực</v>
      </c>
      <c r="I1" s="104" t="s">
        <v>934</v>
      </c>
      <c r="J1" s="104" t="s">
        <v>936</v>
      </c>
      <c r="K1" s="104" t="str">
        <f>L1&amp;"\"&amp;M1&amp;"\BDDC\"</f>
        <v>F:\Google Driver\Bandongoailamnghiepcacxa\THUAN\BDDC\</v>
      </c>
      <c r="L1" s="104" t="s">
        <v>4724</v>
      </c>
      <c r="M1" s="104" t="s">
        <v>938</v>
      </c>
      <c r="N1" s="104" t="str">
        <f>IF(P1=N2,N2,N2&amp;P2&amp;P3&amp;P4&amp;P5&amp;P6&amp;P7&amp;P8)</f>
        <v>F:\Google Driver\Bandongoailamnghiepcacxa\TANHOP\BDDC</v>
      </c>
      <c r="O1" s="104" t="str">
        <f>N1</f>
        <v>F:\Google Driver\Bandongoailamnghiepcacxa\TANHOP\BDDC</v>
      </c>
      <c r="P1" s="104" t="s">
        <v>5590</v>
      </c>
    </row>
    <row r="2" spans="1:18" x14ac:dyDescent="0.25">
      <c r="A2" s="104" t="s">
        <v>4769</v>
      </c>
      <c r="B2" s="104" t="s">
        <v>568</v>
      </c>
      <c r="C2" s="104" t="s">
        <v>698</v>
      </c>
      <c r="D2" s="104">
        <v>2</v>
      </c>
      <c r="G2" s="104" t="s">
        <v>718</v>
      </c>
      <c r="H2" s="104" t="s">
        <v>740</v>
      </c>
      <c r="J2" s="104" t="s">
        <v>937</v>
      </c>
      <c r="K2" s="104" t="s">
        <v>5591</v>
      </c>
      <c r="N2" s="104" t="s">
        <v>4768</v>
      </c>
      <c r="P2" s="104" t="s">
        <v>5476</v>
      </c>
      <c r="Q2" s="104" t="s">
        <v>5470</v>
      </c>
      <c r="R2" s="104" t="s">
        <v>5476</v>
      </c>
    </row>
    <row r="3" spans="1:18" x14ac:dyDescent="0.25">
      <c r="A3" s="104" t="s">
        <v>4770</v>
      </c>
      <c r="B3" s="104" t="s">
        <v>568</v>
      </c>
      <c r="C3" s="104" t="s">
        <v>699</v>
      </c>
      <c r="D3" s="104">
        <v>3</v>
      </c>
      <c r="G3" s="104" t="s">
        <v>719</v>
      </c>
      <c r="J3" s="104" t="s">
        <v>938</v>
      </c>
      <c r="K3" s="104" t="s">
        <v>5592</v>
      </c>
      <c r="Q3" s="104" t="s">
        <v>5471</v>
      </c>
      <c r="R3" s="104" t="s">
        <v>5474</v>
      </c>
    </row>
    <row r="4" spans="1:18" x14ac:dyDescent="0.25">
      <c r="A4" s="104" t="s">
        <v>4771</v>
      </c>
      <c r="B4" s="104" t="s">
        <v>568</v>
      </c>
      <c r="C4" s="104" t="s">
        <v>700</v>
      </c>
      <c r="D4" s="104">
        <v>4</v>
      </c>
      <c r="G4" s="104" t="s">
        <v>720</v>
      </c>
      <c r="J4" s="104" t="s">
        <v>939</v>
      </c>
      <c r="K4" s="104" t="s">
        <v>5593</v>
      </c>
      <c r="Q4" s="104" t="s">
        <v>5472</v>
      </c>
      <c r="R4" s="104" t="s">
        <v>5475</v>
      </c>
    </row>
    <row r="5" spans="1:18" x14ac:dyDescent="0.25">
      <c r="A5" s="104" t="s">
        <v>925</v>
      </c>
      <c r="B5" s="104" t="s">
        <v>568</v>
      </c>
      <c r="G5" s="104" t="s">
        <v>721</v>
      </c>
      <c r="K5" s="104" t="s">
        <v>5594</v>
      </c>
      <c r="Q5" s="104" t="s">
        <v>5473</v>
      </c>
      <c r="R5" s="104" t="s">
        <v>5477</v>
      </c>
    </row>
    <row r="6" spans="1:18" x14ac:dyDescent="0.25">
      <c r="A6" s="104" t="s">
        <v>4772</v>
      </c>
      <c r="B6" s="104" t="s">
        <v>568</v>
      </c>
      <c r="G6" s="104" t="s">
        <v>722</v>
      </c>
      <c r="K6" s="104" t="s">
        <v>5595</v>
      </c>
    </row>
    <row r="7" spans="1:18" x14ac:dyDescent="0.25">
      <c r="A7" s="104" t="s">
        <v>601</v>
      </c>
      <c r="B7" s="104" t="s">
        <v>568</v>
      </c>
      <c r="G7" s="104" t="s">
        <v>723</v>
      </c>
      <c r="K7" s="104" t="s">
        <v>5596</v>
      </c>
    </row>
    <row r="8" spans="1:18" x14ac:dyDescent="0.25">
      <c r="A8" s="104" t="s">
        <v>602</v>
      </c>
      <c r="B8" s="104" t="s">
        <v>568</v>
      </c>
      <c r="G8" s="104" t="s">
        <v>724</v>
      </c>
      <c r="K8" s="104" t="s">
        <v>5597</v>
      </c>
    </row>
    <row r="9" spans="1:18" x14ac:dyDescent="0.25">
      <c r="A9" s="104" t="s">
        <v>603</v>
      </c>
      <c r="B9" s="104" t="s">
        <v>568</v>
      </c>
      <c r="G9" s="104" t="s">
        <v>725</v>
      </c>
      <c r="K9" s="104" t="s">
        <v>5598</v>
      </c>
    </row>
    <row r="10" spans="1:18" x14ac:dyDescent="0.25">
      <c r="A10" s="104" t="s">
        <v>604</v>
      </c>
      <c r="B10" s="104" t="s">
        <v>606</v>
      </c>
      <c r="G10" s="104" t="s">
        <v>726</v>
      </c>
      <c r="K10" s="104" t="s">
        <v>5599</v>
      </c>
    </row>
    <row r="11" spans="1:18" x14ac:dyDescent="0.25">
      <c r="A11" s="104" t="s">
        <v>605</v>
      </c>
      <c r="B11" s="104" t="s">
        <v>606</v>
      </c>
      <c r="G11" s="104" t="s">
        <v>727</v>
      </c>
      <c r="K11" s="104" t="s">
        <v>5600</v>
      </c>
    </row>
    <row r="12" spans="1:18" x14ac:dyDescent="0.25">
      <c r="A12" s="104" t="s">
        <v>607</v>
      </c>
      <c r="B12" s="104" t="s">
        <v>324</v>
      </c>
      <c r="G12" s="104" t="s">
        <v>728</v>
      </c>
      <c r="K12" s="104" t="s">
        <v>5601</v>
      </c>
    </row>
    <row r="13" spans="1:18" x14ac:dyDescent="0.25">
      <c r="A13" s="104" t="s">
        <v>324</v>
      </c>
      <c r="B13" s="104" t="s">
        <v>324</v>
      </c>
      <c r="G13" s="104" t="s">
        <v>729</v>
      </c>
      <c r="K13" s="104" t="s">
        <v>5602</v>
      </c>
    </row>
    <row r="14" spans="1:18" x14ac:dyDescent="0.25">
      <c r="A14" s="104" t="s">
        <v>608</v>
      </c>
      <c r="B14" s="104" t="s">
        <v>324</v>
      </c>
      <c r="G14" s="104" t="s">
        <v>730</v>
      </c>
      <c r="K14" s="104" t="s">
        <v>5603</v>
      </c>
    </row>
    <row r="15" spans="1:18" x14ac:dyDescent="0.25">
      <c r="A15" s="104" t="s">
        <v>609</v>
      </c>
      <c r="B15" s="104" t="s">
        <v>324</v>
      </c>
      <c r="G15" s="104" t="s">
        <v>731</v>
      </c>
      <c r="K15" s="104" t="s">
        <v>5604</v>
      </c>
    </row>
    <row r="16" spans="1:18" x14ac:dyDescent="0.25">
      <c r="A16" s="104" t="s">
        <v>610</v>
      </c>
      <c r="B16" s="104" t="s">
        <v>324</v>
      </c>
      <c r="G16" s="104" t="s">
        <v>732</v>
      </c>
      <c r="K16" s="104" t="s">
        <v>5605</v>
      </c>
    </row>
    <row r="17" spans="1:11" x14ac:dyDescent="0.25">
      <c r="A17" s="104" t="s">
        <v>611</v>
      </c>
      <c r="B17" s="104" t="s">
        <v>324</v>
      </c>
      <c r="G17" s="104" t="s">
        <v>733</v>
      </c>
      <c r="K17" s="104" t="s">
        <v>5606</v>
      </c>
    </row>
    <row r="18" spans="1:11" x14ac:dyDescent="0.25">
      <c r="A18" s="104" t="s">
        <v>323</v>
      </c>
      <c r="B18" s="104" t="s">
        <v>324</v>
      </c>
      <c r="G18" s="104" t="s">
        <v>734</v>
      </c>
      <c r="K18" s="104" t="s">
        <v>5607</v>
      </c>
    </row>
    <row r="19" spans="1:11" x14ac:dyDescent="0.25">
      <c r="A19" s="104" t="s">
        <v>612</v>
      </c>
      <c r="B19" s="104" t="s">
        <v>324</v>
      </c>
      <c r="G19" s="104" t="s">
        <v>735</v>
      </c>
      <c r="K19" s="104" t="s">
        <v>5608</v>
      </c>
    </row>
    <row r="20" spans="1:11" x14ac:dyDescent="0.25">
      <c r="A20" s="104" t="s">
        <v>613</v>
      </c>
      <c r="B20" s="104" t="s">
        <v>324</v>
      </c>
      <c r="G20" s="104" t="s">
        <v>736</v>
      </c>
      <c r="K20" s="104" t="s">
        <v>5609</v>
      </c>
    </row>
    <row r="21" spans="1:11" x14ac:dyDescent="0.25">
      <c r="A21" s="104" t="s">
        <v>614</v>
      </c>
      <c r="B21" s="104" t="s">
        <v>614</v>
      </c>
      <c r="G21" s="104" t="s">
        <v>737</v>
      </c>
      <c r="K21" s="104" t="s">
        <v>5610</v>
      </c>
    </row>
    <row r="22" spans="1:11" x14ac:dyDescent="0.25">
      <c r="A22" s="104" t="s">
        <v>615</v>
      </c>
      <c r="B22" s="104" t="s">
        <v>621</v>
      </c>
      <c r="K22" s="104" t="s">
        <v>5611</v>
      </c>
    </row>
    <row r="23" spans="1:11" x14ac:dyDescent="0.25">
      <c r="A23" s="104" t="s">
        <v>327</v>
      </c>
      <c r="B23" s="104" t="s">
        <v>621</v>
      </c>
      <c r="K23" s="104" t="s">
        <v>5612</v>
      </c>
    </row>
    <row r="24" spans="1:11" x14ac:dyDescent="0.25">
      <c r="A24" s="104" t="s">
        <v>616</v>
      </c>
      <c r="B24" s="104" t="s">
        <v>621</v>
      </c>
      <c r="K24" s="104" t="s">
        <v>5613</v>
      </c>
    </row>
    <row r="25" spans="1:11" x14ac:dyDescent="0.25">
      <c r="A25" s="104" t="s">
        <v>617</v>
      </c>
      <c r="B25" s="104" t="s">
        <v>621</v>
      </c>
      <c r="K25" s="104" t="s">
        <v>5614</v>
      </c>
    </row>
    <row r="26" spans="1:11" x14ac:dyDescent="0.25">
      <c r="A26" s="104" t="s">
        <v>618</v>
      </c>
      <c r="B26" s="104" t="s">
        <v>621</v>
      </c>
      <c r="K26" s="104" t="s">
        <v>5615</v>
      </c>
    </row>
    <row r="27" spans="1:11" x14ac:dyDescent="0.25">
      <c r="A27" s="104" t="s">
        <v>326</v>
      </c>
      <c r="B27" s="104" t="s">
        <v>621</v>
      </c>
      <c r="K27" s="104" t="s">
        <v>5616</v>
      </c>
    </row>
    <row r="28" spans="1:11" x14ac:dyDescent="0.25">
      <c r="A28" s="104" t="s">
        <v>619</v>
      </c>
      <c r="B28" s="104" t="s">
        <v>621</v>
      </c>
      <c r="K28" s="104" t="s">
        <v>5617</v>
      </c>
    </row>
    <row r="29" spans="1:11" x14ac:dyDescent="0.25">
      <c r="A29" s="104" t="s">
        <v>620</v>
      </c>
      <c r="B29" s="104" t="s">
        <v>621</v>
      </c>
      <c r="K29" s="104" t="s">
        <v>5618</v>
      </c>
    </row>
    <row r="30" spans="1:11" x14ac:dyDescent="0.25">
      <c r="A30" s="104" t="s">
        <v>622</v>
      </c>
      <c r="B30" s="104" t="s">
        <v>641</v>
      </c>
      <c r="K30" s="104" t="s">
        <v>5619</v>
      </c>
    </row>
    <row r="31" spans="1:11" x14ac:dyDescent="0.25">
      <c r="A31" s="104" t="s">
        <v>623</v>
      </c>
      <c r="B31" s="104" t="s">
        <v>641</v>
      </c>
      <c r="K31" s="104" t="s">
        <v>5620</v>
      </c>
    </row>
    <row r="32" spans="1:11" x14ac:dyDescent="0.25">
      <c r="A32" s="104" t="s">
        <v>624</v>
      </c>
      <c r="B32" s="104" t="s">
        <v>641</v>
      </c>
      <c r="K32" s="104" t="s">
        <v>5621</v>
      </c>
    </row>
    <row r="33" spans="1:11" x14ac:dyDescent="0.25">
      <c r="A33" s="104" t="s">
        <v>625</v>
      </c>
      <c r="B33" s="104" t="s">
        <v>641</v>
      </c>
      <c r="K33" s="104" t="s">
        <v>5622</v>
      </c>
    </row>
    <row r="34" spans="1:11" x14ac:dyDescent="0.25">
      <c r="A34" s="104" t="s">
        <v>626</v>
      </c>
      <c r="B34" s="104" t="s">
        <v>641</v>
      </c>
      <c r="K34" s="104" t="s">
        <v>5623</v>
      </c>
    </row>
    <row r="35" spans="1:11" x14ac:dyDescent="0.25">
      <c r="A35" s="104" t="s">
        <v>627</v>
      </c>
      <c r="B35" s="104" t="s">
        <v>641</v>
      </c>
      <c r="K35" s="104" t="s">
        <v>5624</v>
      </c>
    </row>
    <row r="36" spans="1:11" x14ac:dyDescent="0.25">
      <c r="A36" s="104" t="s">
        <v>628</v>
      </c>
      <c r="B36" s="104" t="s">
        <v>641</v>
      </c>
      <c r="K36" s="104" t="s">
        <v>5625</v>
      </c>
    </row>
    <row r="37" spans="1:11" x14ac:dyDescent="0.25">
      <c r="A37" s="104" t="s">
        <v>629</v>
      </c>
      <c r="B37" s="104" t="s">
        <v>641</v>
      </c>
      <c r="K37" s="104" t="s">
        <v>5626</v>
      </c>
    </row>
    <row r="38" spans="1:11" x14ac:dyDescent="0.25">
      <c r="A38" s="104" t="s">
        <v>630</v>
      </c>
      <c r="B38" s="104" t="s">
        <v>641</v>
      </c>
      <c r="K38" s="104" t="s">
        <v>5627</v>
      </c>
    </row>
    <row r="39" spans="1:11" x14ac:dyDescent="0.25">
      <c r="A39" s="104" t="s">
        <v>631</v>
      </c>
      <c r="B39" s="104" t="s">
        <v>641</v>
      </c>
      <c r="K39" s="104" t="s">
        <v>5628</v>
      </c>
    </row>
    <row r="40" spans="1:11" x14ac:dyDescent="0.25">
      <c r="A40" s="104" t="s">
        <v>632</v>
      </c>
      <c r="B40" s="104" t="s">
        <v>641</v>
      </c>
      <c r="K40" s="104" t="s">
        <v>5629</v>
      </c>
    </row>
    <row r="41" spans="1:11" x14ac:dyDescent="0.25">
      <c r="A41" s="104" t="s">
        <v>633</v>
      </c>
      <c r="B41" s="104" t="s">
        <v>641</v>
      </c>
      <c r="K41" s="104" t="s">
        <v>5630</v>
      </c>
    </row>
    <row r="42" spans="1:11" x14ac:dyDescent="0.25">
      <c r="A42" s="104" t="s">
        <v>634</v>
      </c>
      <c r="B42" s="104" t="s">
        <v>641</v>
      </c>
      <c r="K42" s="104" t="s">
        <v>5631</v>
      </c>
    </row>
    <row r="43" spans="1:11" x14ac:dyDescent="0.25">
      <c r="A43" s="104" t="s">
        <v>635</v>
      </c>
      <c r="B43" s="104" t="s">
        <v>641</v>
      </c>
      <c r="K43" s="104" t="s">
        <v>5632</v>
      </c>
    </row>
    <row r="44" spans="1:11" x14ac:dyDescent="0.25">
      <c r="A44" s="104" t="s">
        <v>636</v>
      </c>
      <c r="B44" s="104" t="s">
        <v>641</v>
      </c>
      <c r="K44" s="104" t="s">
        <v>5633</v>
      </c>
    </row>
    <row r="45" spans="1:11" x14ac:dyDescent="0.25">
      <c r="A45" s="104" t="s">
        <v>637</v>
      </c>
      <c r="B45" s="104" t="s">
        <v>641</v>
      </c>
      <c r="K45" s="104" t="s">
        <v>5634</v>
      </c>
    </row>
    <row r="46" spans="1:11" x14ac:dyDescent="0.25">
      <c r="A46" s="104" t="s">
        <v>638</v>
      </c>
      <c r="B46" s="104" t="s">
        <v>641</v>
      </c>
      <c r="K46" s="104" t="s">
        <v>5635</v>
      </c>
    </row>
    <row r="47" spans="1:11" x14ac:dyDescent="0.25">
      <c r="A47" s="104" t="s">
        <v>639</v>
      </c>
      <c r="B47" s="104" t="s">
        <v>641</v>
      </c>
      <c r="K47" s="104" t="s">
        <v>5636</v>
      </c>
    </row>
    <row r="48" spans="1:11" x14ac:dyDescent="0.25">
      <c r="A48" s="104" t="s">
        <v>640</v>
      </c>
      <c r="B48" s="104" t="s">
        <v>641</v>
      </c>
      <c r="K48" s="104" t="s">
        <v>5637</v>
      </c>
    </row>
    <row r="49" spans="1:11" x14ac:dyDescent="0.25">
      <c r="A49" s="104" t="s">
        <v>642</v>
      </c>
      <c r="B49" s="104" t="s">
        <v>660</v>
      </c>
      <c r="K49" s="104" t="s">
        <v>5638</v>
      </c>
    </row>
    <row r="50" spans="1:11" x14ac:dyDescent="0.25">
      <c r="A50" s="104" t="s">
        <v>643</v>
      </c>
      <c r="B50" s="104" t="s">
        <v>660</v>
      </c>
      <c r="K50" s="104" t="s">
        <v>5639</v>
      </c>
    </row>
    <row r="51" spans="1:11" x14ac:dyDescent="0.25">
      <c r="A51" s="104" t="s">
        <v>644</v>
      </c>
      <c r="B51" s="104" t="s">
        <v>660</v>
      </c>
      <c r="K51" s="104" t="s">
        <v>5640</v>
      </c>
    </row>
    <row r="52" spans="1:11" x14ac:dyDescent="0.25">
      <c r="A52" s="104" t="s">
        <v>645</v>
      </c>
      <c r="B52" s="104" t="s">
        <v>660</v>
      </c>
      <c r="K52" s="104" t="s">
        <v>5641</v>
      </c>
    </row>
    <row r="53" spans="1:11" x14ac:dyDescent="0.25">
      <c r="A53" s="104" t="s">
        <v>646</v>
      </c>
      <c r="B53" s="104" t="s">
        <v>660</v>
      </c>
      <c r="K53" s="104" t="s">
        <v>5642</v>
      </c>
    </row>
    <row r="54" spans="1:11" x14ac:dyDescent="0.25">
      <c r="A54" s="104" t="s">
        <v>647</v>
      </c>
      <c r="B54" s="104" t="s">
        <v>660</v>
      </c>
      <c r="K54" s="104" t="s">
        <v>5643</v>
      </c>
    </row>
    <row r="55" spans="1:11" x14ac:dyDescent="0.25">
      <c r="A55" s="104" t="s">
        <v>648</v>
      </c>
      <c r="B55" s="104" t="s">
        <v>660</v>
      </c>
      <c r="K55" s="104" t="s">
        <v>5644</v>
      </c>
    </row>
    <row r="56" spans="1:11" x14ac:dyDescent="0.25">
      <c r="A56" s="104" t="s">
        <v>649</v>
      </c>
      <c r="B56" s="104" t="s">
        <v>660</v>
      </c>
      <c r="K56" s="104" t="s">
        <v>5645</v>
      </c>
    </row>
    <row r="57" spans="1:11" x14ac:dyDescent="0.25">
      <c r="A57" s="104" t="s">
        <v>650</v>
      </c>
      <c r="B57" s="104" t="s">
        <v>660</v>
      </c>
      <c r="K57" s="104" t="s">
        <v>5646</v>
      </c>
    </row>
    <row r="58" spans="1:11" x14ac:dyDescent="0.25">
      <c r="A58" s="104" t="s">
        <v>651</v>
      </c>
      <c r="B58" s="104" t="s">
        <v>660</v>
      </c>
      <c r="K58" s="104" t="s">
        <v>5647</v>
      </c>
    </row>
    <row r="59" spans="1:11" x14ac:dyDescent="0.25">
      <c r="A59" s="104" t="s">
        <v>652</v>
      </c>
      <c r="B59" s="104" t="s">
        <v>660</v>
      </c>
      <c r="K59" s="104" t="s">
        <v>5648</v>
      </c>
    </row>
    <row r="60" spans="1:11" x14ac:dyDescent="0.25">
      <c r="A60" s="104" t="s">
        <v>653</v>
      </c>
      <c r="B60" s="104" t="s">
        <v>660</v>
      </c>
      <c r="K60" s="104" t="s">
        <v>5649</v>
      </c>
    </row>
    <row r="61" spans="1:11" x14ac:dyDescent="0.25">
      <c r="A61" s="104" t="s">
        <v>654</v>
      </c>
      <c r="B61" s="104" t="s">
        <v>660</v>
      </c>
      <c r="K61" s="104" t="s">
        <v>5650</v>
      </c>
    </row>
    <row r="62" spans="1:11" x14ac:dyDescent="0.25">
      <c r="A62" s="104" t="s">
        <v>655</v>
      </c>
      <c r="B62" s="104" t="s">
        <v>660</v>
      </c>
      <c r="K62" s="104" t="s">
        <v>5651</v>
      </c>
    </row>
    <row r="63" spans="1:11" x14ac:dyDescent="0.25">
      <c r="A63" s="104" t="s">
        <v>656</v>
      </c>
      <c r="B63" s="104" t="s">
        <v>660</v>
      </c>
      <c r="K63" s="104" t="s">
        <v>5652</v>
      </c>
    </row>
    <row r="64" spans="1:11" x14ac:dyDescent="0.25">
      <c r="A64" s="104" t="s">
        <v>657</v>
      </c>
      <c r="B64" s="104" t="s">
        <v>660</v>
      </c>
      <c r="K64" s="104" t="s">
        <v>5653</v>
      </c>
    </row>
    <row r="65" spans="1:11" x14ac:dyDescent="0.25">
      <c r="A65" s="104" t="s">
        <v>658</v>
      </c>
      <c r="B65" s="104" t="s">
        <v>660</v>
      </c>
      <c r="K65" s="104" t="s">
        <v>5654</v>
      </c>
    </row>
    <row r="66" spans="1:11" x14ac:dyDescent="0.25">
      <c r="A66" s="104" t="s">
        <v>564</v>
      </c>
      <c r="B66" s="104" t="s">
        <v>660</v>
      </c>
      <c r="K66" s="104" t="s">
        <v>5655</v>
      </c>
    </row>
    <row r="67" spans="1:11" x14ac:dyDescent="0.25">
      <c r="A67" s="104" t="s">
        <v>659</v>
      </c>
      <c r="B67" s="104" t="s">
        <v>660</v>
      </c>
      <c r="K67" s="104" t="s">
        <v>5656</v>
      </c>
    </row>
    <row r="68" spans="1:11" x14ac:dyDescent="0.25">
      <c r="A68" s="104" t="s">
        <v>660</v>
      </c>
      <c r="B68" s="104" t="s">
        <v>660</v>
      </c>
      <c r="K68" s="104" t="s">
        <v>5657</v>
      </c>
    </row>
    <row r="69" spans="1:11" x14ac:dyDescent="0.25">
      <c r="A69" s="104" t="s">
        <v>99</v>
      </c>
      <c r="B69" s="104" t="s">
        <v>662</v>
      </c>
      <c r="K69" s="104" t="s">
        <v>5658</v>
      </c>
    </row>
    <row r="70" spans="1:11" x14ac:dyDescent="0.25">
      <c r="A70" s="104" t="s">
        <v>661</v>
      </c>
      <c r="B70" s="104" t="s">
        <v>662</v>
      </c>
      <c r="K70" s="104" t="s">
        <v>5659</v>
      </c>
    </row>
    <row r="71" spans="1:11" x14ac:dyDescent="0.25">
      <c r="A71" s="104" t="s">
        <v>97</v>
      </c>
      <c r="B71" s="104" t="s">
        <v>662</v>
      </c>
      <c r="K71" s="104" t="s">
        <v>5660</v>
      </c>
    </row>
    <row r="72" spans="1:11" x14ac:dyDescent="0.25">
      <c r="A72" s="104" t="s">
        <v>391</v>
      </c>
      <c r="B72" s="104" t="s">
        <v>662</v>
      </c>
      <c r="K72" s="104" t="s">
        <v>5661</v>
      </c>
    </row>
    <row r="73" spans="1:11" x14ac:dyDescent="0.25">
      <c r="A73" s="104" t="s">
        <v>392</v>
      </c>
      <c r="B73" s="104" t="s">
        <v>662</v>
      </c>
      <c r="K73" s="104" t="s">
        <v>5662</v>
      </c>
    </row>
    <row r="74" spans="1:11" x14ac:dyDescent="0.25">
      <c r="A74" s="104" t="s">
        <v>107</v>
      </c>
      <c r="B74" s="104" t="s">
        <v>662</v>
      </c>
      <c r="K74" s="104" t="s">
        <v>5663</v>
      </c>
    </row>
    <row r="75" spans="1:11" x14ac:dyDescent="0.25">
      <c r="A75" s="104" t="s">
        <v>393</v>
      </c>
      <c r="B75" s="104" t="s">
        <v>662</v>
      </c>
      <c r="K75" s="104" t="s">
        <v>5664</v>
      </c>
    </row>
    <row r="76" spans="1:11" x14ac:dyDescent="0.25">
      <c r="A76" s="104" t="s">
        <v>89</v>
      </c>
      <c r="B76" s="104" t="s">
        <v>662</v>
      </c>
      <c r="K76" s="104" t="s">
        <v>5665</v>
      </c>
    </row>
    <row r="77" spans="1:11" x14ac:dyDescent="0.25">
      <c r="A77" s="104" t="s">
        <v>166</v>
      </c>
      <c r="B77" s="104" t="s">
        <v>662</v>
      </c>
      <c r="K77" s="104" t="s">
        <v>5666</v>
      </c>
    </row>
    <row r="78" spans="1:11" x14ac:dyDescent="0.25">
      <c r="A78" s="104" t="s">
        <v>209</v>
      </c>
      <c r="B78" s="104" t="s">
        <v>662</v>
      </c>
      <c r="K78" s="104" t="s">
        <v>5667</v>
      </c>
    </row>
    <row r="79" spans="1:11" x14ac:dyDescent="0.25">
      <c r="A79" s="104" t="s">
        <v>51</v>
      </c>
      <c r="B79" s="104" t="s">
        <v>662</v>
      </c>
      <c r="K79" s="104" t="s">
        <v>5668</v>
      </c>
    </row>
    <row r="80" spans="1:11" x14ac:dyDescent="0.25">
      <c r="A80" s="104" t="s">
        <v>170</v>
      </c>
      <c r="B80" s="104" t="s">
        <v>662</v>
      </c>
      <c r="K80" s="104" t="s">
        <v>5669</v>
      </c>
    </row>
    <row r="81" spans="1:11" x14ac:dyDescent="0.25">
      <c r="A81" s="104" t="s">
        <v>167</v>
      </c>
      <c r="B81" s="104" t="s">
        <v>662</v>
      </c>
      <c r="K81" s="104" t="s">
        <v>5670</v>
      </c>
    </row>
    <row r="82" spans="1:11" x14ac:dyDescent="0.25">
      <c r="A82" s="104" t="s">
        <v>165</v>
      </c>
      <c r="B82" s="104" t="s">
        <v>662</v>
      </c>
      <c r="K82" s="104" t="s">
        <v>5671</v>
      </c>
    </row>
    <row r="83" spans="1:11" x14ac:dyDescent="0.25">
      <c r="A83" s="104" t="s">
        <v>168</v>
      </c>
      <c r="B83" s="104" t="s">
        <v>662</v>
      </c>
      <c r="K83" s="104" t="s">
        <v>5672</v>
      </c>
    </row>
    <row r="84" spans="1:11" x14ac:dyDescent="0.25">
      <c r="A84" s="104" t="s">
        <v>356</v>
      </c>
      <c r="B84" s="104" t="s">
        <v>662</v>
      </c>
      <c r="K84" s="104" t="s">
        <v>5673</v>
      </c>
    </row>
    <row r="85" spans="1:11" x14ac:dyDescent="0.25">
      <c r="A85" s="104" t="s">
        <v>384</v>
      </c>
      <c r="B85" s="104" t="s">
        <v>662</v>
      </c>
      <c r="K85" s="104" t="s">
        <v>5674</v>
      </c>
    </row>
    <row r="86" spans="1:11" x14ac:dyDescent="0.25">
      <c r="A86" s="104" t="s">
        <v>210</v>
      </c>
      <c r="B86" s="104" t="s">
        <v>662</v>
      </c>
      <c r="K86" s="104" t="s">
        <v>5675</v>
      </c>
    </row>
    <row r="87" spans="1:11" x14ac:dyDescent="0.25">
      <c r="A87" s="104" t="s">
        <v>177</v>
      </c>
      <c r="B87" s="104" t="s">
        <v>662</v>
      </c>
      <c r="K87" s="104" t="s">
        <v>5676</v>
      </c>
    </row>
    <row r="88" spans="1:11" x14ac:dyDescent="0.25">
      <c r="A88" s="104" t="s">
        <v>389</v>
      </c>
      <c r="B88" s="104" t="s">
        <v>662</v>
      </c>
      <c r="K88" s="104" t="s">
        <v>5677</v>
      </c>
    </row>
    <row r="89" spans="1:11" x14ac:dyDescent="0.25">
      <c r="A89" s="104" t="s">
        <v>169</v>
      </c>
      <c r="B89" s="104" t="s">
        <v>662</v>
      </c>
      <c r="K89" s="104" t="s">
        <v>5678</v>
      </c>
    </row>
    <row r="90" spans="1:11" x14ac:dyDescent="0.25">
      <c r="A90" s="104" t="s">
        <v>390</v>
      </c>
      <c r="B90" s="104" t="s">
        <v>662</v>
      </c>
      <c r="K90" s="104" t="s">
        <v>5679</v>
      </c>
    </row>
    <row r="91" spans="1:11" x14ac:dyDescent="0.25">
      <c r="A91" s="104" t="s">
        <v>663</v>
      </c>
      <c r="B91" s="104" t="s">
        <v>82</v>
      </c>
      <c r="K91" s="104" t="s">
        <v>5680</v>
      </c>
    </row>
    <row r="92" spans="1:11" x14ac:dyDescent="0.25">
      <c r="A92" s="104" t="s">
        <v>316</v>
      </c>
      <c r="B92" s="104" t="s">
        <v>82</v>
      </c>
      <c r="K92" s="104" t="s">
        <v>5681</v>
      </c>
    </row>
    <row r="93" spans="1:11" x14ac:dyDescent="0.25">
      <c r="A93" s="104" t="s">
        <v>664</v>
      </c>
      <c r="B93" s="104" t="s">
        <v>82</v>
      </c>
      <c r="K93" s="104" t="s">
        <v>5682</v>
      </c>
    </row>
    <row r="94" spans="1:11" x14ac:dyDescent="0.25">
      <c r="A94" s="104" t="s">
        <v>665</v>
      </c>
      <c r="B94" s="104" t="s">
        <v>82</v>
      </c>
      <c r="K94" s="104" t="s">
        <v>5683</v>
      </c>
    </row>
    <row r="95" spans="1:11" x14ac:dyDescent="0.25">
      <c r="A95" s="104" t="s">
        <v>666</v>
      </c>
      <c r="B95" s="104" t="s">
        <v>82</v>
      </c>
      <c r="K95" s="104" t="s">
        <v>5684</v>
      </c>
    </row>
    <row r="96" spans="1:11" x14ac:dyDescent="0.25">
      <c r="A96" s="104" t="s">
        <v>667</v>
      </c>
      <c r="B96" s="104" t="s">
        <v>82</v>
      </c>
      <c r="K96" s="104" t="s">
        <v>5685</v>
      </c>
    </row>
    <row r="97" spans="1:11" x14ac:dyDescent="0.25">
      <c r="A97" s="104" t="s">
        <v>668</v>
      </c>
      <c r="B97" s="104" t="s">
        <v>82</v>
      </c>
      <c r="K97" s="104" t="s">
        <v>5686</v>
      </c>
    </row>
    <row r="98" spans="1:11" x14ac:dyDescent="0.25">
      <c r="A98" s="104" t="s">
        <v>669</v>
      </c>
      <c r="B98" s="104" t="s">
        <v>82</v>
      </c>
      <c r="K98" s="104" t="s">
        <v>5687</v>
      </c>
    </row>
    <row r="99" spans="1:11" x14ac:dyDescent="0.25">
      <c r="A99" s="104" t="s">
        <v>670</v>
      </c>
      <c r="B99" s="104" t="s">
        <v>82</v>
      </c>
      <c r="K99" s="104" t="s">
        <v>5688</v>
      </c>
    </row>
    <row r="100" spans="1:11" x14ac:dyDescent="0.25">
      <c r="A100" s="104" t="s">
        <v>671</v>
      </c>
      <c r="B100" s="104" t="s">
        <v>82</v>
      </c>
      <c r="K100" s="104" t="s">
        <v>5689</v>
      </c>
    </row>
    <row r="101" spans="1:11" x14ac:dyDescent="0.25">
      <c r="A101" s="104" t="s">
        <v>672</v>
      </c>
      <c r="B101" s="104" t="s">
        <v>82</v>
      </c>
      <c r="K101" s="104" t="s">
        <v>5478</v>
      </c>
    </row>
    <row r="102" spans="1:11" x14ac:dyDescent="0.25">
      <c r="A102" s="104" t="s">
        <v>116</v>
      </c>
      <c r="B102" s="104" t="s">
        <v>82</v>
      </c>
      <c r="K102" s="104" t="s">
        <v>5479</v>
      </c>
    </row>
    <row r="103" spans="1:11" x14ac:dyDescent="0.25">
      <c r="A103" s="104" t="s">
        <v>673</v>
      </c>
      <c r="B103" s="104" t="s">
        <v>82</v>
      </c>
      <c r="K103" s="104" t="s">
        <v>5480</v>
      </c>
    </row>
    <row r="104" spans="1:11" x14ac:dyDescent="0.25">
      <c r="A104" s="104" t="s">
        <v>306</v>
      </c>
      <c r="B104" s="104" t="s">
        <v>82</v>
      </c>
      <c r="K104" s="104" t="s">
        <v>4726</v>
      </c>
    </row>
    <row r="105" spans="1:11" x14ac:dyDescent="0.25">
      <c r="A105" s="104" t="s">
        <v>674</v>
      </c>
      <c r="B105" s="104" t="s">
        <v>82</v>
      </c>
      <c r="K105" s="104" t="s">
        <v>4727</v>
      </c>
    </row>
    <row r="106" spans="1:11" x14ac:dyDescent="0.25">
      <c r="A106" s="104" t="s">
        <v>81</v>
      </c>
      <c r="B106" s="104" t="s">
        <v>82</v>
      </c>
      <c r="K106" s="104" t="s">
        <v>4728</v>
      </c>
    </row>
    <row r="107" spans="1:11" x14ac:dyDescent="0.25">
      <c r="A107" s="104" t="s">
        <v>297</v>
      </c>
      <c r="B107" s="104" t="s">
        <v>82</v>
      </c>
      <c r="K107" s="104" t="s">
        <v>4729</v>
      </c>
    </row>
    <row r="108" spans="1:11" x14ac:dyDescent="0.25">
      <c r="A108" s="104" t="s">
        <v>675</v>
      </c>
      <c r="B108" s="104" t="s">
        <v>82</v>
      </c>
      <c r="K108" s="104" t="s">
        <v>4730</v>
      </c>
    </row>
    <row r="109" spans="1:11" x14ac:dyDescent="0.25">
      <c r="A109" s="104" t="s">
        <v>676</v>
      </c>
      <c r="B109" s="104" t="s">
        <v>565</v>
      </c>
      <c r="K109" s="104" t="s">
        <v>4731</v>
      </c>
    </row>
    <row r="110" spans="1:11" x14ac:dyDescent="0.25">
      <c r="A110" s="104" t="s">
        <v>677</v>
      </c>
      <c r="B110" s="104" t="s">
        <v>565</v>
      </c>
      <c r="K110" s="104" t="s">
        <v>4732</v>
      </c>
    </row>
    <row r="111" spans="1:11" x14ac:dyDescent="0.25">
      <c r="A111" s="104" t="s">
        <v>678</v>
      </c>
      <c r="B111" s="104" t="s">
        <v>565</v>
      </c>
      <c r="K111" s="104" t="s">
        <v>4733</v>
      </c>
    </row>
    <row r="112" spans="1:11" x14ac:dyDescent="0.25">
      <c r="A112" s="104" t="s">
        <v>679</v>
      </c>
      <c r="B112" s="104" t="s">
        <v>565</v>
      </c>
      <c r="K112" s="104" t="s">
        <v>4734</v>
      </c>
    </row>
    <row r="113" spans="1:11" x14ac:dyDescent="0.25">
      <c r="A113" s="104" t="s">
        <v>680</v>
      </c>
      <c r="B113" s="104" t="s">
        <v>565</v>
      </c>
      <c r="K113" s="104" t="s">
        <v>4735</v>
      </c>
    </row>
    <row r="114" spans="1:11" x14ac:dyDescent="0.25">
      <c r="A114" s="104" t="s">
        <v>681</v>
      </c>
      <c r="B114" s="104" t="s">
        <v>565</v>
      </c>
      <c r="K114" s="104" t="s">
        <v>4736</v>
      </c>
    </row>
    <row r="115" spans="1:11" x14ac:dyDescent="0.25">
      <c r="A115" s="104" t="s">
        <v>682</v>
      </c>
      <c r="B115" s="104" t="s">
        <v>565</v>
      </c>
      <c r="K115" s="104" t="s">
        <v>4737</v>
      </c>
    </row>
    <row r="116" spans="1:11" x14ac:dyDescent="0.25">
      <c r="A116" s="104" t="s">
        <v>683</v>
      </c>
      <c r="B116" s="104" t="s">
        <v>565</v>
      </c>
      <c r="K116" s="104" t="s">
        <v>4738</v>
      </c>
    </row>
    <row r="117" spans="1:11" x14ac:dyDescent="0.25">
      <c r="A117" s="104" t="s">
        <v>684</v>
      </c>
      <c r="B117" s="104" t="s">
        <v>565</v>
      </c>
      <c r="K117" s="104" t="s">
        <v>4739</v>
      </c>
    </row>
    <row r="118" spans="1:11" x14ac:dyDescent="0.25">
      <c r="A118" s="104" t="s">
        <v>566</v>
      </c>
      <c r="B118" s="104" t="s">
        <v>565</v>
      </c>
      <c r="K118" s="104" t="s">
        <v>4740</v>
      </c>
    </row>
    <row r="119" spans="1:11" x14ac:dyDescent="0.25">
      <c r="A119" s="104" t="s">
        <v>685</v>
      </c>
      <c r="B119" s="104" t="s">
        <v>565</v>
      </c>
      <c r="K119" s="104" t="s">
        <v>4741</v>
      </c>
    </row>
    <row r="120" spans="1:11" x14ac:dyDescent="0.25">
      <c r="A120" s="104" t="s">
        <v>686</v>
      </c>
      <c r="B120" s="104" t="s">
        <v>565</v>
      </c>
      <c r="K120" s="104" t="s">
        <v>4742</v>
      </c>
    </row>
    <row r="121" spans="1:11" x14ac:dyDescent="0.25">
      <c r="A121" s="104" t="s">
        <v>687</v>
      </c>
      <c r="B121" s="104" t="s">
        <v>565</v>
      </c>
      <c r="K121" s="104" t="s">
        <v>4743</v>
      </c>
    </row>
    <row r="122" spans="1:11" x14ac:dyDescent="0.25">
      <c r="A122" s="104" t="s">
        <v>688</v>
      </c>
      <c r="B122" s="104" t="s">
        <v>565</v>
      </c>
      <c r="K122" s="104" t="s">
        <v>4744</v>
      </c>
    </row>
    <row r="123" spans="1:11" x14ac:dyDescent="0.25">
      <c r="A123" s="104" t="s">
        <v>689</v>
      </c>
      <c r="B123" s="104" t="s">
        <v>565</v>
      </c>
      <c r="K123" s="104" t="s">
        <v>4745</v>
      </c>
    </row>
    <row r="124" spans="1:11" x14ac:dyDescent="0.25">
      <c r="A124" s="104" t="s">
        <v>690</v>
      </c>
      <c r="B124" s="104" t="s">
        <v>565</v>
      </c>
      <c r="K124" s="104" t="s">
        <v>4746</v>
      </c>
    </row>
    <row r="125" spans="1:11" x14ac:dyDescent="0.25">
      <c r="A125" s="104" t="s">
        <v>691</v>
      </c>
      <c r="B125" s="104" t="s">
        <v>565</v>
      </c>
      <c r="K125" s="104" t="s">
        <v>4747</v>
      </c>
    </row>
    <row r="126" spans="1:11" x14ac:dyDescent="0.25">
      <c r="A126" s="104" t="s">
        <v>692</v>
      </c>
      <c r="B126" s="104" t="s">
        <v>565</v>
      </c>
      <c r="K126" s="104" t="s">
        <v>4748</v>
      </c>
    </row>
    <row r="127" spans="1:11" x14ac:dyDescent="0.25">
      <c r="A127" s="104" t="s">
        <v>693</v>
      </c>
      <c r="B127" s="104" t="s">
        <v>565</v>
      </c>
      <c r="K127" s="104" t="s">
        <v>4749</v>
      </c>
    </row>
    <row r="128" spans="1:11" x14ac:dyDescent="0.25">
      <c r="A128" s="104" t="s">
        <v>694</v>
      </c>
      <c r="B128" s="104" t="s">
        <v>565</v>
      </c>
      <c r="K128" s="104" t="s">
        <v>4750</v>
      </c>
    </row>
    <row r="129" spans="1:11" x14ac:dyDescent="0.25">
      <c r="A129" s="104" t="s">
        <v>695</v>
      </c>
      <c r="B129" s="104" t="s">
        <v>565</v>
      </c>
      <c r="K129" s="104" t="s">
        <v>4751</v>
      </c>
    </row>
    <row r="130" spans="1:11" x14ac:dyDescent="0.25">
      <c r="A130" s="104" t="s">
        <v>696</v>
      </c>
      <c r="B130" s="104" t="s">
        <v>565</v>
      </c>
      <c r="K130" s="104" t="s">
        <v>4752</v>
      </c>
    </row>
    <row r="131" spans="1:11" x14ac:dyDescent="0.25">
      <c r="K131" s="104" t="s">
        <v>4753</v>
      </c>
    </row>
    <row r="132" spans="1:11" x14ac:dyDescent="0.25">
      <c r="K132" s="104" t="s">
        <v>4754</v>
      </c>
    </row>
    <row r="133" spans="1:11" x14ac:dyDescent="0.25">
      <c r="K133" s="104" t="s">
        <v>4755</v>
      </c>
    </row>
    <row r="134" spans="1:11" x14ac:dyDescent="0.25">
      <c r="K134" s="104" t="s">
        <v>4756</v>
      </c>
    </row>
    <row r="135" spans="1:11" x14ac:dyDescent="0.25">
      <c r="K135" s="104" t="s">
        <v>4757</v>
      </c>
    </row>
    <row r="136" spans="1:11" x14ac:dyDescent="0.25">
      <c r="K136" s="104" t="s">
        <v>4758</v>
      </c>
    </row>
    <row r="137" spans="1:11" x14ac:dyDescent="0.25">
      <c r="K137" s="104" t="s">
        <v>4759</v>
      </c>
    </row>
    <row r="138" spans="1:11" x14ac:dyDescent="0.25">
      <c r="K138" s="104" t="s">
        <v>4760</v>
      </c>
    </row>
    <row r="139" spans="1:11" x14ac:dyDescent="0.25">
      <c r="K139" s="104" t="s">
        <v>4761</v>
      </c>
    </row>
    <row r="140" spans="1:11" x14ac:dyDescent="0.25">
      <c r="K140" s="104" t="s">
        <v>4762</v>
      </c>
    </row>
    <row r="141" spans="1:11" x14ac:dyDescent="0.25">
      <c r="K141" s="104" t="s">
        <v>4763</v>
      </c>
    </row>
    <row r="142" spans="1:11" x14ac:dyDescent="0.25">
      <c r="K142" s="104" t="s">
        <v>4764</v>
      </c>
    </row>
    <row r="143" spans="1:11" x14ac:dyDescent="0.25">
      <c r="K143" s="104" t="s">
        <v>4725</v>
      </c>
    </row>
    <row r="144" spans="1:11" x14ac:dyDescent="0.25">
      <c r="K144" s="104" t="s">
        <v>4765</v>
      </c>
    </row>
    <row r="145" spans="11:11" x14ac:dyDescent="0.25">
      <c r="K145" s="104" t="s">
        <v>4766</v>
      </c>
    </row>
    <row r="146" spans="11:11" x14ac:dyDescent="0.25">
      <c r="K146" s="104" t="s">
        <v>4767</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BZ5"/>
  <sheetViews>
    <sheetView view="pageBreakPreview" topLeftCell="BG1" zoomScale="115" zoomScaleSheetLayoutView="115" workbookViewId="0">
      <selection activeCell="AV5" sqref="AV5"/>
    </sheetView>
  </sheetViews>
  <sheetFormatPr defaultRowHeight="15" x14ac:dyDescent="0.25"/>
  <cols>
    <col min="1" max="1" width="9.140625" style="104"/>
    <col min="2" max="2" width="26.28515625" style="104" bestFit="1" customWidth="1"/>
    <col min="3" max="3" width="21" style="104" bestFit="1" customWidth="1"/>
    <col min="4" max="4" width="23.28515625" style="104" bestFit="1" customWidth="1"/>
    <col min="5" max="5" width="19.5703125" style="104" bestFit="1" customWidth="1"/>
    <col min="6" max="6" width="15.5703125" style="104" bestFit="1" customWidth="1"/>
    <col min="7" max="16" width="9.140625" style="104"/>
    <col min="17" max="17" width="10.140625" style="104" bestFit="1" customWidth="1"/>
    <col min="18" max="18" width="12.42578125" style="104" bestFit="1" customWidth="1"/>
    <col min="19" max="19" width="7.28515625" style="104" bestFit="1" customWidth="1"/>
    <col min="20" max="16384" width="9.140625" style="104"/>
  </cols>
  <sheetData>
    <row r="1" spans="1:78" ht="45" customHeight="1" x14ac:dyDescent="0.25">
      <c r="A1" s="104" t="s">
        <v>887</v>
      </c>
      <c r="B1" s="104" t="s">
        <v>888</v>
      </c>
      <c r="D1" s="104" t="s">
        <v>889</v>
      </c>
      <c r="F1" s="104" t="s">
        <v>127</v>
      </c>
      <c r="H1" s="104" t="s">
        <v>43</v>
      </c>
      <c r="I1" s="104" t="s">
        <v>156</v>
      </c>
      <c r="Q1" s="104" t="s">
        <v>890</v>
      </c>
      <c r="R1" s="104" t="s">
        <v>891</v>
      </c>
      <c r="S1" s="104" t="s">
        <v>892</v>
      </c>
      <c r="T1" s="104" t="s">
        <v>7</v>
      </c>
      <c r="U1" s="104" t="s">
        <v>155</v>
      </c>
      <c r="V1" s="104" t="s">
        <v>2</v>
      </c>
      <c r="W1" s="104" t="s">
        <v>893</v>
      </c>
      <c r="X1" s="104" t="s">
        <v>894</v>
      </c>
    </row>
    <row r="2" spans="1:78" x14ac:dyDescent="0.25">
      <c r="B2" s="104" t="s">
        <v>895</v>
      </c>
      <c r="C2" s="104" t="s">
        <v>896</v>
      </c>
      <c r="D2" s="104" t="s">
        <v>895</v>
      </c>
      <c r="E2" s="104" t="s">
        <v>896</v>
      </c>
      <c r="F2" s="104" t="s">
        <v>897</v>
      </c>
      <c r="G2" s="104" t="s">
        <v>898</v>
      </c>
      <c r="I2" s="104" t="s">
        <v>899</v>
      </c>
      <c r="J2" s="104" t="s">
        <v>204</v>
      </c>
      <c r="K2" s="104" t="s">
        <v>249</v>
      </c>
      <c r="L2" s="104" t="s">
        <v>57</v>
      </c>
      <c r="M2" s="104" t="s">
        <v>900</v>
      </c>
      <c r="N2" s="104" t="s">
        <v>754</v>
      </c>
      <c r="O2" s="104" t="s">
        <v>755</v>
      </c>
      <c r="P2" s="104" t="s">
        <v>756</v>
      </c>
    </row>
    <row r="3" spans="1:78" ht="13.5" customHeight="1" x14ac:dyDescent="0.25">
      <c r="A3" s="104" t="s">
        <v>810</v>
      </c>
      <c r="B3" s="104" t="s">
        <v>814</v>
      </c>
      <c r="C3" s="104" t="s">
        <v>815</v>
      </c>
      <c r="D3" s="104" t="s">
        <v>816</v>
      </c>
      <c r="E3" s="104" t="s">
        <v>817</v>
      </c>
      <c r="F3" s="104" t="s">
        <v>811</v>
      </c>
      <c r="G3" s="104" t="s">
        <v>812</v>
      </c>
      <c r="H3" s="104" t="s">
        <v>857</v>
      </c>
      <c r="I3" s="104" t="s">
        <v>819</v>
      </c>
      <c r="J3" s="104" t="s">
        <v>818</v>
      </c>
      <c r="K3" s="104" t="s">
        <v>820</v>
      </c>
      <c r="L3" s="104" t="s">
        <v>825</v>
      </c>
      <c r="M3" s="104" t="s">
        <v>822</v>
      </c>
      <c r="N3" s="104" t="s">
        <v>824</v>
      </c>
      <c r="O3" s="104" t="s">
        <v>823</v>
      </c>
      <c r="P3" s="104" t="s">
        <v>821</v>
      </c>
      <c r="Q3" s="104" t="s">
        <v>826</v>
      </c>
      <c r="R3" s="104">
        <v>18</v>
      </c>
      <c r="S3" s="104" t="s">
        <v>813</v>
      </c>
      <c r="T3" s="104">
        <v>20</v>
      </c>
      <c r="U3" s="104" t="s">
        <v>830</v>
      </c>
      <c r="V3" s="104">
        <v>22</v>
      </c>
      <c r="W3" s="104">
        <v>23</v>
      </c>
      <c r="X3" s="104">
        <v>24</v>
      </c>
    </row>
    <row r="4" spans="1:78" x14ac:dyDescent="0.25">
      <c r="I4" s="104" t="s">
        <v>901</v>
      </c>
      <c r="J4" s="104" t="s">
        <v>902</v>
      </c>
      <c r="K4" s="104" t="s">
        <v>903</v>
      </c>
      <c r="L4" s="104" t="s">
        <v>904</v>
      </c>
      <c r="M4" s="104" t="s">
        <v>905</v>
      </c>
      <c r="N4" s="104" t="s">
        <v>906</v>
      </c>
      <c r="O4" s="104" t="s">
        <v>907</v>
      </c>
      <c r="P4" s="104" t="s">
        <v>908</v>
      </c>
      <c r="Q4" s="104" t="s">
        <v>909</v>
      </c>
    </row>
    <row r="5" spans="1:78" x14ac:dyDescent="0.25">
      <c r="A5" s="104" t="s">
        <v>810</v>
      </c>
      <c r="B5" s="104" t="s">
        <v>811</v>
      </c>
      <c r="C5" s="104" t="s">
        <v>812</v>
      </c>
      <c r="D5" s="104" t="s">
        <v>813</v>
      </c>
      <c r="E5" s="104" t="s">
        <v>814</v>
      </c>
      <c r="F5" s="104" t="s">
        <v>815</v>
      </c>
      <c r="G5" s="104" t="s">
        <v>816</v>
      </c>
      <c r="H5" s="104" t="s">
        <v>817</v>
      </c>
      <c r="I5" s="104" t="s">
        <v>818</v>
      </c>
      <c r="J5" s="104" t="s">
        <v>819</v>
      </c>
      <c r="K5" s="104" t="s">
        <v>820</v>
      </c>
      <c r="L5" s="104" t="s">
        <v>821</v>
      </c>
      <c r="M5" s="104" t="s">
        <v>822</v>
      </c>
      <c r="N5" s="104" t="s">
        <v>823</v>
      </c>
      <c r="O5" s="104" t="s">
        <v>824</v>
      </c>
      <c r="P5" s="104" t="s">
        <v>825</v>
      </c>
      <c r="Q5" s="104" t="s">
        <v>826</v>
      </c>
      <c r="R5" s="104" t="s">
        <v>827</v>
      </c>
      <c r="S5" s="104" t="s">
        <v>828</v>
      </c>
      <c r="T5" s="104" t="s">
        <v>829</v>
      </c>
      <c r="U5" s="104" t="s">
        <v>830</v>
      </c>
      <c r="V5" s="104" t="s">
        <v>831</v>
      </c>
      <c r="W5" s="104" t="s">
        <v>832</v>
      </c>
      <c r="X5" s="104" t="s">
        <v>833</v>
      </c>
      <c r="Y5" s="104" t="s">
        <v>834</v>
      </c>
      <c r="Z5" s="104" t="s">
        <v>835</v>
      </c>
      <c r="AA5" s="104" t="s">
        <v>836</v>
      </c>
      <c r="AB5" s="104" t="s">
        <v>837</v>
      </c>
      <c r="AC5" s="104" t="s">
        <v>838</v>
      </c>
      <c r="AD5" s="104" t="s">
        <v>839</v>
      </c>
      <c r="AE5" s="104" t="s">
        <v>840</v>
      </c>
      <c r="AF5" s="104" t="s">
        <v>841</v>
      </c>
      <c r="AG5" s="104" t="s">
        <v>842</v>
      </c>
      <c r="AH5" s="104" t="s">
        <v>843</v>
      </c>
      <c r="AI5" s="104" t="s">
        <v>844</v>
      </c>
      <c r="AJ5" s="104" t="s">
        <v>845</v>
      </c>
      <c r="AK5" s="104" t="s">
        <v>846</v>
      </c>
      <c r="AL5" s="104" t="s">
        <v>847</v>
      </c>
      <c r="AM5" s="104" t="s">
        <v>848</v>
      </c>
      <c r="AN5" s="104" t="s">
        <v>849</v>
      </c>
      <c r="AO5" s="104" t="s">
        <v>850</v>
      </c>
      <c r="AP5" s="104" t="s">
        <v>851</v>
      </c>
      <c r="AQ5" s="104" t="s">
        <v>852</v>
      </c>
      <c r="AR5" s="104" t="s">
        <v>853</v>
      </c>
      <c r="AS5" s="104" t="s">
        <v>854</v>
      </c>
      <c r="AT5" s="104" t="s">
        <v>855</v>
      </c>
      <c r="AU5" s="104" t="s">
        <v>856</v>
      </c>
      <c r="AV5" s="104" t="s">
        <v>857</v>
      </c>
      <c r="AW5" s="104" t="s">
        <v>858</v>
      </c>
      <c r="AX5" s="104" t="s">
        <v>859</v>
      </c>
      <c r="AY5" s="104" t="s">
        <v>860</v>
      </c>
      <c r="AZ5" s="104" t="s">
        <v>861</v>
      </c>
      <c r="BA5" s="104" t="s">
        <v>862</v>
      </c>
      <c r="BB5" s="104" t="s">
        <v>863</v>
      </c>
      <c r="BC5" s="104" t="s">
        <v>864</v>
      </c>
      <c r="BD5" s="104" t="s">
        <v>865</v>
      </c>
      <c r="BE5" s="104" t="s">
        <v>866</v>
      </c>
      <c r="BF5" s="104" t="s">
        <v>867</v>
      </c>
      <c r="BG5" s="104" t="s">
        <v>868</v>
      </c>
      <c r="BH5" s="104" t="s">
        <v>869</v>
      </c>
      <c r="BI5" s="104" t="s">
        <v>870</v>
      </c>
      <c r="BJ5" s="104" t="s">
        <v>871</v>
      </c>
      <c r="BK5" s="104" t="s">
        <v>872</v>
      </c>
      <c r="BL5" s="104" t="s">
        <v>873</v>
      </c>
      <c r="BM5" s="104" t="s">
        <v>874</v>
      </c>
      <c r="BN5" s="104" t="s">
        <v>875</v>
      </c>
      <c r="BO5" s="104" t="s">
        <v>876</v>
      </c>
      <c r="BP5" s="104" t="s">
        <v>877</v>
      </c>
      <c r="BQ5" s="104" t="s">
        <v>878</v>
      </c>
      <c r="BR5" s="104" t="s">
        <v>879</v>
      </c>
      <c r="BS5" s="104" t="s">
        <v>880</v>
      </c>
      <c r="BT5" s="104" t="s">
        <v>881</v>
      </c>
      <c r="BU5" s="104" t="s">
        <v>882</v>
      </c>
      <c r="BV5" s="104" t="s">
        <v>883</v>
      </c>
      <c r="BW5" s="104" t="s">
        <v>884</v>
      </c>
      <c r="BX5" s="104" t="s">
        <v>885</v>
      </c>
      <c r="BY5" s="104" t="s">
        <v>886</v>
      </c>
      <c r="BZ5" s="104">
        <v>42886</v>
      </c>
    </row>
  </sheetData>
  <protectedRanges>
    <protectedRange sqref="BK5:BY5" name="Range1_1_2_1_1"/>
  </protectedRanges>
  <pageMargins left="0.7" right="0.7" top="0.75" bottom="0.75" header="0.3" footer="0.3"/>
  <pageSetup paperSize="9" scale="16"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0"/>
  </sheetPr>
  <dimension ref="A1:AF25"/>
  <sheetViews>
    <sheetView topLeftCell="AD1" zoomScale="85" zoomScaleNormal="85" workbookViewId="0">
      <selection activeCell="AC7" sqref="AC7"/>
    </sheetView>
  </sheetViews>
  <sheetFormatPr defaultRowHeight="15" x14ac:dyDescent="0.25"/>
  <cols>
    <col min="1" max="1" width="13" style="117" bestFit="1" customWidth="1"/>
    <col min="2" max="2" width="47.28515625" style="117" bestFit="1" customWidth="1"/>
    <col min="3" max="3" width="11" style="117" bestFit="1" customWidth="1"/>
    <col min="4" max="4" width="13" style="117" bestFit="1" customWidth="1"/>
    <col min="5" max="5" width="27.85546875" style="117" bestFit="1" customWidth="1"/>
    <col min="6" max="6" width="10.85546875" style="117" bestFit="1" customWidth="1"/>
    <col min="7" max="7" width="9.7109375" style="117" bestFit="1" customWidth="1"/>
    <col min="8" max="8" width="25.42578125" style="117" bestFit="1" customWidth="1"/>
    <col min="9" max="9" width="39" style="117" bestFit="1" customWidth="1"/>
    <col min="10" max="10" width="16.140625" style="117" bestFit="1" customWidth="1"/>
    <col min="11" max="11" width="88.85546875" style="117" bestFit="1" customWidth="1"/>
    <col min="12" max="12" width="16.42578125" style="117" bestFit="1" customWidth="1"/>
    <col min="13" max="13" width="80.140625" style="117" bestFit="1" customWidth="1"/>
    <col min="14" max="14" width="89.140625" style="117" bestFit="1" customWidth="1"/>
    <col min="15" max="15" width="32.42578125" style="117" bestFit="1" customWidth="1"/>
    <col min="16" max="16" width="52.28515625" style="117" bestFit="1" customWidth="1"/>
    <col min="17" max="17" width="105.42578125" style="117" bestFit="1" customWidth="1"/>
    <col min="18" max="18" width="13.42578125" style="117" bestFit="1" customWidth="1"/>
    <col min="19" max="19" width="11" style="117" bestFit="1" customWidth="1"/>
    <col min="20" max="20" width="13.42578125" style="117" bestFit="1" customWidth="1"/>
    <col min="21" max="21" width="9.140625" style="117"/>
    <col min="22" max="22" width="16.85546875" style="117" bestFit="1" customWidth="1"/>
    <col min="23" max="25" width="9.140625" style="117"/>
    <col min="26" max="26" width="29.28515625" style="117" bestFit="1" customWidth="1"/>
    <col min="27" max="27" width="64.42578125" style="117" bestFit="1" customWidth="1"/>
    <col min="28" max="28" width="93.85546875" style="117" bestFit="1" customWidth="1"/>
    <col min="29" max="29" width="19.85546875" style="117" bestFit="1" customWidth="1"/>
    <col min="30" max="30" width="12.5703125" style="117" bestFit="1" customWidth="1"/>
    <col min="31" max="31" width="43.42578125" style="117" bestFit="1" customWidth="1"/>
    <col min="32" max="32" width="202.42578125" style="117" bestFit="1" customWidth="1"/>
    <col min="33" max="33" width="115.7109375" style="117" bestFit="1" customWidth="1"/>
    <col min="34" max="16384" width="9.140625" style="117"/>
  </cols>
  <sheetData>
    <row r="1" spans="1:32" x14ac:dyDescent="0.25">
      <c r="B1" s="117" t="s">
        <v>43</v>
      </c>
      <c r="C1" s="117" t="s">
        <v>44</v>
      </c>
      <c r="D1" s="117" t="s">
        <v>0</v>
      </c>
      <c r="E1" s="117" t="s">
        <v>45</v>
      </c>
      <c r="F1" s="117" t="s">
        <v>1</v>
      </c>
      <c r="G1" s="117" t="s">
        <v>46</v>
      </c>
      <c r="H1" s="117" t="s">
        <v>130</v>
      </c>
      <c r="I1" s="117" t="s">
        <v>131</v>
      </c>
      <c r="J1" s="117" t="s">
        <v>133</v>
      </c>
      <c r="K1" s="117" t="s">
        <v>134</v>
      </c>
      <c r="L1" s="117" t="s">
        <v>144</v>
      </c>
      <c r="M1" s="117" t="s">
        <v>142</v>
      </c>
      <c r="N1" s="117" t="s">
        <v>134</v>
      </c>
      <c r="Z1" s="117" t="s">
        <v>164</v>
      </c>
      <c r="AA1" s="117" t="s">
        <v>142</v>
      </c>
      <c r="AB1" s="117" t="s">
        <v>134</v>
      </c>
      <c r="AC1" s="117">
        <f>COUNTIF(HOSO!A2:A971,"*")</f>
        <v>0</v>
      </c>
      <c r="AD1" s="117">
        <f>COUNTIF(HOSO!A2:A9927,"*")</f>
        <v>0</v>
      </c>
    </row>
    <row r="2" spans="1:32" x14ac:dyDescent="0.25">
      <c r="A2" s="117" t="s">
        <v>47</v>
      </c>
      <c r="B2" s="117" t="s">
        <v>48</v>
      </c>
      <c r="C2" s="117" t="s">
        <v>4</v>
      </c>
      <c r="D2" s="117" t="s">
        <v>50</v>
      </c>
      <c r="E2" s="117" t="s">
        <v>50</v>
      </c>
      <c r="F2" s="117" t="s">
        <v>51</v>
      </c>
      <c r="G2" s="117" t="s">
        <v>52</v>
      </c>
      <c r="H2" s="117">
        <f>COUNT(#REF!)</f>
        <v>0</v>
      </c>
      <c r="I2" s="117" t="s">
        <v>132</v>
      </c>
      <c r="J2" s="117">
        <v>2</v>
      </c>
      <c r="K2" s="117" t="s">
        <v>135</v>
      </c>
      <c r="L2" s="117" t="s">
        <v>744</v>
      </c>
      <c r="M2" s="117" t="s">
        <v>745</v>
      </c>
      <c r="N2" s="117" t="s">
        <v>806</v>
      </c>
      <c r="O2" s="117" t="s">
        <v>148</v>
      </c>
      <c r="S2" s="119" t="str">
        <f>[5]Sheet2!CG2</f>
        <v>474</v>
      </c>
      <c r="Z2" s="117" t="s">
        <v>178</v>
      </c>
      <c r="AA2" s="117" t="s">
        <v>746</v>
      </c>
      <c r="AB2" s="117" t="s">
        <v>772</v>
      </c>
      <c r="AE2" s="117" t="s">
        <v>328</v>
      </c>
      <c r="AF2" s="117" t="s">
        <v>83</v>
      </c>
    </row>
    <row r="3" spans="1:32" x14ac:dyDescent="0.25">
      <c r="A3" s="117" t="s">
        <v>47</v>
      </c>
      <c r="B3" s="117" t="s">
        <v>53</v>
      </c>
      <c r="C3" s="117" t="s">
        <v>3</v>
      </c>
      <c r="D3" s="117" t="s">
        <v>49</v>
      </c>
      <c r="E3" s="117" t="s">
        <v>49</v>
      </c>
      <c r="F3" s="117" t="s">
        <v>51</v>
      </c>
      <c r="G3" s="117" t="s">
        <v>54</v>
      </c>
      <c r="I3" s="117" t="s">
        <v>132</v>
      </c>
      <c r="J3" s="117">
        <v>4</v>
      </c>
      <c r="K3" s="117" t="s">
        <v>136</v>
      </c>
      <c r="L3" s="117" t="s">
        <v>197</v>
      </c>
      <c r="M3" s="117" t="s">
        <v>757</v>
      </c>
      <c r="N3" s="117" t="s">
        <v>785</v>
      </c>
      <c r="O3" s="117" t="s">
        <v>149</v>
      </c>
      <c r="Q3" s="120"/>
      <c r="R3" s="120"/>
      <c r="S3" s="120" t="str">
        <f>[5]Sheet2!AR2</f>
        <v>Lê Hữu Dũng</v>
      </c>
      <c r="T3" s="120"/>
      <c r="U3" s="120"/>
      <c r="Z3" s="117" t="s">
        <v>179</v>
      </c>
      <c r="AA3" s="117" t="s">
        <v>748</v>
      </c>
      <c r="AB3" s="117" t="s">
        <v>773</v>
      </c>
      <c r="AE3" s="117" t="s">
        <v>329</v>
      </c>
      <c r="AF3" s="120" t="s">
        <v>774</v>
      </c>
    </row>
    <row r="4" spans="1:32" x14ac:dyDescent="0.25">
      <c r="A4" s="117" t="s">
        <v>47</v>
      </c>
      <c r="B4" s="117" t="s">
        <v>55</v>
      </c>
      <c r="C4" s="117" t="s">
        <v>3</v>
      </c>
      <c r="D4" s="117" t="s">
        <v>49</v>
      </c>
      <c r="E4" s="117" t="s">
        <v>50</v>
      </c>
      <c r="F4" s="117" t="s">
        <v>51</v>
      </c>
      <c r="G4" s="117" t="s">
        <v>56</v>
      </c>
      <c r="I4" s="117" t="s">
        <v>132</v>
      </c>
      <c r="J4" s="117">
        <v>5</v>
      </c>
      <c r="K4" s="117" t="s">
        <v>137</v>
      </c>
      <c r="L4" s="117" t="s">
        <v>558</v>
      </c>
      <c r="M4" s="117" t="s">
        <v>143</v>
      </c>
      <c r="N4" s="117" t="s">
        <v>799</v>
      </c>
      <c r="O4" s="117" t="s">
        <v>150</v>
      </c>
      <c r="P4" s="117">
        <f>[5]Sheet2!BN2</f>
        <v>1972</v>
      </c>
      <c r="Q4" s="117" t="s">
        <v>151</v>
      </c>
      <c r="R4" s="117">
        <f>[5]Sheet2!AH2</f>
        <v>191178338</v>
      </c>
      <c r="S4" s="117" t="s">
        <v>152</v>
      </c>
      <c r="T4" s="121" t="str">
        <f>[5]Sheet2!AK2</f>
        <v>09/3/2006</v>
      </c>
      <c r="U4" s="117" t="s">
        <v>5</v>
      </c>
      <c r="V4" s="117" t="str">
        <f>[5]Sheet2!AN2</f>
        <v>CA Quảng Trị</v>
      </c>
      <c r="Z4" s="117" t="s">
        <v>180</v>
      </c>
      <c r="AA4" s="117" t="s">
        <v>753</v>
      </c>
      <c r="AB4" s="117" t="s">
        <v>775</v>
      </c>
      <c r="AE4" s="117" t="s">
        <v>330</v>
      </c>
      <c r="AF4" s="120" t="s">
        <v>776</v>
      </c>
    </row>
    <row r="5" spans="1:32" x14ac:dyDescent="0.25">
      <c r="A5" s="117" t="s">
        <v>78</v>
      </c>
      <c r="B5" s="117" t="s">
        <v>79</v>
      </c>
      <c r="G5" s="117" t="s">
        <v>80</v>
      </c>
      <c r="I5" s="117" t="s">
        <v>132</v>
      </c>
      <c r="J5" s="117">
        <v>6</v>
      </c>
      <c r="K5" s="117" t="s">
        <v>138</v>
      </c>
      <c r="O5" s="117" t="s">
        <v>153</v>
      </c>
      <c r="Q5" s="120"/>
      <c r="R5" s="120"/>
      <c r="S5" s="120">
        <f>[5]Sheet2!AT2</f>
        <v>0</v>
      </c>
      <c r="T5" s="120"/>
      <c r="U5" s="120"/>
      <c r="Z5" s="117" t="s">
        <v>181</v>
      </c>
      <c r="AA5" s="117" t="s">
        <v>143</v>
      </c>
      <c r="AB5" s="117" t="s">
        <v>807</v>
      </c>
      <c r="AC5" s="117">
        <v>0</v>
      </c>
      <c r="AE5" s="117" t="s">
        <v>331</v>
      </c>
      <c r="AF5" s="120" t="s">
        <v>777</v>
      </c>
    </row>
    <row r="6" spans="1:32" x14ac:dyDescent="0.25">
      <c r="A6" s="117" t="s">
        <v>47</v>
      </c>
      <c r="B6" s="117" t="s">
        <v>90</v>
      </c>
      <c r="G6" s="117" t="s">
        <v>91</v>
      </c>
      <c r="I6" s="117" t="s">
        <v>132</v>
      </c>
      <c r="J6" s="117">
        <v>7</v>
      </c>
      <c r="K6" s="117" t="s">
        <v>139</v>
      </c>
      <c r="O6" s="117" t="s">
        <v>150</v>
      </c>
      <c r="P6" s="117">
        <f>[5]Sheet2!BO2</f>
        <v>0</v>
      </c>
      <c r="Q6" s="117" t="s">
        <v>151</v>
      </c>
      <c r="R6" s="117">
        <f>[5]Sheet2!AI2</f>
        <v>0</v>
      </c>
      <c r="S6" s="117" t="s">
        <v>152</v>
      </c>
      <c r="T6" s="121">
        <f>[5]Sheet2!AL2</f>
        <v>0</v>
      </c>
      <c r="U6" s="117" t="s">
        <v>5</v>
      </c>
      <c r="V6" s="117">
        <f>[5]Sheet2!AO2</f>
        <v>0</v>
      </c>
      <c r="AC6" s="117">
        <v>0</v>
      </c>
      <c r="AE6" s="117" t="s">
        <v>332</v>
      </c>
      <c r="AF6" s="120" t="s">
        <v>778</v>
      </c>
    </row>
    <row r="7" spans="1:32" x14ac:dyDescent="0.25">
      <c r="A7" s="117" t="s">
        <v>47</v>
      </c>
      <c r="B7" s="117" t="s">
        <v>41</v>
      </c>
      <c r="G7" s="117" t="s">
        <v>109</v>
      </c>
      <c r="I7" s="117" t="s">
        <v>140</v>
      </c>
      <c r="J7" s="117">
        <v>3</v>
      </c>
      <c r="K7" s="117" t="s">
        <v>338</v>
      </c>
      <c r="O7" s="117" t="s">
        <v>154</v>
      </c>
      <c r="Q7" s="120"/>
      <c r="R7" s="120"/>
      <c r="S7" s="120" t="str">
        <f>[5]Sheet2!BP2</f>
        <v>Thôn Tân Xuyên, xã Tân Hợp, huyện Hướng Hóa</v>
      </c>
      <c r="T7" s="120"/>
      <c r="U7" s="120"/>
      <c r="V7" s="120"/>
      <c r="AC7" s="117">
        <v>3274856</v>
      </c>
      <c r="AE7" s="117" t="s">
        <v>335</v>
      </c>
      <c r="AF7" s="120" t="s">
        <v>779</v>
      </c>
    </row>
    <row r="8" spans="1:32" x14ac:dyDescent="0.25">
      <c r="I8" s="117" t="s">
        <v>140</v>
      </c>
      <c r="J8" s="117">
        <v>4</v>
      </c>
      <c r="K8" s="117" t="s">
        <v>339</v>
      </c>
      <c r="O8" s="117" t="s">
        <v>124</v>
      </c>
      <c r="P8" s="122" t="str">
        <f>[5]Sheet2!D2</f>
        <v>234</v>
      </c>
      <c r="S8" s="117" t="s">
        <v>155</v>
      </c>
      <c r="T8" s="122" t="str">
        <f>[5]Sheet2!F2</f>
        <v>13</v>
      </c>
      <c r="AC8" s="117">
        <v>500000</v>
      </c>
      <c r="AE8" s="117" t="s">
        <v>333</v>
      </c>
      <c r="AF8" s="120" t="s">
        <v>780</v>
      </c>
    </row>
    <row r="9" spans="1:32" x14ac:dyDescent="0.25">
      <c r="I9" s="117" t="s">
        <v>140</v>
      </c>
      <c r="J9" s="117">
        <v>5</v>
      </c>
      <c r="K9" s="117" t="s">
        <v>340</v>
      </c>
      <c r="Q9" s="120"/>
      <c r="R9" s="120"/>
      <c r="S9" s="120" t="str">
        <f>[5]Sheet2!N2</f>
        <v>Thôn Tân Xuyên - Xã Tân Hợp - Huyện Hướng Hóa - Tỉnh Quảng Trị</v>
      </c>
      <c r="T9" s="120"/>
      <c r="U9" s="120"/>
      <c r="V9" s="120"/>
      <c r="AC9" s="117">
        <v>0</v>
      </c>
      <c r="AE9" s="117" t="s">
        <v>5946</v>
      </c>
      <c r="AF9" s="120" t="s">
        <v>5945</v>
      </c>
    </row>
    <row r="10" spans="1:32" x14ac:dyDescent="0.25">
      <c r="I10" s="117" t="s">
        <v>140</v>
      </c>
      <c r="J10" s="117">
        <v>6</v>
      </c>
      <c r="K10" s="117" t="s">
        <v>341</v>
      </c>
      <c r="O10" s="117" t="s">
        <v>7</v>
      </c>
      <c r="P10" s="117">
        <f>[5]Sheet2!BJ2</f>
        <v>300</v>
      </c>
      <c r="AC10" s="117">
        <v>0</v>
      </c>
      <c r="AE10" s="117" t="s">
        <v>334</v>
      </c>
      <c r="AF10" s="120" t="s">
        <v>781</v>
      </c>
    </row>
    <row r="11" spans="1:32" x14ac:dyDescent="0.25">
      <c r="I11" s="117" t="s">
        <v>140</v>
      </c>
      <c r="J11" s="117">
        <v>7</v>
      </c>
      <c r="K11" s="117" t="s">
        <v>342</v>
      </c>
      <c r="O11" s="117" t="s">
        <v>127</v>
      </c>
      <c r="P11" s="125" t="str">
        <f>[5]Sheet2!S2</f>
        <v xml:space="preserve">100 m² đất ở tại nông thôn </v>
      </c>
      <c r="Q11" s="125"/>
      <c r="R11" s="125"/>
      <c r="S11" s="125"/>
      <c r="T11" s="125"/>
      <c r="U11" s="125"/>
      <c r="V11" s="125"/>
      <c r="AC11" s="117">
        <v>2500000</v>
      </c>
      <c r="AE11" s="117" t="s">
        <v>764</v>
      </c>
      <c r="AF11" s="120" t="s">
        <v>782</v>
      </c>
    </row>
    <row r="12" spans="1:32" x14ac:dyDescent="0.25">
      <c r="I12" s="117" t="s">
        <v>140</v>
      </c>
      <c r="J12" s="117">
        <v>8</v>
      </c>
      <c r="K12" s="117" t="s">
        <v>343</v>
      </c>
      <c r="O12" s="117" t="s">
        <v>156</v>
      </c>
      <c r="P12" s="125" t="str">
        <f>[5]Sheet2!CJ2</f>
        <v xml:space="preserve">200 m² đất trồng cây lâu năm </v>
      </c>
      <c r="Q12" s="125"/>
      <c r="R12" s="125"/>
      <c r="S12" s="125"/>
      <c r="T12" s="125"/>
      <c r="U12" s="125"/>
      <c r="V12" s="125"/>
      <c r="AE12" s="117" t="s">
        <v>765</v>
      </c>
      <c r="AF12" s="109" t="s">
        <v>783</v>
      </c>
    </row>
    <row r="13" spans="1:32" x14ac:dyDescent="0.25">
      <c r="I13" s="117" t="s">
        <v>140</v>
      </c>
      <c r="J13" s="117">
        <v>9</v>
      </c>
      <c r="K13" s="117" t="s">
        <v>344</v>
      </c>
      <c r="O13" s="117" t="s">
        <v>157</v>
      </c>
      <c r="P13" s="122" t="str">
        <f>[5]Sheet2!BS2</f>
        <v>12/2046</v>
      </c>
      <c r="AE13" s="117" t="s">
        <v>766</v>
      </c>
      <c r="AF13" s="109" t="s">
        <v>784</v>
      </c>
    </row>
    <row r="14" spans="1:32" x14ac:dyDescent="0.25">
      <c r="I14" s="117" t="s">
        <v>140</v>
      </c>
      <c r="J14" s="117">
        <v>10</v>
      </c>
      <c r="K14" s="117" t="s">
        <v>345</v>
      </c>
      <c r="O14" s="117" t="s">
        <v>158</v>
      </c>
      <c r="P14" s="125" t="str">
        <f>[5]Sheet2!CI2</f>
        <v>Cấp đổi Giấy chứng nhận</v>
      </c>
      <c r="Q14" s="125"/>
      <c r="R14" s="125"/>
      <c r="S14" s="125"/>
      <c r="T14" s="125"/>
      <c r="U14" s="125"/>
      <c r="V14" s="125"/>
      <c r="AE14" s="117" t="s">
        <v>767</v>
      </c>
      <c r="AF14" s="109" t="s">
        <v>786</v>
      </c>
    </row>
    <row r="15" spans="1:32" x14ac:dyDescent="0.25">
      <c r="I15" s="117" t="s">
        <v>140</v>
      </c>
      <c r="J15" s="117">
        <v>11</v>
      </c>
      <c r="K15" s="117" t="s">
        <v>346</v>
      </c>
      <c r="O15" s="117" t="s">
        <v>159</v>
      </c>
      <c r="AE15" s="117" t="s">
        <v>768</v>
      </c>
      <c r="AF15" s="109" t="s">
        <v>787</v>
      </c>
    </row>
    <row r="16" spans="1:32" x14ac:dyDescent="0.25">
      <c r="I16" s="117" t="s">
        <v>140</v>
      </c>
      <c r="J16" s="117">
        <v>12</v>
      </c>
      <c r="K16" s="117" t="s">
        <v>347</v>
      </c>
      <c r="O16" s="117" t="s">
        <v>185</v>
      </c>
      <c r="P16" s="117" t="s">
        <v>186</v>
      </c>
      <c r="Q16" s="117" t="s">
        <v>83</v>
      </c>
      <c r="AE16" s="117" t="s">
        <v>769</v>
      </c>
      <c r="AF16" s="109" t="s">
        <v>788</v>
      </c>
    </row>
    <row r="17" spans="9:32" x14ac:dyDescent="0.25">
      <c r="I17" s="117" t="s">
        <v>140</v>
      </c>
      <c r="J17" s="117">
        <v>13</v>
      </c>
      <c r="K17" s="117" t="s">
        <v>348</v>
      </c>
      <c r="O17" s="117" t="s">
        <v>182</v>
      </c>
      <c r="P17" s="117" t="s">
        <v>211</v>
      </c>
      <c r="Q17" s="117" t="s">
        <v>789</v>
      </c>
      <c r="AE17" s="117" t="s">
        <v>770</v>
      </c>
      <c r="AF17" s="109" t="s">
        <v>790</v>
      </c>
    </row>
    <row r="18" spans="9:32" x14ac:dyDescent="0.25">
      <c r="I18" s="117" t="s">
        <v>140</v>
      </c>
      <c r="J18" s="117">
        <v>14</v>
      </c>
      <c r="K18" s="117" t="s">
        <v>349</v>
      </c>
      <c r="O18" s="117" t="s">
        <v>183</v>
      </c>
      <c r="P18" s="117" t="s">
        <v>212</v>
      </c>
      <c r="Q18" s="117" t="s">
        <v>791</v>
      </c>
      <c r="AE18" s="117" t="s">
        <v>771</v>
      </c>
      <c r="AF18" s="109" t="s">
        <v>792</v>
      </c>
    </row>
    <row r="19" spans="9:32" x14ac:dyDescent="0.25">
      <c r="I19" s="117" t="s">
        <v>140</v>
      </c>
      <c r="J19" s="117">
        <v>15</v>
      </c>
      <c r="K19" s="117" t="s">
        <v>350</v>
      </c>
      <c r="O19" s="117" t="s">
        <v>184</v>
      </c>
      <c r="P19" s="117" t="s">
        <v>187</v>
      </c>
      <c r="Q19" s="117" t="s">
        <v>793</v>
      </c>
      <c r="AE19" s="117" t="s">
        <v>145</v>
      </c>
      <c r="AF19" s="109" t="s">
        <v>794</v>
      </c>
    </row>
    <row r="20" spans="9:32" x14ac:dyDescent="0.25">
      <c r="I20" s="117" t="s">
        <v>140</v>
      </c>
      <c r="J20" s="117">
        <v>16</v>
      </c>
      <c r="K20" s="117" t="s">
        <v>351</v>
      </c>
      <c r="O20" s="117" t="s">
        <v>188</v>
      </c>
      <c r="P20" s="117" t="s">
        <v>191</v>
      </c>
      <c r="Q20" s="117" t="s">
        <v>795</v>
      </c>
      <c r="AE20" s="117" t="s">
        <v>146</v>
      </c>
      <c r="AF20" s="109" t="s">
        <v>796</v>
      </c>
    </row>
    <row r="21" spans="9:32" x14ac:dyDescent="0.25">
      <c r="I21" s="117" t="s">
        <v>140</v>
      </c>
      <c r="J21" s="117">
        <v>17</v>
      </c>
      <c r="K21" s="117" t="s">
        <v>352</v>
      </c>
      <c r="O21" s="117" t="s">
        <v>189</v>
      </c>
      <c r="P21" s="117" t="s">
        <v>192</v>
      </c>
      <c r="Q21" s="117" t="s">
        <v>797</v>
      </c>
      <c r="AE21" s="117" t="s">
        <v>147</v>
      </c>
      <c r="AF21" s="109" t="s">
        <v>798</v>
      </c>
    </row>
    <row r="22" spans="9:32" x14ac:dyDescent="0.25">
      <c r="I22" s="117" t="s">
        <v>140</v>
      </c>
      <c r="J22" s="117">
        <v>18</v>
      </c>
      <c r="K22" s="117" t="s">
        <v>353</v>
      </c>
      <c r="O22" s="117" t="s">
        <v>190</v>
      </c>
      <c r="P22" s="117" t="s">
        <v>193</v>
      </c>
      <c r="Q22" s="117" t="s">
        <v>800</v>
      </c>
      <c r="AE22" s="117" t="s">
        <v>701</v>
      </c>
      <c r="AF22" s="109" t="s">
        <v>801</v>
      </c>
    </row>
    <row r="23" spans="9:32" x14ac:dyDescent="0.25">
      <c r="I23" s="117" t="s">
        <v>140</v>
      </c>
      <c r="J23" s="117">
        <v>19</v>
      </c>
      <c r="K23" s="117" t="s">
        <v>354</v>
      </c>
      <c r="O23" s="117" t="s">
        <v>213</v>
      </c>
      <c r="P23" s="117" t="s">
        <v>216</v>
      </c>
      <c r="Q23" s="117" t="s">
        <v>802</v>
      </c>
      <c r="AE23" s="117" t="s">
        <v>557</v>
      </c>
      <c r="AF23" s="109" t="s">
        <v>803</v>
      </c>
    </row>
    <row r="24" spans="9:32" x14ac:dyDescent="0.25">
      <c r="I24" s="117" t="s">
        <v>140</v>
      </c>
      <c r="J24" s="117" t="s">
        <v>141</v>
      </c>
      <c r="K24" s="117" t="s">
        <v>355</v>
      </c>
      <c r="O24" s="117" t="s">
        <v>214</v>
      </c>
      <c r="P24" s="117" t="s">
        <v>217</v>
      </c>
      <c r="Q24" s="117" t="s">
        <v>804</v>
      </c>
      <c r="AE24" s="117" t="s">
        <v>808</v>
      </c>
      <c r="AF24" s="117" t="s">
        <v>809</v>
      </c>
    </row>
    <row r="25" spans="9:32" x14ac:dyDescent="0.25">
      <c r="O25" s="117" t="s">
        <v>215</v>
      </c>
      <c r="P25" s="117" t="s">
        <v>218</v>
      </c>
      <c r="Q25" s="117" t="s">
        <v>805</v>
      </c>
    </row>
  </sheetData>
  <mergeCells count="3">
    <mergeCell ref="P14:V14"/>
    <mergeCell ref="P11:V11"/>
    <mergeCell ref="P12:V12"/>
  </mergeCells>
  <hyperlinks>
    <hyperlink ref="G2" r:id="rId1"/>
    <hyperlink ref="G3" r:id="rId2"/>
    <hyperlink ref="G4" r:id="rId3"/>
    <hyperlink ref="G5" r:id="rId4"/>
    <hyperlink ref="G6" r:id="rId5"/>
    <hyperlink ref="G7" r:id="rId6"/>
  </hyperlinks>
  <pageMargins left="0.7" right="0.7" top="0.75" bottom="0.75" header="0.3" footer="0.3"/>
  <pageSetup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X188"/>
  <sheetViews>
    <sheetView workbookViewId="0">
      <selection activeCell="B2" sqref="B2:BZ2"/>
    </sheetView>
  </sheetViews>
  <sheetFormatPr defaultColWidth="10.7109375" defaultRowHeight="15" x14ac:dyDescent="0.25"/>
  <cols>
    <col min="1" max="4" width="10.7109375" style="104"/>
    <col min="5" max="5" width="17.5703125" style="104" bestFit="1" customWidth="1"/>
    <col min="6" max="32" width="10.7109375" style="104"/>
    <col min="33" max="33" width="17.28515625" style="104" bestFit="1" customWidth="1"/>
    <col min="34" max="34" width="10.7109375" style="104"/>
    <col min="35" max="35" width="16.5703125" style="104" bestFit="1" customWidth="1"/>
    <col min="36" max="39" width="10.7109375" style="104"/>
    <col min="40" max="40" width="12.28515625" style="104" bestFit="1" customWidth="1"/>
    <col min="41" max="45" width="10.7109375" style="104"/>
    <col min="46" max="46" width="12" style="104" bestFit="1" customWidth="1"/>
    <col min="47" max="47" width="10.7109375" style="104"/>
    <col min="48" max="48" width="12" style="104" bestFit="1" customWidth="1"/>
    <col min="49" max="53" width="10.7109375" style="104"/>
    <col min="54" max="54" width="30.7109375" style="104" bestFit="1" customWidth="1"/>
    <col min="55" max="63" width="10.7109375" style="104"/>
    <col min="64" max="64" width="9.28515625" style="104" bestFit="1" customWidth="1"/>
    <col min="65" max="16384" width="10.7109375" style="104"/>
  </cols>
  <sheetData>
    <row r="1" spans="1:76" x14ac:dyDescent="0.25">
      <c r="A1" s="104">
        <f>IF(HOSO!A2="",1,COUNTIF(HOSO!A2:A1000,HOSO!A2))</f>
        <v>1</v>
      </c>
      <c r="B1" s="104">
        <v>9</v>
      </c>
    </row>
    <row r="2" spans="1:76" x14ac:dyDescent="0.25">
      <c r="B2" s="104" t="s">
        <v>264</v>
      </c>
      <c r="C2" s="104" t="s">
        <v>97</v>
      </c>
      <c r="D2" s="104" t="s">
        <v>6012</v>
      </c>
      <c r="G2" s="104" t="s">
        <v>5963</v>
      </c>
      <c r="H2" s="104" t="s">
        <v>6072</v>
      </c>
      <c r="I2" s="104">
        <v>300</v>
      </c>
      <c r="K2" s="104">
        <v>419</v>
      </c>
      <c r="S2" s="104">
        <v>9</v>
      </c>
      <c r="U2" s="104">
        <v>2</v>
      </c>
      <c r="X2" s="104">
        <v>1970</v>
      </c>
      <c r="Y2" s="104">
        <v>1962</v>
      </c>
      <c r="Z2" s="104">
        <v>191125675</v>
      </c>
      <c r="AC2" s="104">
        <v>197042483</v>
      </c>
      <c r="AH2" s="104" t="s">
        <v>6124</v>
      </c>
      <c r="AI2" s="106"/>
      <c r="AX2" s="105" t="s">
        <v>6073</v>
      </c>
      <c r="AY2" s="106">
        <v>59908</v>
      </c>
      <c r="AZ2" s="104" t="s">
        <v>6128</v>
      </c>
      <c r="BA2" s="104">
        <v>1</v>
      </c>
      <c r="BX2" s="106"/>
    </row>
    <row r="3" spans="1:76" x14ac:dyDescent="0.25">
      <c r="AA3" s="106"/>
      <c r="AD3" s="106"/>
      <c r="AI3" s="106"/>
      <c r="AX3" s="105"/>
      <c r="AY3" s="106"/>
    </row>
    <row r="135" spans="64:69" x14ac:dyDescent="0.25">
      <c r="BL135" s="104" t="s">
        <v>706</v>
      </c>
      <c r="BP135" s="104">
        <v>400</v>
      </c>
      <c r="BQ135" s="104">
        <v>1</v>
      </c>
    </row>
    <row r="136" spans="64:69" x14ac:dyDescent="0.25">
      <c r="BL136" s="104" t="s">
        <v>707</v>
      </c>
      <c r="BP136" s="104">
        <v>1900</v>
      </c>
      <c r="BQ136" s="104">
        <v>2</v>
      </c>
    </row>
    <row r="137" spans="64:69" x14ac:dyDescent="0.25">
      <c r="BL137" s="104" t="s">
        <v>708</v>
      </c>
      <c r="BP137" s="104">
        <f>BP135+BP136</f>
        <v>2300</v>
      </c>
      <c r="BQ137" s="104">
        <v>3</v>
      </c>
    </row>
    <row r="139" spans="64:69" x14ac:dyDescent="0.25">
      <c r="BM139" s="104" t="s">
        <v>709</v>
      </c>
    </row>
    <row r="141" spans="64:69" x14ac:dyDescent="0.25">
      <c r="BL141" s="104" t="s">
        <v>710</v>
      </c>
      <c r="BM141" s="104" t="s">
        <v>6</v>
      </c>
      <c r="BN141" s="104" t="s">
        <v>7</v>
      </c>
      <c r="BO141" s="104" t="s">
        <v>156</v>
      </c>
      <c r="BP141" s="104" t="s">
        <v>44</v>
      </c>
    </row>
    <row r="142" spans="64:69" x14ac:dyDescent="0.25">
      <c r="BL142" s="104" t="s">
        <v>711</v>
      </c>
    </row>
    <row r="143" spans="64:69" x14ac:dyDescent="0.25">
      <c r="BL143" s="104">
        <v>1</v>
      </c>
      <c r="BO143" s="104">
        <v>60</v>
      </c>
      <c r="BP143" s="104" t="s">
        <v>3</v>
      </c>
      <c r="BQ143" s="104">
        <v>4</v>
      </c>
    </row>
    <row r="144" spans="64:69" x14ac:dyDescent="0.25">
      <c r="BL144" s="104">
        <v>2</v>
      </c>
      <c r="BO144" s="104">
        <f>BP145-BO143</f>
        <v>366</v>
      </c>
      <c r="BP144" s="104" t="s">
        <v>4</v>
      </c>
    </row>
    <row r="145" spans="64:69" x14ac:dyDescent="0.25">
      <c r="BL145" s="104" t="s">
        <v>141</v>
      </c>
      <c r="BP145" s="104">
        <v>426</v>
      </c>
      <c r="BQ145" s="104">
        <v>5</v>
      </c>
    </row>
    <row r="146" spans="64:69" x14ac:dyDescent="0.25">
      <c r="BL146" s="104" t="s">
        <v>712</v>
      </c>
    </row>
    <row r="147" spans="64:69" x14ac:dyDescent="0.25">
      <c r="BL147" s="104">
        <v>1</v>
      </c>
      <c r="BO147" s="104">
        <f>SUM(BP145,BP151)-BP137</f>
        <v>-39</v>
      </c>
      <c r="BP147" s="104" t="s">
        <v>4</v>
      </c>
      <c r="BQ147" s="104">
        <f>BO147</f>
        <v>-39</v>
      </c>
    </row>
    <row r="148" spans="64:69" x14ac:dyDescent="0.25">
      <c r="BL148" s="104" t="s">
        <v>713</v>
      </c>
    </row>
    <row r="149" spans="64:69" x14ac:dyDescent="0.25">
      <c r="BL149" s="104">
        <v>1</v>
      </c>
      <c r="BO149" s="104">
        <f>BP135-BO143</f>
        <v>340</v>
      </c>
      <c r="BP149" s="104" t="s">
        <v>3</v>
      </c>
    </row>
    <row r="150" spans="64:69" x14ac:dyDescent="0.25">
      <c r="BL150" s="104">
        <v>2</v>
      </c>
      <c r="BO150" s="104">
        <f>BP151-BO149</f>
        <v>1495</v>
      </c>
      <c r="BP150" s="104" t="s">
        <v>4</v>
      </c>
    </row>
    <row r="151" spans="64:69" x14ac:dyDescent="0.25">
      <c r="BL151" s="104" t="s">
        <v>141</v>
      </c>
      <c r="BP151" s="104">
        <v>1835</v>
      </c>
      <c r="BQ151" s="104">
        <v>6</v>
      </c>
    </row>
    <row r="153" spans="64:69" x14ac:dyDescent="0.25">
      <c r="BM153" s="104" t="s">
        <v>714</v>
      </c>
    </row>
    <row r="155" spans="64:69" x14ac:dyDescent="0.25">
      <c r="BL155" s="104" t="s">
        <v>710</v>
      </c>
      <c r="BM155" s="104" t="s">
        <v>6</v>
      </c>
      <c r="BN155" s="104" t="s">
        <v>7</v>
      </c>
      <c r="BO155" s="104" t="s">
        <v>156</v>
      </c>
      <c r="BP155" s="104" t="s">
        <v>44</v>
      </c>
    </row>
    <row r="156" spans="64:69" x14ac:dyDescent="0.25">
      <c r="BL156" s="104" t="s">
        <v>711</v>
      </c>
    </row>
    <row r="157" spans="64:69" x14ac:dyDescent="0.25">
      <c r="BL157" s="104">
        <v>1</v>
      </c>
      <c r="BO157" s="104">
        <v>60</v>
      </c>
      <c r="BP157" s="104" t="s">
        <v>3</v>
      </c>
      <c r="BQ157" s="104">
        <v>7</v>
      </c>
    </row>
    <row r="158" spans="64:69" x14ac:dyDescent="0.25">
      <c r="BL158" s="104">
        <v>2</v>
      </c>
      <c r="BO158" s="104">
        <f>BP159-BO157</f>
        <v>285</v>
      </c>
      <c r="BP158" s="104" t="s">
        <v>4</v>
      </c>
    </row>
    <row r="159" spans="64:69" x14ac:dyDescent="0.25">
      <c r="BL159" s="104" t="s">
        <v>141</v>
      </c>
      <c r="BP159" s="104">
        <v>345</v>
      </c>
      <c r="BQ159" s="104">
        <v>8</v>
      </c>
    </row>
    <row r="160" spans="64:69" x14ac:dyDescent="0.25">
      <c r="BL160" s="104" t="s">
        <v>713</v>
      </c>
    </row>
    <row r="161" spans="64:69" x14ac:dyDescent="0.25">
      <c r="BL161" s="104">
        <v>1</v>
      </c>
      <c r="BO161" s="104">
        <f>BO149-BO157</f>
        <v>280</v>
      </c>
      <c r="BP161" s="104" t="s">
        <v>3</v>
      </c>
    </row>
    <row r="162" spans="64:69" x14ac:dyDescent="0.25">
      <c r="BL162" s="104">
        <v>2</v>
      </c>
      <c r="BO162" s="104">
        <f>BO150-BO158</f>
        <v>1210</v>
      </c>
      <c r="BP162" s="104" t="s">
        <v>4</v>
      </c>
    </row>
    <row r="163" spans="64:69" x14ac:dyDescent="0.25">
      <c r="BL163" s="104" t="s">
        <v>141</v>
      </c>
      <c r="BP163" s="104">
        <f>BO161+BO162</f>
        <v>1490</v>
      </c>
    </row>
    <row r="165" spans="64:69" x14ac:dyDescent="0.25">
      <c r="BM165" s="104">
        <v>4.9800000000000004</v>
      </c>
      <c r="BN165" s="104">
        <f>BM165*10000</f>
        <v>49800.000000000007</v>
      </c>
    </row>
    <row r="166" spans="64:69" x14ac:dyDescent="0.25">
      <c r="BM166" s="104" t="s">
        <v>715</v>
      </c>
    </row>
    <row r="168" spans="64:69" x14ac:dyDescent="0.25">
      <c r="BL168" s="104" t="s">
        <v>710</v>
      </c>
      <c r="BM168" s="104" t="s">
        <v>6</v>
      </c>
      <c r="BN168" s="104" t="s">
        <v>7</v>
      </c>
      <c r="BO168" s="104" t="s">
        <v>156</v>
      </c>
      <c r="BP168" s="104" t="s">
        <v>44</v>
      </c>
    </row>
    <row r="169" spans="64:69" x14ac:dyDescent="0.25">
      <c r="BL169" s="104" t="s">
        <v>711</v>
      </c>
    </row>
    <row r="170" spans="64:69" x14ac:dyDescent="0.25">
      <c r="BL170" s="104">
        <v>1</v>
      </c>
      <c r="BO170" s="104">
        <v>60</v>
      </c>
      <c r="BP170" s="104" t="s">
        <v>3</v>
      </c>
      <c r="BQ170" s="104">
        <v>9</v>
      </c>
    </row>
    <row r="171" spans="64:69" x14ac:dyDescent="0.25">
      <c r="BL171" s="104">
        <v>2</v>
      </c>
      <c r="BO171" s="104">
        <f>BP172-BO170</f>
        <v>347</v>
      </c>
      <c r="BP171" s="104" t="s">
        <v>4</v>
      </c>
    </row>
    <row r="172" spans="64:69" x14ac:dyDescent="0.25">
      <c r="BL172" s="104" t="s">
        <v>141</v>
      </c>
      <c r="BP172" s="104">
        <v>407</v>
      </c>
      <c r="BQ172" s="104">
        <v>10</v>
      </c>
    </row>
    <row r="173" spans="64:69" x14ac:dyDescent="0.25">
      <c r="BL173" s="104" t="s">
        <v>713</v>
      </c>
    </row>
    <row r="174" spans="64:69" x14ac:dyDescent="0.25">
      <c r="BL174" s="104">
        <v>1</v>
      </c>
      <c r="BO174" s="104">
        <f>BO161-BO170</f>
        <v>220</v>
      </c>
      <c r="BP174" s="104" t="s">
        <v>3</v>
      </c>
    </row>
    <row r="175" spans="64:69" x14ac:dyDescent="0.25">
      <c r="BL175" s="104">
        <v>2</v>
      </c>
      <c r="BO175" s="104">
        <f>BO162-BO171</f>
        <v>863</v>
      </c>
      <c r="BP175" s="104" t="s">
        <v>4</v>
      </c>
    </row>
    <row r="176" spans="64:69" x14ac:dyDescent="0.25">
      <c r="BL176" s="104" t="s">
        <v>141</v>
      </c>
      <c r="BP176" s="104">
        <f>BO174+BO175</f>
        <v>1083</v>
      </c>
    </row>
    <row r="178" spans="64:69" x14ac:dyDescent="0.25">
      <c r="BM178" s="104" t="s">
        <v>716</v>
      </c>
    </row>
    <row r="180" spans="64:69" x14ac:dyDescent="0.25">
      <c r="BL180" s="104" t="s">
        <v>710</v>
      </c>
      <c r="BM180" s="104" t="s">
        <v>6</v>
      </c>
      <c r="BN180" s="104" t="s">
        <v>7</v>
      </c>
      <c r="BO180" s="104" t="s">
        <v>156</v>
      </c>
      <c r="BP180" s="104" t="s">
        <v>44</v>
      </c>
    </row>
    <row r="181" spans="64:69" x14ac:dyDescent="0.25">
      <c r="BL181" s="104" t="s">
        <v>711</v>
      </c>
    </row>
    <row r="182" spans="64:69" x14ac:dyDescent="0.25">
      <c r="BL182" s="104">
        <v>1</v>
      </c>
      <c r="BO182" s="104">
        <v>220</v>
      </c>
      <c r="BP182" s="104" t="s">
        <v>3</v>
      </c>
      <c r="BQ182" s="104">
        <v>11</v>
      </c>
    </row>
    <row r="183" spans="64:69" x14ac:dyDescent="0.25">
      <c r="BL183" s="104">
        <v>2</v>
      </c>
      <c r="BO183" s="104">
        <f>BP184-BO182</f>
        <v>1583</v>
      </c>
      <c r="BP183" s="104" t="s">
        <v>4</v>
      </c>
    </row>
    <row r="184" spans="64:69" x14ac:dyDescent="0.25">
      <c r="BL184" s="104" t="s">
        <v>141</v>
      </c>
      <c r="BP184" s="104">
        <v>1803</v>
      </c>
      <c r="BQ184" s="104">
        <v>12</v>
      </c>
    </row>
    <row r="185" spans="64:69" x14ac:dyDescent="0.25">
      <c r="BL185" s="104" t="s">
        <v>713</v>
      </c>
    </row>
    <row r="186" spans="64:69" x14ac:dyDescent="0.25">
      <c r="BL186" s="104">
        <v>1</v>
      </c>
      <c r="BO186" s="104">
        <f>BO174-BO182</f>
        <v>0</v>
      </c>
      <c r="BP186" s="104" t="s">
        <v>3</v>
      </c>
    </row>
    <row r="187" spans="64:69" x14ac:dyDescent="0.25">
      <c r="BL187" s="104">
        <v>2</v>
      </c>
      <c r="BO187" s="104">
        <f>BO175-BO183</f>
        <v>-720</v>
      </c>
      <c r="BP187" s="104" t="s">
        <v>4</v>
      </c>
    </row>
    <row r="188" spans="64:69" x14ac:dyDescent="0.25">
      <c r="BL188" s="104" t="s">
        <v>141</v>
      </c>
      <c r="BP188" s="104">
        <f>BO186+BO187</f>
        <v>-720</v>
      </c>
    </row>
  </sheetData>
  <protectedRanges>
    <protectedRange sqref="BK3:BY3" name="Range1_1_2"/>
  </protectedRange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7"/>
  <sheetViews>
    <sheetView topLeftCell="C1" workbookViewId="0">
      <selection activeCell="H8" sqref="H8"/>
    </sheetView>
  </sheetViews>
  <sheetFormatPr defaultColWidth="10.7109375" defaultRowHeight="15" x14ac:dyDescent="0.25"/>
  <cols>
    <col min="1" max="2" width="0" style="117" hidden="1" customWidth="1"/>
    <col min="3" max="3" width="10.7109375" style="104"/>
    <col min="4" max="4" width="10.7109375" style="117"/>
    <col min="5" max="5" width="11.5703125" style="117" bestFit="1" customWidth="1"/>
    <col min="6" max="7" width="10.7109375" style="104"/>
    <col min="8" max="8" width="67.7109375" style="104" bestFit="1" customWidth="1"/>
    <col min="9" max="9" width="59.5703125" style="104" bestFit="1" customWidth="1"/>
    <col min="10" max="16384" width="10.7109375" style="104"/>
  </cols>
  <sheetData>
    <row r="1" spans="1:9" x14ac:dyDescent="0.25">
      <c r="A1" s="117" t="s">
        <v>128</v>
      </c>
      <c r="B1" s="117" t="s">
        <v>129</v>
      </c>
      <c r="C1" s="104" t="s">
        <v>307</v>
      </c>
      <c r="D1" s="117" t="s">
        <v>308</v>
      </c>
      <c r="E1" s="125" t="s">
        <v>310</v>
      </c>
      <c r="F1" s="125"/>
      <c r="G1" s="123" t="s">
        <v>311</v>
      </c>
      <c r="H1" s="104" t="s">
        <v>747</v>
      </c>
      <c r="I1" s="104" t="s">
        <v>751</v>
      </c>
    </row>
    <row r="2" spans="1:9" x14ac:dyDescent="0.25">
      <c r="A2" s="117" t="s">
        <v>73</v>
      </c>
      <c r="B2" s="117" t="s">
        <v>51</v>
      </c>
      <c r="D2" s="117" t="s">
        <v>307</v>
      </c>
      <c r="E2" s="117" t="s">
        <v>750</v>
      </c>
      <c r="F2" s="104">
        <v>1</v>
      </c>
      <c r="G2" s="104" t="s">
        <v>312</v>
      </c>
      <c r="H2" s="104" t="s">
        <v>6123</v>
      </c>
      <c r="I2" s="104" t="str">
        <f>Sheet2!BZ2&amp;" "&amp;"chứng thực ngày "&amp;Sheet2!W2</f>
        <v xml:space="preserve">UBND xã Thuận chứng thực ngày </v>
      </c>
    </row>
    <row r="3" spans="1:9" x14ac:dyDescent="0.25">
      <c r="A3" s="117" t="s">
        <v>100</v>
      </c>
      <c r="B3" s="117" t="s">
        <v>51</v>
      </c>
      <c r="D3" s="117" t="s">
        <v>309</v>
      </c>
      <c r="E3" s="117" t="s">
        <v>749</v>
      </c>
      <c r="F3" s="104">
        <v>2</v>
      </c>
      <c r="G3" s="104" t="s">
        <v>313</v>
      </c>
      <c r="I3" s="104" t="str">
        <f>"Phòng công chứng số 2 tỉnh Quảng Trị công chứng ngày "&amp;Sheet2!W2</f>
        <v xml:space="preserve">Phòng công chứng số 2 tỉnh Quảng Trị công chứng ngày </v>
      </c>
    </row>
    <row r="4" spans="1:9" x14ac:dyDescent="0.25">
      <c r="A4" s="117" t="s">
        <v>259</v>
      </c>
      <c r="B4" s="117" t="s">
        <v>51</v>
      </c>
      <c r="E4" s="117" t="s">
        <v>203</v>
      </c>
      <c r="F4" s="104">
        <v>3</v>
      </c>
      <c r="G4" s="104" t="s">
        <v>314</v>
      </c>
    </row>
    <row r="5" spans="1:9" x14ac:dyDescent="0.25">
      <c r="A5" s="117" t="s">
        <v>114</v>
      </c>
      <c r="B5" s="117" t="s">
        <v>51</v>
      </c>
      <c r="E5" s="117" t="s">
        <v>40</v>
      </c>
      <c r="F5" s="104">
        <v>4</v>
      </c>
    </row>
    <row r="6" spans="1:9" x14ac:dyDescent="0.25">
      <c r="A6" s="117" t="s">
        <v>51</v>
      </c>
      <c r="B6" s="117" t="s">
        <v>51</v>
      </c>
      <c r="D6" s="117" t="str">
        <f>IF(OR(C107="Tân Xuyên",C107="Quyết Tâm",C107="Hòa Thành",C107="Lương Lễ",C107="Tân Hợp"),"Tân Hợp",IF(OR(C107="Khe Sanh",C107="Khối 1",C107="Khối 2",C107="Khối 3",C107="Khối 4",C107="Khối 6",C107="Khối 7",C107="Khối 5"),"Khe Sanh",IF(OR(C107="Vĩnh Hoa",C107="Lao Bảo",C107="Duy Tân",C107="Xuân Phước",C107="Tây Chín",C107="Đông Chín",C107="Trung Chín",C107="An Hà",C107="Tân Kim",C107="Ka Túp",C107="Cao Việt",C107="Ka Tăng"),"Lao Bảo",IF(OR(C107="Tân Pun",C107="Cổ Nhổi",C107="Doa Cũ",C107="Xa Ry",C107="Cợp",C107="Hướng Độ",C107="Hướng Phùng",C107="Bụt Việt",C107="Hướng Hải",C107="Chênh Vênh",C107="Của"),"Hướng Phùng",IF(OR(C107="Tân Hòa",C107="Tân Hữu",C107="Tân Hà",C107="Duy Hòa",C107="Tân Hiệp",C107="Hòa Hiệp",C107="Tân Tiến",C107="Tân Hào",C107="Cheng",C107="Vân Hòa"),"Tân Liên",IF(OR(C107="Tân Linh",C107="Trằm",C107="Tân Vĩnh",C107="Hướng Tân"),"Hướng Tân",IF(OR(C107="Long Hợp",C107="Long Phụng",C107="Xi Núc",C107="Long Giang",C107="Long Thuận",C107="Long Quy",C107="Long An",C107="Tân Long",C107="Long Thành"),"Tân Long",IF(OR(C107="Pa Lọ Ô"),"Thanh",IF(OR(C107="A Sói",C107="Kỳ Nơi",C107="A Túc",C107="Ra Hang"),"A Túc",IF(OR(C107="Tân Thuận",C107="Tân Trung",C107="Tân Sơn",C107="Tân Tài",C107="Tân Lập",C107="Bản Bù",C107="Bản Cồn",C107="Bản Vây 1",C107="Bản Vây 2"),"Tân Lập",IF(OR(C107="Xa Doan",C107="Hợp Thành",C107="P Rin C",C107="A Dơi"),"A Dơi",IF(OR(C107="Bích La Trung",C107="Tân Thành",C107="Nại Cửu",C107="Bích La Đông",C107="Cổ Thành",C107="Nam Xuân Đức"),"Tân Thành",IF(OR(C107="Thuận Hòa",C107="Thuận",C107="Bản 1 cũ"),"Thuận",IF(OR(C107="Ngô Xá Đông"),"Triệu Trung",IF(OR(C107="Miệt",C107="Hướng Linh",C107="Xa Bai"),"Hướng Linh",IF(OR(C107="Kỳ Đông"),"Kỳ Anh",IF(OR(C107="Xuân Mỹ"),"Nghi Xuân",IF(OR(C107="Đức Thuận"),"Tánh Linh",IF(OR(C107="Triệu Trạch",C107="Triệu Lăng"),"Triệu Phong","")))))))))))))))))))</f>
        <v/>
      </c>
      <c r="E6" s="117" t="s">
        <v>115</v>
      </c>
      <c r="F6" s="104">
        <v>5</v>
      </c>
    </row>
    <row r="7" spans="1:9" x14ac:dyDescent="0.25">
      <c r="A7" s="117" t="s">
        <v>228</v>
      </c>
      <c r="B7" s="117" t="s">
        <v>99</v>
      </c>
      <c r="E7" s="117" t="s">
        <v>204</v>
      </c>
      <c r="F7" s="104">
        <v>6</v>
      </c>
    </row>
    <row r="8" spans="1:9" x14ac:dyDescent="0.25">
      <c r="A8" s="117" t="s">
        <v>227</v>
      </c>
      <c r="B8" s="117" t="s">
        <v>99</v>
      </c>
      <c r="E8" s="117" t="s">
        <v>94</v>
      </c>
      <c r="F8" s="104">
        <v>7</v>
      </c>
    </row>
    <row r="9" spans="1:9" x14ac:dyDescent="0.25">
      <c r="A9" s="117" t="s">
        <v>235</v>
      </c>
      <c r="B9" s="117" t="s">
        <v>99</v>
      </c>
      <c r="E9" s="117" t="s">
        <v>205</v>
      </c>
      <c r="F9" s="104">
        <v>8</v>
      </c>
    </row>
    <row r="10" spans="1:9" x14ac:dyDescent="0.25">
      <c r="A10" s="117" t="s">
        <v>252</v>
      </c>
      <c r="B10" s="117" t="s">
        <v>99</v>
      </c>
      <c r="E10" s="117" t="s">
        <v>251</v>
      </c>
      <c r="F10" s="104">
        <v>8</v>
      </c>
    </row>
    <row r="11" spans="1:9" x14ac:dyDescent="0.25">
      <c r="A11" s="117" t="s">
        <v>255</v>
      </c>
      <c r="B11" s="117" t="s">
        <v>99</v>
      </c>
      <c r="E11" s="117" t="s">
        <v>206</v>
      </c>
      <c r="F11" s="104">
        <v>9</v>
      </c>
    </row>
    <row r="12" spans="1:9" x14ac:dyDescent="0.25">
      <c r="A12" s="117" t="s">
        <v>238</v>
      </c>
      <c r="B12" s="117" t="s">
        <v>99</v>
      </c>
      <c r="E12" s="117" t="s">
        <v>207</v>
      </c>
      <c r="F12" s="104">
        <v>10</v>
      </c>
    </row>
    <row r="13" spans="1:9" x14ac:dyDescent="0.25">
      <c r="A13" s="117" t="s">
        <v>260</v>
      </c>
      <c r="B13" s="117" t="s">
        <v>99</v>
      </c>
      <c r="E13" s="117" t="s">
        <v>208</v>
      </c>
      <c r="F13" s="104">
        <v>13</v>
      </c>
    </row>
    <row r="14" spans="1:9" x14ac:dyDescent="0.25">
      <c r="A14" s="117" t="s">
        <v>99</v>
      </c>
      <c r="B14" s="117" t="s">
        <v>99</v>
      </c>
      <c r="E14" s="117" t="s">
        <v>239</v>
      </c>
      <c r="F14" s="104">
        <v>12</v>
      </c>
    </row>
    <row r="15" spans="1:9" x14ac:dyDescent="0.25">
      <c r="A15" s="117" t="s">
        <v>261</v>
      </c>
      <c r="B15" s="117" t="s">
        <v>97</v>
      </c>
      <c r="E15" s="117" t="s">
        <v>321</v>
      </c>
      <c r="F15" s="104">
        <v>14</v>
      </c>
    </row>
    <row r="16" spans="1:9" x14ac:dyDescent="0.25">
      <c r="A16" s="117" t="s">
        <v>262</v>
      </c>
      <c r="B16" s="117" t="s">
        <v>97</v>
      </c>
      <c r="F16" s="104">
        <v>15</v>
      </c>
    </row>
    <row r="17" spans="1:6" x14ac:dyDescent="0.25">
      <c r="A17" s="117" t="s">
        <v>96</v>
      </c>
      <c r="B17" s="117" t="s">
        <v>97</v>
      </c>
      <c r="F17" s="104">
        <v>16</v>
      </c>
    </row>
    <row r="18" spans="1:6" x14ac:dyDescent="0.25">
      <c r="A18" s="117" t="s">
        <v>98</v>
      </c>
      <c r="B18" s="117" t="s">
        <v>97</v>
      </c>
      <c r="F18" s="104">
        <v>17</v>
      </c>
    </row>
    <row r="19" spans="1:6" x14ac:dyDescent="0.25">
      <c r="A19" s="117" t="s">
        <v>242</v>
      </c>
      <c r="B19" s="117" t="s">
        <v>97</v>
      </c>
      <c r="F19" s="104">
        <v>18</v>
      </c>
    </row>
    <row r="20" spans="1:6" x14ac:dyDescent="0.25">
      <c r="A20" s="117" t="s">
        <v>120</v>
      </c>
      <c r="B20" s="117" t="s">
        <v>97</v>
      </c>
      <c r="F20" s="104">
        <v>19</v>
      </c>
    </row>
    <row r="21" spans="1:6" x14ac:dyDescent="0.25">
      <c r="A21" s="117" t="s">
        <v>241</v>
      </c>
      <c r="B21" s="117" t="s">
        <v>97</v>
      </c>
      <c r="F21" s="104">
        <v>20</v>
      </c>
    </row>
    <row r="22" spans="1:6" x14ac:dyDescent="0.25">
      <c r="A22" s="117" t="s">
        <v>237</v>
      </c>
      <c r="B22" s="117" t="s">
        <v>97</v>
      </c>
      <c r="F22" s="104">
        <v>21</v>
      </c>
    </row>
    <row r="23" spans="1:6" x14ac:dyDescent="0.25">
      <c r="A23" s="117" t="s">
        <v>263</v>
      </c>
      <c r="B23" s="117" t="s">
        <v>97</v>
      </c>
      <c r="F23" s="104">
        <v>22</v>
      </c>
    </row>
    <row r="24" spans="1:6" x14ac:dyDescent="0.25">
      <c r="A24" s="117" t="s">
        <v>240</v>
      </c>
      <c r="B24" s="117" t="s">
        <v>97</v>
      </c>
    </row>
    <row r="25" spans="1:6" x14ac:dyDescent="0.25">
      <c r="A25" s="117" t="s">
        <v>264</v>
      </c>
      <c r="B25" s="117" t="s">
        <v>97</v>
      </c>
    </row>
    <row r="26" spans="1:6" x14ac:dyDescent="0.25">
      <c r="A26" s="117" t="s">
        <v>97</v>
      </c>
      <c r="B26" s="117" t="s">
        <v>97</v>
      </c>
    </row>
    <row r="27" spans="1:6" x14ac:dyDescent="0.25">
      <c r="A27" s="117" t="s">
        <v>226</v>
      </c>
      <c r="B27" s="117" t="s">
        <v>166</v>
      </c>
    </row>
    <row r="28" spans="1:6" x14ac:dyDescent="0.25">
      <c r="A28" s="117" t="s">
        <v>236</v>
      </c>
      <c r="B28" s="117" t="s">
        <v>166</v>
      </c>
    </row>
    <row r="29" spans="1:6" x14ac:dyDescent="0.25">
      <c r="A29" s="117" t="s">
        <v>265</v>
      </c>
      <c r="B29" s="117" t="s">
        <v>166</v>
      </c>
    </row>
    <row r="30" spans="1:6" x14ac:dyDescent="0.25">
      <c r="A30" s="117" t="s">
        <v>229</v>
      </c>
      <c r="B30" s="117" t="s">
        <v>166</v>
      </c>
    </row>
    <row r="31" spans="1:6" x14ac:dyDescent="0.25">
      <c r="A31" s="117" t="s">
        <v>266</v>
      </c>
      <c r="B31" s="117" t="s">
        <v>166</v>
      </c>
    </row>
    <row r="32" spans="1:6" x14ac:dyDescent="0.25">
      <c r="A32" s="117" t="s">
        <v>267</v>
      </c>
      <c r="B32" s="117" t="s">
        <v>166</v>
      </c>
    </row>
    <row r="33" spans="1:2" x14ac:dyDescent="0.25">
      <c r="A33" s="117" t="s">
        <v>166</v>
      </c>
      <c r="B33" s="117" t="s">
        <v>166</v>
      </c>
    </row>
    <row r="34" spans="1:2" x14ac:dyDescent="0.25">
      <c r="A34" s="117" t="s">
        <v>230</v>
      </c>
      <c r="B34" s="117" t="s">
        <v>166</v>
      </c>
    </row>
    <row r="35" spans="1:2" x14ac:dyDescent="0.25">
      <c r="A35" s="117" t="s">
        <v>268</v>
      </c>
      <c r="B35" s="117" t="s">
        <v>166</v>
      </c>
    </row>
    <row r="36" spans="1:2" x14ac:dyDescent="0.25">
      <c r="A36" s="117" t="s">
        <v>225</v>
      </c>
      <c r="B36" s="117" t="s">
        <v>166</v>
      </c>
    </row>
    <row r="37" spans="1:2" x14ac:dyDescent="0.25">
      <c r="A37" s="117" t="s">
        <v>269</v>
      </c>
      <c r="B37" s="117" t="s">
        <v>166</v>
      </c>
    </row>
    <row r="38" spans="1:2" x14ac:dyDescent="0.25">
      <c r="A38" s="117" t="s">
        <v>270</v>
      </c>
      <c r="B38" s="117" t="s">
        <v>107</v>
      </c>
    </row>
    <row r="39" spans="1:2" x14ac:dyDescent="0.25">
      <c r="A39" s="117" t="s">
        <v>271</v>
      </c>
      <c r="B39" s="117" t="s">
        <v>107</v>
      </c>
    </row>
    <row r="40" spans="1:2" x14ac:dyDescent="0.25">
      <c r="A40" s="117" t="s">
        <v>233</v>
      </c>
      <c r="B40" s="117" t="s">
        <v>107</v>
      </c>
    </row>
    <row r="41" spans="1:2" x14ac:dyDescent="0.25">
      <c r="A41" s="117" t="s">
        <v>258</v>
      </c>
      <c r="B41" s="117" t="s">
        <v>107</v>
      </c>
    </row>
    <row r="42" spans="1:2" x14ac:dyDescent="0.25">
      <c r="A42" s="117" t="s">
        <v>232</v>
      </c>
      <c r="B42" s="117" t="s">
        <v>107</v>
      </c>
    </row>
    <row r="43" spans="1:2" x14ac:dyDescent="0.25">
      <c r="A43" s="117" t="s">
        <v>272</v>
      </c>
      <c r="B43" s="117" t="s">
        <v>107</v>
      </c>
    </row>
    <row r="44" spans="1:2" x14ac:dyDescent="0.25">
      <c r="A44" s="117" t="s">
        <v>108</v>
      </c>
      <c r="B44" s="117" t="s">
        <v>107</v>
      </c>
    </row>
    <row r="45" spans="1:2" x14ac:dyDescent="0.25">
      <c r="A45" s="117" t="s">
        <v>273</v>
      </c>
      <c r="B45" s="117" t="s">
        <v>107</v>
      </c>
    </row>
    <row r="46" spans="1:2" x14ac:dyDescent="0.25">
      <c r="A46" s="117" t="s">
        <v>274</v>
      </c>
      <c r="B46" s="117" t="s">
        <v>107</v>
      </c>
    </row>
    <row r="47" spans="1:2" x14ac:dyDescent="0.25">
      <c r="A47" s="117" t="s">
        <v>234</v>
      </c>
      <c r="B47" s="117" t="s">
        <v>107</v>
      </c>
    </row>
    <row r="48" spans="1:2" x14ac:dyDescent="0.25">
      <c r="A48" s="117" t="s">
        <v>107</v>
      </c>
      <c r="B48" s="117" t="s">
        <v>107</v>
      </c>
    </row>
    <row r="49" spans="1:2" x14ac:dyDescent="0.25">
      <c r="A49" s="117" t="s">
        <v>275</v>
      </c>
      <c r="B49" s="117" t="s">
        <v>170</v>
      </c>
    </row>
    <row r="50" spans="1:2" x14ac:dyDescent="0.25">
      <c r="A50" s="117" t="s">
        <v>276</v>
      </c>
      <c r="B50" s="117" t="s">
        <v>170</v>
      </c>
    </row>
    <row r="51" spans="1:2" x14ac:dyDescent="0.25">
      <c r="A51" s="117" t="s">
        <v>277</v>
      </c>
      <c r="B51" s="117" t="s">
        <v>170</v>
      </c>
    </row>
    <row r="52" spans="1:2" x14ac:dyDescent="0.25">
      <c r="A52" s="117" t="s">
        <v>170</v>
      </c>
      <c r="B52" s="117" t="s">
        <v>170</v>
      </c>
    </row>
    <row r="53" spans="1:2" x14ac:dyDescent="0.25">
      <c r="A53" s="117" t="s">
        <v>170</v>
      </c>
      <c r="B53" s="117" t="s">
        <v>170</v>
      </c>
    </row>
    <row r="54" spans="1:2" x14ac:dyDescent="0.25">
      <c r="A54" s="117" t="s">
        <v>246</v>
      </c>
      <c r="B54" s="117" t="s">
        <v>165</v>
      </c>
    </row>
    <row r="55" spans="1:2" x14ac:dyDescent="0.25">
      <c r="A55" s="117" t="s">
        <v>244</v>
      </c>
      <c r="B55" s="117" t="s">
        <v>165</v>
      </c>
    </row>
    <row r="56" spans="1:2" x14ac:dyDescent="0.25">
      <c r="A56" s="117" t="s">
        <v>278</v>
      </c>
      <c r="B56" s="117" t="s">
        <v>165</v>
      </c>
    </row>
    <row r="57" spans="1:2" x14ac:dyDescent="0.25">
      <c r="A57" s="117" t="s">
        <v>248</v>
      </c>
      <c r="B57" s="117" t="s">
        <v>165</v>
      </c>
    </row>
    <row r="58" spans="1:2" x14ac:dyDescent="0.25">
      <c r="A58" s="117" t="s">
        <v>279</v>
      </c>
      <c r="B58" s="117" t="s">
        <v>165</v>
      </c>
    </row>
    <row r="59" spans="1:2" x14ac:dyDescent="0.25">
      <c r="A59" s="117" t="s">
        <v>247</v>
      </c>
      <c r="B59" s="117" t="s">
        <v>165</v>
      </c>
    </row>
    <row r="60" spans="1:2" x14ac:dyDescent="0.25">
      <c r="A60" s="117" t="s">
        <v>245</v>
      </c>
      <c r="B60" s="117" t="s">
        <v>165</v>
      </c>
    </row>
    <row r="61" spans="1:2" x14ac:dyDescent="0.25">
      <c r="A61" s="117" t="s">
        <v>165</v>
      </c>
      <c r="B61" s="117" t="s">
        <v>165</v>
      </c>
    </row>
    <row r="62" spans="1:2" x14ac:dyDescent="0.25">
      <c r="A62" s="117" t="s">
        <v>280</v>
      </c>
      <c r="B62" s="117" t="s">
        <v>165</v>
      </c>
    </row>
    <row r="63" spans="1:2" x14ac:dyDescent="0.25">
      <c r="A63" s="117" t="s">
        <v>281</v>
      </c>
      <c r="B63" s="117" t="s">
        <v>210</v>
      </c>
    </row>
    <row r="64" spans="1:2" x14ac:dyDescent="0.25">
      <c r="A64" s="117" t="s">
        <v>253</v>
      </c>
      <c r="B64" s="117" t="s">
        <v>169</v>
      </c>
    </row>
    <row r="65" spans="1:2" x14ac:dyDescent="0.25">
      <c r="A65" s="117" t="s">
        <v>282</v>
      </c>
      <c r="B65" s="117" t="s">
        <v>169</v>
      </c>
    </row>
    <row r="66" spans="1:2" x14ac:dyDescent="0.25">
      <c r="A66" s="117" t="s">
        <v>169</v>
      </c>
      <c r="B66" s="117" t="s">
        <v>169</v>
      </c>
    </row>
    <row r="67" spans="1:2" x14ac:dyDescent="0.25">
      <c r="A67" s="117" t="s">
        <v>283</v>
      </c>
      <c r="B67" s="117" t="s">
        <v>169</v>
      </c>
    </row>
    <row r="68" spans="1:2" x14ac:dyDescent="0.25">
      <c r="A68" s="117" t="s">
        <v>254</v>
      </c>
      <c r="B68" s="117" t="s">
        <v>168</v>
      </c>
    </row>
    <row r="69" spans="1:2" x14ac:dyDescent="0.25">
      <c r="A69" s="117" t="s">
        <v>231</v>
      </c>
      <c r="B69" s="117" t="s">
        <v>168</v>
      </c>
    </row>
    <row r="70" spans="1:2" x14ac:dyDescent="0.25">
      <c r="A70" s="117" t="s">
        <v>284</v>
      </c>
      <c r="B70" s="117" t="s">
        <v>168</v>
      </c>
    </row>
    <row r="71" spans="1:2" x14ac:dyDescent="0.25">
      <c r="A71" s="117" t="s">
        <v>285</v>
      </c>
      <c r="B71" s="117" t="s">
        <v>168</v>
      </c>
    </row>
    <row r="72" spans="1:2" x14ac:dyDescent="0.25">
      <c r="A72" s="117" t="s">
        <v>168</v>
      </c>
      <c r="B72" s="117" t="s">
        <v>168</v>
      </c>
    </row>
    <row r="73" spans="1:2" x14ac:dyDescent="0.25">
      <c r="A73" s="117" t="s">
        <v>286</v>
      </c>
      <c r="B73" s="117" t="s">
        <v>168</v>
      </c>
    </row>
    <row r="74" spans="1:2" x14ac:dyDescent="0.25">
      <c r="A74" s="117" t="s">
        <v>287</v>
      </c>
      <c r="B74" s="117" t="s">
        <v>168</v>
      </c>
    </row>
    <row r="75" spans="1:2" x14ac:dyDescent="0.25">
      <c r="A75" s="117" t="s">
        <v>288</v>
      </c>
      <c r="B75" s="117" t="s">
        <v>168</v>
      </c>
    </row>
    <row r="76" spans="1:2" x14ac:dyDescent="0.25">
      <c r="A76" s="117" t="s">
        <v>289</v>
      </c>
      <c r="B76" s="117" t="s">
        <v>168</v>
      </c>
    </row>
    <row r="77" spans="1:2" x14ac:dyDescent="0.25">
      <c r="A77" s="117" t="s">
        <v>168</v>
      </c>
      <c r="B77" s="117" t="s">
        <v>168</v>
      </c>
    </row>
    <row r="78" spans="1:2" x14ac:dyDescent="0.25">
      <c r="A78" s="117" t="s">
        <v>290</v>
      </c>
      <c r="B78" s="117" t="s">
        <v>177</v>
      </c>
    </row>
    <row r="79" spans="1:2" x14ac:dyDescent="0.25">
      <c r="A79" s="117" t="s">
        <v>291</v>
      </c>
      <c r="B79" s="117" t="s">
        <v>177</v>
      </c>
    </row>
    <row r="80" spans="1:2" x14ac:dyDescent="0.25">
      <c r="A80" s="117" t="s">
        <v>292</v>
      </c>
      <c r="B80" s="117" t="s">
        <v>177</v>
      </c>
    </row>
    <row r="81" spans="1:2" x14ac:dyDescent="0.25">
      <c r="A81" s="117" t="s">
        <v>177</v>
      </c>
      <c r="B81" s="117" t="s">
        <v>177</v>
      </c>
    </row>
    <row r="82" spans="1:2" x14ac:dyDescent="0.25">
      <c r="A82" s="117" t="s">
        <v>293</v>
      </c>
      <c r="B82" s="117" t="s">
        <v>167</v>
      </c>
    </row>
    <row r="83" spans="1:2" x14ac:dyDescent="0.25">
      <c r="A83" s="117" t="s">
        <v>167</v>
      </c>
      <c r="B83" s="117" t="s">
        <v>167</v>
      </c>
    </row>
    <row r="84" spans="1:2" x14ac:dyDescent="0.25">
      <c r="A84" s="117" t="s">
        <v>243</v>
      </c>
      <c r="B84" s="117" t="s">
        <v>167</v>
      </c>
    </row>
    <row r="85" spans="1:2" x14ac:dyDescent="0.25">
      <c r="A85" s="117" t="s">
        <v>294</v>
      </c>
      <c r="B85" s="117" t="s">
        <v>167</v>
      </c>
    </row>
    <row r="86" spans="1:2" x14ac:dyDescent="0.25">
      <c r="A86" s="117" t="s">
        <v>250</v>
      </c>
      <c r="B86" s="117" t="s">
        <v>167</v>
      </c>
    </row>
    <row r="87" spans="1:2" x14ac:dyDescent="0.25">
      <c r="A87" s="117" t="s">
        <v>256</v>
      </c>
      <c r="B87" s="117" t="s">
        <v>167</v>
      </c>
    </row>
    <row r="88" spans="1:2" x14ac:dyDescent="0.25">
      <c r="A88" s="117" t="s">
        <v>295</v>
      </c>
      <c r="B88" s="117" t="s">
        <v>89</v>
      </c>
    </row>
    <row r="89" spans="1:2" x14ac:dyDescent="0.25">
      <c r="A89" s="117" t="s">
        <v>295</v>
      </c>
      <c r="B89" s="117" t="s">
        <v>89</v>
      </c>
    </row>
    <row r="90" spans="1:2" x14ac:dyDescent="0.25">
      <c r="A90" s="117" t="s">
        <v>196</v>
      </c>
      <c r="B90" s="117" t="s">
        <v>89</v>
      </c>
    </row>
    <row r="91" spans="1:2" x14ac:dyDescent="0.25">
      <c r="A91" s="117" t="s">
        <v>89</v>
      </c>
      <c r="B91" s="117" t="s">
        <v>89</v>
      </c>
    </row>
    <row r="92" spans="1:2" x14ac:dyDescent="0.25">
      <c r="A92" s="117" t="s">
        <v>296</v>
      </c>
      <c r="B92" s="117" t="s">
        <v>297</v>
      </c>
    </row>
    <row r="93" spans="1:2" x14ac:dyDescent="0.25">
      <c r="A93" s="117" t="s">
        <v>298</v>
      </c>
      <c r="B93" s="117" t="s">
        <v>209</v>
      </c>
    </row>
    <row r="94" spans="1:2" x14ac:dyDescent="0.25">
      <c r="A94" s="117" t="s">
        <v>209</v>
      </c>
      <c r="B94" s="117" t="s">
        <v>209</v>
      </c>
    </row>
    <row r="95" spans="1:2" x14ac:dyDescent="0.25">
      <c r="A95" s="117" t="s">
        <v>299</v>
      </c>
      <c r="B95" s="117" t="s">
        <v>209</v>
      </c>
    </row>
    <row r="96" spans="1:2" x14ac:dyDescent="0.25">
      <c r="A96" s="117" t="s">
        <v>300</v>
      </c>
      <c r="B96" s="117" t="s">
        <v>301</v>
      </c>
    </row>
    <row r="97" spans="1:2" x14ac:dyDescent="0.25">
      <c r="A97" s="117" t="s">
        <v>302</v>
      </c>
      <c r="B97" s="117" t="s">
        <v>303</v>
      </c>
    </row>
    <row r="98" spans="1:2" x14ac:dyDescent="0.25">
      <c r="A98" s="117" t="s">
        <v>304</v>
      </c>
      <c r="B98" s="117" t="s">
        <v>305</v>
      </c>
    </row>
    <row r="99" spans="1:2" x14ac:dyDescent="0.25">
      <c r="A99" s="117" t="s">
        <v>81</v>
      </c>
      <c r="B99" s="117" t="s">
        <v>82</v>
      </c>
    </row>
    <row r="100" spans="1:2" x14ac:dyDescent="0.25">
      <c r="A100" s="117" t="s">
        <v>306</v>
      </c>
      <c r="B100" s="117" t="s">
        <v>82</v>
      </c>
    </row>
    <row r="101" spans="1:2" x14ac:dyDescent="0.25">
      <c r="A101" s="117" t="s">
        <v>297</v>
      </c>
      <c r="B101" s="117" t="s">
        <v>82</v>
      </c>
    </row>
    <row r="102" spans="1:2" x14ac:dyDescent="0.25">
      <c r="A102" s="117" t="s">
        <v>315</v>
      </c>
      <c r="B102" s="117" t="s">
        <v>316</v>
      </c>
    </row>
    <row r="103" spans="1:2" x14ac:dyDescent="0.25">
      <c r="A103" s="117" t="s">
        <v>317</v>
      </c>
      <c r="B103" s="117" t="s">
        <v>165</v>
      </c>
    </row>
    <row r="104" spans="1:2" x14ac:dyDescent="0.25">
      <c r="A104" s="117" t="s">
        <v>318</v>
      </c>
      <c r="B104" s="117" t="s">
        <v>166</v>
      </c>
    </row>
    <row r="105" spans="1:2" x14ac:dyDescent="0.25">
      <c r="A105" s="117" t="s">
        <v>319</v>
      </c>
      <c r="B105" s="117" t="s">
        <v>167</v>
      </c>
    </row>
    <row r="106" spans="1:2" x14ac:dyDescent="0.25">
      <c r="A106" s="117" t="s">
        <v>257</v>
      </c>
      <c r="B106" s="117" t="s">
        <v>89</v>
      </c>
    </row>
    <row r="107" spans="1:2" x14ac:dyDescent="0.25">
      <c r="A107" s="117" t="s">
        <v>322</v>
      </c>
      <c r="B107" s="117" t="s">
        <v>107</v>
      </c>
    </row>
  </sheetData>
  <mergeCells count="1">
    <mergeCell ref="E1:F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AX2"/>
  <sheetViews>
    <sheetView workbookViewId="0">
      <selection activeCell="H11" sqref="A1:XFD1048576"/>
    </sheetView>
  </sheetViews>
  <sheetFormatPr defaultRowHeight="15" x14ac:dyDescent="0.25"/>
  <cols>
    <col min="1" max="49" width="9.140625" style="104"/>
    <col min="50" max="50" width="9.140625" style="105"/>
    <col min="51" max="16384" width="9.140625" style="104"/>
  </cols>
  <sheetData>
    <row r="1" spans="2:3" x14ac:dyDescent="0.25">
      <c r="B1" s="104" t="s">
        <v>155</v>
      </c>
      <c r="C1" s="104" t="s">
        <v>7</v>
      </c>
    </row>
    <row r="2" spans="2:3" x14ac:dyDescent="0.25">
      <c r="B2" s="104">
        <v>5</v>
      </c>
      <c r="C2" s="104">
        <v>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L57"/>
  <sheetViews>
    <sheetView showGridLines="0" topLeftCell="FG1" zoomScale="130" zoomScaleNormal="130" workbookViewId="0">
      <selection activeCell="FM2" sqref="FM2"/>
    </sheetView>
  </sheetViews>
  <sheetFormatPr defaultRowHeight="15" x14ac:dyDescent="0.25"/>
  <cols>
    <col min="1" max="1" width="45" style="62" bestFit="1" customWidth="1"/>
    <col min="2" max="2" width="47.140625" style="62" bestFit="1" customWidth="1"/>
    <col min="3" max="3" width="9.140625" style="62"/>
    <col min="4" max="4" width="9.85546875" style="62" bestFit="1" customWidth="1"/>
    <col min="5" max="5" width="14.140625" style="62" bestFit="1" customWidth="1"/>
    <col min="6" max="6" width="15.42578125" style="62" bestFit="1" customWidth="1"/>
    <col min="7" max="7" width="44.140625" style="62" bestFit="1" customWidth="1"/>
    <col min="8" max="8" width="27" style="62" bestFit="1" customWidth="1"/>
    <col min="9" max="9" width="18" style="62" bestFit="1" customWidth="1"/>
    <col min="10" max="10" width="30.7109375" style="62" bestFit="1" customWidth="1"/>
    <col min="11" max="11" width="10.42578125" style="62" bestFit="1" customWidth="1"/>
    <col min="12" max="12" width="11.7109375" style="62" bestFit="1" customWidth="1"/>
    <col min="13" max="13" width="39.7109375" style="62" bestFit="1" customWidth="1"/>
    <col min="14" max="14" width="64.140625" style="62" bestFit="1" customWidth="1"/>
    <col min="15" max="15" width="52" style="62" bestFit="1" customWidth="1"/>
    <col min="16" max="16" width="9.140625" style="62"/>
    <col min="17" max="17" width="13.7109375" style="62" bestFit="1" customWidth="1"/>
    <col min="18" max="18" width="11.5703125" style="62" bestFit="1" customWidth="1"/>
    <col min="19" max="19" width="24" style="62" bestFit="1" customWidth="1"/>
    <col min="20" max="20" width="27" style="62" bestFit="1" customWidth="1"/>
    <col min="21" max="21" width="27.5703125" style="62" bestFit="1" customWidth="1"/>
    <col min="22" max="22" width="10" style="62" customWidth="1"/>
    <col min="23" max="23" width="22.42578125" style="62" bestFit="1" customWidth="1"/>
    <col min="24" max="24" width="9.85546875" style="62" bestFit="1" customWidth="1"/>
    <col min="25" max="25" width="45.42578125" style="62" bestFit="1" customWidth="1"/>
    <col min="26" max="26" width="18.140625" style="62" bestFit="1" customWidth="1"/>
    <col min="27" max="27" width="20.42578125" style="62" bestFit="1" customWidth="1"/>
    <col min="28" max="28" width="34.5703125" style="62" bestFit="1" customWidth="1"/>
    <col min="29" max="29" width="20.85546875" style="62" bestFit="1" customWidth="1"/>
    <col min="30" max="30" width="52.28515625" style="62" bestFit="1" customWidth="1"/>
    <col min="31" max="31" width="12.28515625" style="62" bestFit="1" customWidth="1"/>
    <col min="32" max="32" width="13.5703125" style="62" bestFit="1" customWidth="1"/>
    <col min="33" max="33" width="10.28515625" style="62" bestFit="1" customWidth="1"/>
    <col min="34" max="34" width="14.28515625" style="62" bestFit="1" customWidth="1"/>
    <col min="35" max="35" width="9.85546875" style="62" bestFit="1" customWidth="1"/>
    <col min="36" max="36" width="21.85546875" style="62" bestFit="1" customWidth="1"/>
    <col min="37" max="37" width="18" style="62" bestFit="1" customWidth="1"/>
    <col min="38" max="38" width="13.5703125" style="62" bestFit="1" customWidth="1"/>
    <col min="39" max="39" width="19" style="62" bestFit="1" customWidth="1"/>
    <col min="40" max="40" width="16.140625" style="62" bestFit="1" customWidth="1"/>
    <col min="41" max="41" width="12.140625" style="62" bestFit="1" customWidth="1"/>
    <col min="42" max="42" width="17" style="62" bestFit="1" customWidth="1"/>
    <col min="43" max="43" width="10.85546875" style="62" bestFit="1" customWidth="1"/>
    <col min="44" max="44" width="17.5703125" style="62" bestFit="1" customWidth="1"/>
    <col min="45" max="45" width="11" style="62" customWidth="1"/>
    <col min="46" max="46" width="19.5703125" style="62" bestFit="1" customWidth="1"/>
    <col min="47" max="49" width="9.140625" style="62"/>
    <col min="50" max="50" width="10.42578125" style="62" bestFit="1" customWidth="1"/>
    <col min="51" max="51" width="12.28515625" style="62" bestFit="1" customWidth="1"/>
    <col min="52" max="54" width="9.140625" style="62"/>
    <col min="55" max="55" width="15.42578125" style="62" bestFit="1" customWidth="1"/>
    <col min="56" max="56" width="10.85546875" style="62" customWidth="1"/>
    <col min="57" max="57" width="19.5703125" style="62" bestFit="1" customWidth="1"/>
    <col min="58" max="58" width="10.140625" style="62" bestFit="1" customWidth="1"/>
    <col min="59" max="59" width="9.140625" style="62"/>
    <col min="60" max="60" width="48.42578125" style="62" bestFit="1" customWidth="1"/>
    <col min="61" max="61" width="44.28515625" style="62" bestFit="1" customWidth="1"/>
    <col min="62" max="62" width="10.140625" style="62" bestFit="1" customWidth="1"/>
    <col min="63" max="63" width="49.42578125" style="62" bestFit="1" customWidth="1"/>
    <col min="64" max="64" width="29.28515625" style="62" bestFit="1" customWidth="1"/>
    <col min="65" max="65" width="9.140625" style="62"/>
    <col min="66" max="66" width="16.140625" style="62" bestFit="1" customWidth="1"/>
    <col min="67" max="67" width="12.140625" style="62" bestFit="1" customWidth="1"/>
    <col min="68" max="68" width="63" style="62" bestFit="1" customWidth="1"/>
    <col min="69" max="69" width="49" style="62" bestFit="1" customWidth="1"/>
    <col min="70" max="70" width="55.5703125" style="62" bestFit="1" customWidth="1"/>
    <col min="71" max="71" width="10.85546875" style="63" bestFit="1" customWidth="1"/>
    <col min="72" max="72" width="15.28515625" style="62" bestFit="1" customWidth="1"/>
    <col min="73" max="73" width="9.140625" style="62"/>
    <col min="74" max="74" width="36.140625" style="62" bestFit="1" customWidth="1"/>
    <col min="75" max="76" width="9.140625" style="62"/>
    <col min="77" max="77" width="13.28515625" style="62" bestFit="1" customWidth="1"/>
    <col min="78" max="78" width="35.5703125" style="62" bestFit="1" customWidth="1"/>
    <col min="79" max="79" width="18.140625" style="62" bestFit="1" customWidth="1"/>
    <col min="80" max="83" width="9.140625" style="62"/>
    <col min="84" max="84" width="27.85546875" style="62" bestFit="1" customWidth="1"/>
    <col min="85" max="85" width="10.140625" style="62" bestFit="1" customWidth="1"/>
    <col min="86" max="86" width="73.140625" style="62" bestFit="1" customWidth="1"/>
    <col min="87" max="87" width="49.42578125" style="62" bestFit="1" customWidth="1"/>
    <col min="88" max="88" width="30" style="62" bestFit="1" customWidth="1"/>
    <col min="89" max="89" width="10.42578125" style="62" bestFit="1" customWidth="1"/>
    <col min="90" max="90" width="54.140625" style="62" bestFit="1" customWidth="1"/>
    <col min="91" max="91" width="57.28515625" style="62" bestFit="1" customWidth="1"/>
    <col min="92" max="92" width="47" style="62" bestFit="1" customWidth="1"/>
    <col min="93" max="93" width="14.140625" style="62" bestFit="1" customWidth="1"/>
    <col min="94" max="94" width="13.140625" style="62" bestFit="1" customWidth="1"/>
    <col min="95" max="95" width="15" style="62" bestFit="1" customWidth="1"/>
    <col min="96" max="96" width="71.42578125" style="62" bestFit="1" customWidth="1"/>
    <col min="97" max="97" width="49.7109375" style="62" bestFit="1" customWidth="1"/>
    <col min="98" max="98" width="17.28515625" style="62" bestFit="1" customWidth="1"/>
    <col min="99" max="99" width="30.140625" style="62" bestFit="1" customWidth="1"/>
    <col min="100" max="100" width="23.140625" style="62" bestFit="1" customWidth="1"/>
    <col min="101" max="101" width="26.28515625" style="62" bestFit="1" customWidth="1"/>
    <col min="102" max="102" width="9.140625" style="62"/>
    <col min="103" max="103" width="37.7109375" style="62" bestFit="1" customWidth="1"/>
    <col min="104" max="104" width="9.140625" style="62"/>
    <col min="105" max="105" width="35.7109375" style="62" bestFit="1" customWidth="1"/>
    <col min="106" max="113" width="9.140625" style="62"/>
    <col min="114" max="114" width="10.42578125" style="62" bestFit="1" customWidth="1"/>
    <col min="115" max="115" width="30.5703125" style="62" bestFit="1" customWidth="1"/>
    <col min="116" max="116" width="34.28515625" style="62" bestFit="1" customWidth="1"/>
    <col min="117" max="117" width="21.7109375" style="62" bestFit="1" customWidth="1"/>
    <col min="118" max="118" width="27" style="62" bestFit="1" customWidth="1"/>
    <col min="119" max="119" width="20" style="62" customWidth="1"/>
    <col min="120" max="120" width="9.140625" style="62"/>
    <col min="121" max="121" width="25.28515625" style="62" bestFit="1" customWidth="1"/>
    <col min="122" max="122" width="23.28515625" style="62" bestFit="1" customWidth="1"/>
    <col min="123" max="123" width="18" style="62" bestFit="1" customWidth="1"/>
    <col min="124" max="124" width="11.28515625" style="62" bestFit="1" customWidth="1"/>
    <col min="125" max="125" width="16.85546875" style="62" bestFit="1" customWidth="1"/>
    <col min="126" max="126" width="11.28515625" style="62" bestFit="1" customWidth="1"/>
    <col min="127" max="127" width="16.85546875" style="62" bestFit="1" customWidth="1"/>
    <col min="128" max="128" width="14.28515625" style="62" bestFit="1" customWidth="1"/>
    <col min="129" max="129" width="16.85546875" style="62" bestFit="1" customWidth="1"/>
    <col min="130" max="130" width="15.85546875" style="62" bestFit="1" customWidth="1"/>
    <col min="131" max="131" width="14.28515625" style="62" bestFit="1" customWidth="1"/>
    <col min="132" max="132" width="14.140625" style="62" bestFit="1" customWidth="1"/>
    <col min="133" max="133" width="15.85546875" style="62" bestFit="1" customWidth="1"/>
    <col min="134" max="134" width="18.5703125" style="62" bestFit="1" customWidth="1"/>
    <col min="135" max="135" width="22.42578125" style="62" bestFit="1" customWidth="1"/>
    <col min="136" max="136" width="20.28515625" style="62" bestFit="1" customWidth="1"/>
    <col min="137" max="137" width="20.28515625" style="62" customWidth="1"/>
    <col min="138" max="138" width="17.28515625" style="62" bestFit="1" customWidth="1"/>
    <col min="139" max="139" width="10.140625" style="62" bestFit="1" customWidth="1"/>
    <col min="140" max="140" width="16.85546875" style="62" bestFit="1" customWidth="1"/>
    <col min="141" max="141" width="5" style="62" bestFit="1" customWidth="1"/>
    <col min="142" max="142" width="9.28515625" style="62" bestFit="1" customWidth="1"/>
    <col min="143" max="143" width="7.140625" style="62" bestFit="1" customWidth="1"/>
    <col min="144" max="144" width="10.140625" style="62" bestFit="1" customWidth="1"/>
    <col min="145" max="145" width="14" style="62" bestFit="1" customWidth="1"/>
    <col min="146" max="146" width="13.28515625" style="62" bestFit="1" customWidth="1"/>
    <col min="147" max="147" width="9.140625" style="62"/>
    <col min="148" max="148" width="11.7109375" style="62" bestFit="1" customWidth="1"/>
    <col min="149" max="149" width="9.5703125" style="62" bestFit="1" customWidth="1"/>
    <col min="150" max="150" width="8.5703125" style="62" bestFit="1" customWidth="1"/>
    <col min="151" max="151" width="11.7109375" style="62" bestFit="1" customWidth="1"/>
    <col min="152" max="152" width="10" style="62" bestFit="1" customWidth="1"/>
    <col min="153" max="154" width="43.5703125" style="62" bestFit="1" customWidth="1"/>
    <col min="155" max="155" width="44.28515625" style="62" bestFit="1" customWidth="1"/>
    <col min="156" max="156" width="15.140625" style="62" bestFit="1" customWidth="1"/>
    <col min="157" max="157" width="34.140625" style="62" bestFit="1" customWidth="1"/>
    <col min="158" max="158" width="137.28515625" style="62" bestFit="1" customWidth="1"/>
    <col min="159" max="159" width="24.140625" style="62" bestFit="1" customWidth="1"/>
    <col min="160" max="160" width="31.85546875" style="62" bestFit="1" customWidth="1"/>
    <col min="161" max="161" width="56.7109375" style="62" bestFit="1" customWidth="1"/>
    <col min="162" max="162" width="11.85546875" style="62" bestFit="1" customWidth="1"/>
    <col min="163" max="163" width="12.140625" style="62" bestFit="1" customWidth="1"/>
    <col min="164" max="164" width="13.42578125" style="62" bestFit="1" customWidth="1"/>
    <col min="165" max="165" width="13.140625" style="62" bestFit="1" customWidth="1"/>
    <col min="166" max="166" width="53.42578125" style="62" bestFit="1" customWidth="1"/>
    <col min="167" max="167" width="50.5703125" style="62" bestFit="1" customWidth="1"/>
    <col min="168" max="168" width="10" style="62" bestFit="1" customWidth="1"/>
    <col min="169" max="16384" width="9.140625" style="62"/>
  </cols>
  <sheetData>
    <row r="1" spans="1:168" s="15" customFormat="1" ht="14.25" x14ac:dyDescent="0.25">
      <c r="A1" s="20" t="s">
        <v>39</v>
      </c>
      <c r="B1" s="1" t="s">
        <v>92</v>
      </c>
      <c r="C1" s="10" t="s">
        <v>8</v>
      </c>
      <c r="D1" s="10" t="s">
        <v>9</v>
      </c>
      <c r="E1" s="10" t="s">
        <v>26</v>
      </c>
      <c r="F1" s="10" t="s">
        <v>27</v>
      </c>
      <c r="G1" s="1" t="s">
        <v>173</v>
      </c>
      <c r="H1" s="1" t="s">
        <v>175</v>
      </c>
      <c r="I1" s="1" t="s">
        <v>174</v>
      </c>
      <c r="J1" s="1" t="s">
        <v>176</v>
      </c>
      <c r="K1" s="20" t="s">
        <v>10</v>
      </c>
      <c r="L1" s="20" t="s">
        <v>17</v>
      </c>
      <c r="M1" s="20" t="s">
        <v>18</v>
      </c>
      <c r="N1" s="1" t="s">
        <v>121</v>
      </c>
      <c r="O1" s="20" t="s">
        <v>19</v>
      </c>
      <c r="P1" s="10" t="s">
        <v>29</v>
      </c>
      <c r="Q1" s="10" t="s">
        <v>28</v>
      </c>
      <c r="R1" s="10" t="s">
        <v>20</v>
      </c>
      <c r="S1" s="20" t="s">
        <v>3</v>
      </c>
      <c r="T1" s="20" t="s">
        <v>4</v>
      </c>
      <c r="U1" s="20" t="s">
        <v>11</v>
      </c>
      <c r="V1" s="20" t="s">
        <v>12</v>
      </c>
      <c r="W1" s="20" t="s">
        <v>13</v>
      </c>
      <c r="X1" s="20" t="s">
        <v>14</v>
      </c>
      <c r="Y1" s="10" t="s">
        <v>15</v>
      </c>
      <c r="Z1" s="1" t="s">
        <v>199</v>
      </c>
      <c r="AA1" s="1" t="s">
        <v>201</v>
      </c>
      <c r="AB1" s="10" t="s">
        <v>16</v>
      </c>
      <c r="AC1" s="10" t="s">
        <v>21</v>
      </c>
      <c r="AD1" s="10" t="s">
        <v>22</v>
      </c>
      <c r="AE1" s="10" t="s">
        <v>23</v>
      </c>
      <c r="AF1" s="10" t="s">
        <v>24</v>
      </c>
      <c r="AG1" s="11" t="s">
        <v>25</v>
      </c>
      <c r="AH1" s="20" t="s">
        <v>30</v>
      </c>
      <c r="AI1" s="20" t="s">
        <v>31</v>
      </c>
      <c r="AJ1" s="20" t="s">
        <v>33</v>
      </c>
      <c r="AK1" s="20" t="s">
        <v>32</v>
      </c>
      <c r="AL1" s="20" t="s">
        <v>34</v>
      </c>
      <c r="AM1" s="20" t="s">
        <v>35</v>
      </c>
      <c r="AN1" s="20" t="s">
        <v>36</v>
      </c>
      <c r="AO1" s="20" t="s">
        <v>37</v>
      </c>
      <c r="AP1" s="20" t="s">
        <v>38</v>
      </c>
      <c r="AQ1" s="14"/>
      <c r="AR1" s="13" t="s">
        <v>337</v>
      </c>
      <c r="AS1" s="13" t="s">
        <v>60</v>
      </c>
      <c r="AT1" s="13" t="s">
        <v>336</v>
      </c>
      <c r="AU1" s="13" t="s">
        <v>61</v>
      </c>
      <c r="AV1" s="13" t="s">
        <v>62</v>
      </c>
      <c r="AW1" s="13" t="s">
        <v>63</v>
      </c>
      <c r="AX1" s="13" t="s">
        <v>64</v>
      </c>
      <c r="AY1" s="13" t="s">
        <v>65</v>
      </c>
      <c r="AZ1" s="1" t="s">
        <v>66</v>
      </c>
      <c r="BA1" s="1" t="s">
        <v>67</v>
      </c>
      <c r="BB1" s="1" t="s">
        <v>68</v>
      </c>
      <c r="BC1" s="36" t="s">
        <v>58</v>
      </c>
      <c r="BD1" s="36" t="s">
        <v>60</v>
      </c>
      <c r="BE1" s="36" t="s">
        <v>59</v>
      </c>
      <c r="BF1" s="36" t="s">
        <v>69</v>
      </c>
      <c r="BG1" s="36" t="s">
        <v>70</v>
      </c>
      <c r="BH1" s="36" t="s">
        <v>71</v>
      </c>
      <c r="BI1" s="36" t="s">
        <v>72</v>
      </c>
      <c r="BJ1" s="1" t="s">
        <v>74</v>
      </c>
      <c r="BK1" s="36" t="s">
        <v>75</v>
      </c>
      <c r="BL1" s="1" t="s">
        <v>76</v>
      </c>
      <c r="BM1" s="1" t="s">
        <v>77</v>
      </c>
      <c r="BN1" s="1" t="s">
        <v>84</v>
      </c>
      <c r="BO1" s="1" t="s">
        <v>85</v>
      </c>
      <c r="BP1" s="1" t="s">
        <v>86</v>
      </c>
      <c r="BQ1" s="1" t="s">
        <v>87</v>
      </c>
      <c r="BR1" s="1" t="s">
        <v>93</v>
      </c>
      <c r="BS1" s="2" t="s">
        <v>95</v>
      </c>
      <c r="BT1" s="1" t="s">
        <v>101</v>
      </c>
      <c r="BU1" s="1" t="s">
        <v>102</v>
      </c>
      <c r="BV1" s="1" t="s">
        <v>103</v>
      </c>
      <c r="BW1" s="1" t="s">
        <v>104</v>
      </c>
      <c r="BX1" s="1" t="s">
        <v>105</v>
      </c>
      <c r="BY1" s="1" t="s">
        <v>106</v>
      </c>
      <c r="BZ1" s="1" t="s">
        <v>110</v>
      </c>
      <c r="CA1" s="1" t="s">
        <v>111</v>
      </c>
      <c r="CB1" s="1" t="s">
        <v>112</v>
      </c>
      <c r="CC1" s="1" t="s">
        <v>113</v>
      </c>
      <c r="CD1" s="1" t="s">
        <v>117</v>
      </c>
      <c r="CE1" s="1" t="s">
        <v>118</v>
      </c>
      <c r="CF1" s="1" t="s">
        <v>119</v>
      </c>
      <c r="CG1" s="1" t="s">
        <v>122</v>
      </c>
      <c r="CH1" s="27" t="s">
        <v>123</v>
      </c>
      <c r="CI1" s="1" t="s">
        <v>125</v>
      </c>
      <c r="CJ1" s="1" t="s">
        <v>126</v>
      </c>
      <c r="CK1" s="1" t="s">
        <v>160</v>
      </c>
      <c r="CL1" s="1" t="s">
        <v>161</v>
      </c>
      <c r="CM1" s="1" t="s">
        <v>162</v>
      </c>
      <c r="CN1" s="1" t="s">
        <v>163</v>
      </c>
      <c r="CO1" s="1" t="s">
        <v>171</v>
      </c>
      <c r="CP1" s="1" t="s">
        <v>172</v>
      </c>
      <c r="CQ1" s="1" t="s">
        <v>194</v>
      </c>
      <c r="CR1" s="1" t="s">
        <v>195</v>
      </c>
      <c r="CS1" s="1" t="s">
        <v>198</v>
      </c>
      <c r="CT1" s="1" t="s">
        <v>200</v>
      </c>
      <c r="CU1" s="1" t="s">
        <v>202</v>
      </c>
      <c r="CV1" s="1" t="s">
        <v>219</v>
      </c>
      <c r="CW1" s="1" t="s">
        <v>220</v>
      </c>
      <c r="CX1" s="1" t="s">
        <v>221</v>
      </c>
      <c r="CY1" s="1" t="s">
        <v>222</v>
      </c>
      <c r="CZ1" s="1" t="s">
        <v>223</v>
      </c>
      <c r="DA1" s="1" t="s">
        <v>224</v>
      </c>
      <c r="DB1" s="13" t="s">
        <v>357</v>
      </c>
      <c r="DC1" s="13" t="s">
        <v>358</v>
      </c>
      <c r="DD1" s="13" t="s">
        <v>359</v>
      </c>
      <c r="DE1" s="13" t="s">
        <v>360</v>
      </c>
      <c r="DF1" s="13" t="s">
        <v>361</v>
      </c>
      <c r="DG1" s="13" t="s">
        <v>362</v>
      </c>
      <c r="DH1" s="13" t="s">
        <v>363</v>
      </c>
      <c r="DI1" s="13" t="s">
        <v>364</v>
      </c>
      <c r="DJ1" s="14" t="s">
        <v>365</v>
      </c>
      <c r="DK1" s="13" t="s">
        <v>367</v>
      </c>
      <c r="DL1" s="13" t="s">
        <v>366</v>
      </c>
      <c r="DM1" s="10" t="s">
        <v>357</v>
      </c>
      <c r="DN1" s="10" t="s">
        <v>368</v>
      </c>
      <c r="DO1" s="13" t="s">
        <v>369</v>
      </c>
      <c r="DP1" s="13" t="s">
        <v>370</v>
      </c>
      <c r="DQ1" s="14" t="s">
        <v>569</v>
      </c>
      <c r="DR1" s="14" t="s">
        <v>570</v>
      </c>
      <c r="DS1" s="14" t="s">
        <v>571</v>
      </c>
      <c r="DT1" s="54" t="s">
        <v>572</v>
      </c>
      <c r="DU1" s="54" t="s">
        <v>573</v>
      </c>
      <c r="DV1" s="54" t="s">
        <v>574</v>
      </c>
      <c r="DW1" s="54" t="s">
        <v>575</v>
      </c>
      <c r="DX1" s="14" t="s">
        <v>576</v>
      </c>
      <c r="DY1" s="14" t="s">
        <v>577</v>
      </c>
      <c r="DZ1" s="14" t="s">
        <v>584</v>
      </c>
      <c r="EA1" s="14" t="s">
        <v>578</v>
      </c>
      <c r="EB1" s="14" t="s">
        <v>579</v>
      </c>
      <c r="EC1" s="14" t="s">
        <v>583</v>
      </c>
      <c r="ED1" s="14" t="s">
        <v>580</v>
      </c>
      <c r="EE1" s="14" t="s">
        <v>581</v>
      </c>
      <c r="EF1" s="14" t="s">
        <v>582</v>
      </c>
      <c r="EG1" s="57" t="s">
        <v>600</v>
      </c>
      <c r="EH1" s="57" t="s">
        <v>585</v>
      </c>
      <c r="EI1" s="57" t="s">
        <v>586</v>
      </c>
      <c r="EJ1" s="57" t="s">
        <v>587</v>
      </c>
      <c r="EK1" s="57" t="s">
        <v>588</v>
      </c>
      <c r="EL1" s="57" t="s">
        <v>589</v>
      </c>
      <c r="EM1" s="57" t="s">
        <v>590</v>
      </c>
      <c r="EN1" s="57" t="s">
        <v>591</v>
      </c>
      <c r="EO1" s="57" t="s">
        <v>592</v>
      </c>
      <c r="EP1" s="57" t="s">
        <v>593</v>
      </c>
      <c r="EQ1" s="57" t="s">
        <v>594</v>
      </c>
      <c r="ER1" s="57" t="s">
        <v>595</v>
      </c>
      <c r="ES1" s="57" t="s">
        <v>596</v>
      </c>
      <c r="ET1" s="57" t="s">
        <v>597</v>
      </c>
      <c r="EU1" s="57" t="s">
        <v>598</v>
      </c>
      <c r="EV1" s="57" t="s">
        <v>599</v>
      </c>
      <c r="EW1" s="57" t="s">
        <v>704</v>
      </c>
      <c r="EX1" s="57" t="s">
        <v>703</v>
      </c>
      <c r="EY1" s="57" t="s">
        <v>705</v>
      </c>
      <c r="EZ1" s="57" t="s">
        <v>738</v>
      </c>
      <c r="FA1" s="57" t="s">
        <v>739</v>
      </c>
      <c r="FB1" s="86" t="s">
        <v>741</v>
      </c>
      <c r="FC1" s="86" t="s">
        <v>62</v>
      </c>
      <c r="FD1" s="87" t="s">
        <v>702</v>
      </c>
      <c r="FE1" s="87" t="s">
        <v>752</v>
      </c>
      <c r="FF1" s="87" t="s">
        <v>758</v>
      </c>
      <c r="FG1" s="87" t="s">
        <v>759</v>
      </c>
      <c r="FH1" s="87" t="s">
        <v>760</v>
      </c>
      <c r="FI1" s="87" t="s">
        <v>761</v>
      </c>
      <c r="FJ1" s="15" t="s">
        <v>762</v>
      </c>
      <c r="FK1" s="15" t="s">
        <v>763</v>
      </c>
      <c r="FL1" s="15" t="s">
        <v>920</v>
      </c>
    </row>
    <row r="2" spans="1:168" s="17" customFormat="1" ht="30" customHeight="1" x14ac:dyDescent="0.25">
      <c r="A2" s="21" t="str">
        <f>IF(AND(A6&gt;0,A7&gt;0),"ông "&amp;A3&amp;A5&amp;A4,IF(AND(A3=0,A4&gt;0)," bà "&amp;A4,IF(AND(A3&gt;0,A4=0)," ông "&amp;A3,"")))</f>
        <v xml:space="preserve"> ông Lê Bá Tiến</v>
      </c>
      <c r="B2" s="4" t="str">
        <f>IF(AND(A6&gt;0,A7&gt;0),"Ông "&amp;A3&amp;A5&amp;A4,IF(AND(A3=0,A4&gt;0)," Bà "&amp;A4,IF(AND(A3&gt;0,A4=0)," Ông "&amp;A3,"")))</f>
        <v xml:space="preserve"> Ông Lê Bá Tiến</v>
      </c>
      <c r="C2" s="35"/>
      <c r="D2" s="35" t="s">
        <v>916</v>
      </c>
      <c r="E2" s="59"/>
      <c r="F2" s="35" t="s">
        <v>917</v>
      </c>
      <c r="G2" s="18" t="str">
        <f>IF(G3&gt;3,G4,I2)</f>
        <v>23</v>
      </c>
      <c r="H2" s="18">
        <f>IF(H3&gt;3,H4,C2)</f>
        <v>0</v>
      </c>
      <c r="I2" s="18" t="str">
        <f>IF(I3&gt;3,I4,D2)</f>
        <v>23</v>
      </c>
      <c r="J2" s="18" t="str">
        <f>IF(J3&gt;3,J4,D2)</f>
        <v>23</v>
      </c>
      <c r="K2" s="22"/>
      <c r="L2" s="22" t="s">
        <v>912</v>
      </c>
      <c r="M2" s="21" t="str">
        <f>IF(OR(M4="Khe Sanh",M4="Lao Bảo"),"khóm "&amp;TRIM(M3)&amp;", thị trấn "&amp;TRIM(M4)&amp;", huyện Hướng Hóa","thôn "&amp;TRIM(M3)&amp;", xã "&amp;TRIM(M4)&amp;", huyện Hướng Hóa")</f>
        <v>thôn Úp Ly 2, xã Thuận, huyện Hướng Hóa</v>
      </c>
      <c r="N2" s="8" t="str">
        <f>IF(OR(M4="Lao Bảo",M4="Khe Sanh"),"Khóm ","Thôn ")&amp;M3 &amp; " - " &amp;IF(OR(M4="Lao Bảo",M4="Khe Sanh"),"Thị trấn ","Xã ")&amp;M4&amp;" - Huyện Hướng Hóa - Tỉnh Quảng Trị"</f>
        <v>Thôn Úp Ly 2 - Xã Thuận - Huyện Hướng Hóa - Tỉnh Quảng Trị</v>
      </c>
      <c r="O2" s="21" t="s">
        <v>921</v>
      </c>
      <c r="P2" s="96" t="s">
        <v>910</v>
      </c>
      <c r="Q2" s="3"/>
      <c r="R2" s="4"/>
      <c r="S2" s="21" t="str">
        <f>IF(AND(AU2&gt;0,AW2&gt;0),AU2&amp;" m² đất ở tại đô thị",IF(AND(AV2&gt;0,AW2&gt;0),AV2&amp;" m² đất ở tại nông thôn",IF(AV2&gt;0,AV2&amp;" m² đất ở tại nông thôn",IF(AU2&gt;0,AU2&amp;" m² đất ở tại đô thị",""))))</f>
        <v/>
      </c>
      <c r="T2" s="21" t="str">
        <f>IF(AND(OR(AU2&gt;0,AV2&gt;0),AW2&gt;0)," và "&amp;AW2&amp;" m² đất trồng cây lâu năm",IF(AX2&gt;0,AX2,IF(AY2&gt;0,AY2,IF(AZ2&gt;0,AZ2&amp;" m² đất nuôi trồng thủy sản",IF(AND(AU2=0,AV2=0,BA2&gt;0),BA2,IF(BB2&gt;0,BB2,IF(AW2&gt;0,AW2&amp;" m² đất trồng cây lâu năm",IF(AND(OR(AU2&gt;0,AV2&gt;0),BA2&gt;0)," và "&amp;BA2&amp;" m² đất trồng cây hằng năm) ",""))))))))</f>
        <v>14307 m² đất trồng cây lâu năm</v>
      </c>
      <c r="U2" s="21" t="str">
        <f>IF(AND(OR(AU2&gt;0,AV2&gt;0),AW2&gt;0),"tổng diện tích là " &amp; SUM(AU2:BB2) &amp; " m² (trong đó: ","diện tích là ")</f>
        <v xml:space="preserve">diện tích là </v>
      </c>
      <c r="V2" s="61"/>
      <c r="W2" s="84" t="s">
        <v>743</v>
      </c>
      <c r="X2" s="60"/>
      <c r="Y2" s="7" t="str">
        <f>IF(AND(Y5&gt;0,Y6&gt;0),"ông "&amp;Y3&amp;Y7&amp;Y4,IF(AND(Y5=0,Y6&gt;0)," bà "&amp;Y4,IF(AND(Y5&gt;0,Y6=0)," ông "&amp;Y3,"LOICMNR")))</f>
        <v>LOICMNR</v>
      </c>
      <c r="Z2" s="18" t="str">
        <f>IF(Y5&gt;1,Y3,IF(AND(Y5=0,Y6&gt;1),Y4,""))</f>
        <v/>
      </c>
      <c r="AA2" s="18" t="str">
        <f>IF(A6=1,A3,IF(AND(A7,A6=0,A7=1),A4,""))</f>
        <v>Lê Bá Tiến</v>
      </c>
      <c r="AB2" s="38"/>
      <c r="AC2" s="4"/>
      <c r="AD2" s="5" t="str">
        <f>IF(AND(BM2&gt;0,AV2&gt;0,BA2=0),BM2&amp;" m² từ đất trồng cây lâu năm sang đất ở tại nông thôn ",IF(AND(AU2&gt;0,BM2&gt;0,BA2=0),BM2&amp;" m² từ đất trồng cây lâu năm sang đất ở tại đô thị ",IF(AND(BM2&gt;0,AV2&gt;0,BA2&gt;0),BM2&amp;" m² từ đất trồng cây hằng năm sang đất ở tại nông thôn ",IF(AND(AU2&gt;0,BM2&gt;0,BA2&gt;0),BM2&amp;" m² từ đất trồng cây hằng năm sang đất ở tại đô thị",""))))</f>
        <v/>
      </c>
      <c r="AE2" s="5"/>
      <c r="AF2" s="5" t="s">
        <v>42</v>
      </c>
      <c r="AG2" s="5"/>
      <c r="AH2" s="22">
        <v>197151864</v>
      </c>
      <c r="AI2" s="22"/>
      <c r="AJ2" s="23"/>
      <c r="AK2" s="23"/>
      <c r="AL2" s="23"/>
      <c r="AM2" s="23"/>
      <c r="AN2" s="22"/>
      <c r="AO2" s="24"/>
      <c r="AP2" s="23"/>
      <c r="AQ2" s="6"/>
      <c r="AR2" s="7" t="str">
        <f>A3</f>
        <v>Lê Bá Tiến</v>
      </c>
      <c r="AS2" s="12"/>
      <c r="AT2" s="7">
        <f>A4</f>
        <v>0</v>
      </c>
      <c r="AU2" s="26"/>
      <c r="AV2" s="26"/>
      <c r="AW2" s="26">
        <v>14307</v>
      </c>
      <c r="AX2" s="26"/>
      <c r="AY2" s="26"/>
      <c r="AZ2" s="26"/>
      <c r="BA2" s="26"/>
      <c r="BB2" s="26"/>
      <c r="BC2" s="33">
        <f>Y3</f>
        <v>0</v>
      </c>
      <c r="BD2" s="34" t="str">
        <f>IF(AND(Y5&gt;0,Y6&gt;0)," cùng vợ là bà ","")</f>
        <v/>
      </c>
      <c r="BE2" s="33"/>
      <c r="BF2" s="33" t="str">
        <f>M3</f>
        <v>Úp Ly 2</v>
      </c>
      <c r="BG2" s="33" t="str">
        <f>M4</f>
        <v>Thuận</v>
      </c>
      <c r="BH2" s="33">
        <f>O3</f>
        <v>0</v>
      </c>
      <c r="BI2" s="33" t="str">
        <f>O4</f>
        <v>Thôn Úp Ly 2, xã Thuận, huyện Hướng Hóa</v>
      </c>
      <c r="BJ2" s="26">
        <f>SUM(AU2:BB2)</f>
        <v>14307</v>
      </c>
      <c r="BK2" s="33" t="str">
        <f>IF(AND(Y5&gt;0,Y6&gt;0),"Ông "&amp;Y3&amp;Y7&amp;Y4,IF(AND(Y5=0,Y6&gt;0)," Bà "&amp;Y4,IF(AND(Y5&gt;0,Y6=0)," Ông "&amp;Y3,"")))</f>
        <v/>
      </c>
      <c r="BL2" s="38" t="str">
        <f>IF(AND(OR(AU2&gt;0,AV2&gt;0),AW2&gt;0)," và "&amp;AW2&amp;" m² đất trồng cây lâu năm ",IF(AX2&gt;0,AX2,IF(AY2&gt;0,AY2,IF(AZ2&gt;0,AZ2&amp;" m² đất nuôi trồng thủy sản ",IF(BA2&gt;0,BA2,IF(BB2&gt;0,BB2,IF(AW2&gt;0,AW2 &amp;" m² đất trồng cây lâu năm ","")))))))</f>
        <v xml:space="preserve">14307 m² đất trồng cây lâu năm </v>
      </c>
      <c r="BM2" s="4"/>
      <c r="BN2" s="5">
        <v>1984</v>
      </c>
      <c r="BO2" s="5"/>
      <c r="BP2" s="5" t="str">
        <f>IF(AND(O6&gt;0,O5=1),"Khóm "&amp;TRIM(O3)&amp;", thị trấn "&amp;TRIM(O4)&amp;", huyện Hướng Hóa",IF(AND(O6&gt;0,O5=2),"Thôn "&amp;TRIM(O3)&amp;", xã "&amp;TRIM(O4)&amp;", huyện Hướng Hóa",IF(AND(OR(O6&lt;2,O6=2),O5=1),"Thị trấn "&amp;TRIM(O4)&amp;", huyện Hướng Hóa, tỉnh Quảng Trị",IF(AND(O6&lt;2,O5=2),"Xã "&amp;TRIM(O4)&amp;", huyện Hướng Hóa, tỉnh Quảng Trị","Thôn "&amp;TRIM(O3)&amp;", xã "&amp;TRIM(O4)))))</f>
        <v>Thôn , xã Thôn Úp Ly 2, xã Thuận, huyện Hướng Hóa</v>
      </c>
      <c r="BQ2" s="5" t="str">
        <f>IF(R2=0,"ổn định",IF(AND(R2&lt;0,AW2&gt;0),"biến động giảm "&amp;R2*-1&amp;" m² đất trồng cây lâu năm",IF(AND(R2&gt;0,AW2&gt;0),"biến động tăng "&amp;R2&amp;" m² đất trồng cây lâu năm",IF(AND(R2&lt;0,AW2=0,AU2&gt;0),"biến động giảm "&amp;R2*-1&amp;" m² đất ở tại đô thị",IF(AND(R2&gt;0,AW2=0,AU2&gt;0),"biến động tăng "&amp;R2&amp;" m² đất ở tại đô thị",IF(AND(R2&lt;0,AW2=0,AV2&gt;0),"biến động giảm "&amp;R2*-1&amp;" m² đất ở tại nông thôn",IF(AND(R2&gt;0,AW2=0,AV2&gt;0),"biến động tăng "&amp;R2*" m² đất ở tại nông thôn","")))))))</f>
        <v>ổn định</v>
      </c>
      <c r="BR2" s="4" t="str">
        <f>IF(OR(AND(OR(AU2&gt;0,AV2&gt;0),AW2&gt;0),AND(OR(AU2&gt;0,AV2&gt;0),BA2&gt;0)),"Tổng diện tích sau khi chuyển mục đích sử dụng là " &amp; SUM(AU2:BB2) &amp; " m² (trong đó: ","diện tích là ")</f>
        <v xml:space="preserve">diện tích là </v>
      </c>
      <c r="BS2" s="3" t="s">
        <v>918</v>
      </c>
      <c r="BT2" s="4" t="str">
        <f>IF(OR(M4="Lao Bảo",M4="Khe Sanh"),"1/1000 của thị trấn",IF(M4="Tân Liên","1/5000 của xã","1/2000 của xã"))</f>
        <v>1/2000 của xã</v>
      </c>
      <c r="BU2" s="4"/>
      <c r="BV2" s="4" t="str">
        <f>IF(BU2="TL", "tờ Trích lục bản đồ địa chính thửa đất số","tờ Đo đạc, chỉnh lý bản đồ địa chính thửa đất số")</f>
        <v>tờ Đo đạc, chỉnh lý bản đồ địa chính thửa đất số</v>
      </c>
      <c r="BW2" s="4" t="str">
        <f>IF(BU2="TL","TLBĐĐC","ĐĐCLBĐ")</f>
        <v>ĐĐCLBĐ</v>
      </c>
      <c r="BX2" s="4"/>
      <c r="BY2" s="4" t="str">
        <f>IF(BX2="CN","chuyển nhượng","tặng cho")</f>
        <v>tặng cho</v>
      </c>
      <c r="BZ2" s="4" t="str">
        <f>IF(OR(M4="Lao Bảo",M4="Khe Sanh"),"UBND thị trấn " &amp; M4,"UBND xã " &amp; M4)</f>
        <v>UBND xã Thuận</v>
      </c>
      <c r="CA2" s="4" t="str">
        <f>IF(OR(M4="Lao Bảo",M4="Khe Sanh"),"thị trấn " &amp; M4,"xã " &amp; M4)</f>
        <v>xã Thuận</v>
      </c>
      <c r="CB2" s="3"/>
      <c r="CC2" s="4" t="s">
        <v>915</v>
      </c>
      <c r="CD2" s="16" t="str">
        <f>IF(CB2=0,"",IF(AND(CB2&gt;0,AV2&gt;0),"(XMN)",""))</f>
        <v/>
      </c>
      <c r="CE2" s="16" t="str">
        <f>IF(AND(AW2&gt;0,CB3=0),"CLN",IF(AND(LEN(CB2)&gt;0,AV2&gt;0,AW2&gt;0),"ONT+CLN",IF(OR(AND(LEN(CB2)&gt;0,AU2&gt;0,AW2&gt;0),AND(LEN(CB3)&gt;1,AU2&gt;0,AW2&gt;0)),"ODT+CLN",IF(AND(BA2&gt;0,LEN(CB2)=0),"NHK",IF(AND(LEN(CB2)&gt;0,AV2&gt;0,BA2&gt;0),"ONT+NHK",IF(OR(AND(LEN(CB2)&gt;0,AU2&gt;0,BA2&gt;0),AND(LEN(CB3)&gt;1,AU2&gt;0,BA2&gt;0)),"ODT+NHK",IF(AND(AU2&gt;0,AW3=0),"ODT",IF(AND(AV2&gt;0,AW3=0),"ONT",""))))))))</f>
        <v>CLN</v>
      </c>
      <c r="CF2" s="16" t="str">
        <f>IF(CE2="CLN","Đất trồng cây lâu năm","Đất ở và đất trồng cây lâu năm ")</f>
        <v>Đất trồng cây lâu năm</v>
      </c>
      <c r="CG2" s="9" t="str">
        <f>LEFT(TRIM(P2),LEN(TRIM(P2))-3)</f>
        <v>513</v>
      </c>
      <c r="CH2" s="28" t="str">
        <f>SUBSTITUTE(CH3,"đồng chẵn","mét vuông") &amp; "mét vuông"</f>
        <v>Mười bốn ngàn ba trăm lẻ bảy mét vuông</v>
      </c>
      <c r="CI2" s="19"/>
      <c r="CJ2" s="8" t="str">
        <f>IF(AND(OR(AU2&gt;0,AV2&gt;0),AW2&gt;0),AW2&amp;" m² đất trồng cây lâu năm",IF(AX2&gt;0,AX2,IF(AY2&gt;0,AY2 &amp;" m² đất rừng sản xuất",IF(AZ2&gt;0,AZ2&amp;" m² đất nuôi trồng thủy sản",IF(BA2&gt;0,BA2,IF(BB2&gt;0,BB2,IF(AW2&gt;0,AW2 &amp;" m² đất trồng cây lâu năm ","")))))))</f>
        <v xml:space="preserve">14307 m² đất trồng cây lâu năm </v>
      </c>
      <c r="CK2" s="8" t="str">
        <f>IF(AU2&gt;0,AU2,IF(AV2&gt;0,AV2,""))</f>
        <v/>
      </c>
      <c r="CL2" s="8" t="str">
        <f>IF(AND(A6&gt;0,A7&gt;0),"Ông "&amp;A3&amp;A5&amp;A4,IF(AND(A6=0,A7&gt;0)," Bà "&amp;A4,IF(AND(A6&gt;0,A7=0)," Ông "&amp;A3,"")))</f>
        <v xml:space="preserve"> Ông Lê Bá Tiến</v>
      </c>
      <c r="CM2" s="8" t="s">
        <v>919</v>
      </c>
      <c r="CN2" s="8" t="str">
        <f>IF(OR(M4="Khe Sanh",M4="Lao Bảo"),"Khóm "&amp;TRIM(M3)&amp;", thị trấn "&amp;TRIM(M4)&amp;", huyện Hướng Hóa","Thôn "&amp;TRIM(M3)&amp;", xã "&amp;TRIM(M4)&amp;", huyện Hướng Hóa")</f>
        <v>Thôn Úp Ly 2, xã Thuận, huyện Hướng Hóa</v>
      </c>
      <c r="CO2" s="8">
        <f>IF(M4="Tân Hợp",19450,IF(M4="Thuận",19471,IF(M4="Hướng Lộc",19474,IF(M4="Lao Bảo",19432,IF(M4="Khe Sanh",19429,IF(M4="Hướng Lập",19435,IF(M4="Hướng Việt",19438,IF(M4="Hướng Phùng",19441,IF(M4="Hướng Sơn",19444,IF(M4="Hướng Linh",19447,IF(M4="Hướng Tân",19453,IF(M4="Tân Thành",19456,IF(M4="Tân Long",19459,IF(M4="Tân Lập",19462,IF(M4="Tân Liên",19465,IF(M4="Húc",19468,IF(M4="Ba Tầng",19477,IF(M4="Thanh",19480,IF(M4="A Dơi",19483,IF(M4="A Xing",19486,IF(M4="A Túc",19489,FALSE)))))))))))))))))))))</f>
        <v>19471</v>
      </c>
      <c r="CP2" s="18" t="str">
        <f>IF(LEN(TRIM(CG2))=1,"0000"&amp;TRIM(CG2),IF(LEN(TRIM(CG2))=2,"000"&amp;TRIM(CG2),IF(LEN(TRIM(TRIM(CG2)))=3,"00"&amp;TRIM(CG2),IF(LEN(TRIM(CG2))=4,"0"&amp;TRIM(CG2),IF(LEN(TRIM(CG2))=5,TRIM(CG2),FALSE)))))</f>
        <v>00513</v>
      </c>
      <c r="CQ2" s="18" t="str">
        <f>CO2&amp;"."&amp;RIGHT(CQ3,2)&amp;"."&amp;CP2</f>
        <v>19471.17.00513</v>
      </c>
      <c r="CR2" s="18" t="str">
        <f>VLOOKUP(TRIM(IF(AND(AR2&gt;0,AT2&gt;0,AW2&gt;0,OR(AU2&gt;0,AV2&gt;0))," GCN.01",IF(AND(AR2&gt;0,AW2&gt;0,OR(AU2&gt;0,AV2&gt;0))," GCN.02",IF(AND(AT2&gt;0,AW2&gt;0,OR(AU2&gt;0,AV2&gt;0))," GCN.03",IF(AND(AR2&gt;0,AT2&gt;0,AU2="",AV2="")," GCN.04",IF(AND(AR2&gt;0,AT2=0,AU2="",AV2="")," GCN.05",IF(AND(AR2=0,AT2&gt;0,AU2="",AV2="")," GCN.06",IF(AND(AR2&gt;0,AT2&gt;0,AW2=0,OR(AU2&gt;0,AV2&gt;0))," GCN.07",IF(AND(AR2&gt;0,AW2=0,OR(AU2&gt;0,AV2&gt;0))," GCN.08",IF(AND(AT2&gt;0,AW2=0,OR(AU2&gt;0,AV2&gt;0))," GCN.09","Bạn hãy kiểm tra lại thông tin")))))))))),'2'!O17:Q25,3,1)</f>
        <v>E:\PHANMEMSINH\GCN\GCN khongcodato1.docx</v>
      </c>
      <c r="CS2" s="18" t="str">
        <f>IF(AND(S3&gt;1,T3&gt;1,AW2&gt;0),"Đất ở: Lâu dài; Đất trồng câu lâu năm: Đến tháng "&amp;BS2,IF(AND(S3=0,T3&gt;1),"Đến tháng "&amp;BS2,IF(T3=0,"Lâu dài",IF(AND(S3&gt;1,T3&gt;1,BA2&gt;0),"Đất ở: Lâu dài; Đất trồng câu hằng năm: Đến tháng "&amp;BS2,""))))</f>
        <v>Đến tháng 5/1/2067</v>
      </c>
      <c r="CT2" s="18">
        <f>IF(A6=1,AH2,IF(AND(A6=0,A7=1),AI2,""))</f>
        <v>197151864</v>
      </c>
      <c r="CU2" s="18" t="str">
        <f>IF(AND(OR(AU2&gt;0,AV2&gt;0),AW2&gt;0)," và "&amp;AW2&amp;" m² đất trồng cây lâu năm ",IF(AX2&gt;0,AX2,IF(AY2&gt;0,AY2,IF(AZ2&gt;0,AZ2&amp;" m² đất nuôi trồng thủy sản ",IF(BA2&gt;0,BA2,IF(BB2&gt;0,BB2,IF(AW2&gt;0,AW2 &amp;" m² đất trồng cây lâu năm ","")))))))</f>
        <v xml:space="preserve">14307 m² đất trồng cây lâu năm </v>
      </c>
      <c r="CV2" s="18" t="str">
        <f>IF(AND(AU2&gt;0,AW2&gt;0),AU2&amp;" m² đất ở tại đô thị",IF(AND(AV2&gt;0,AW2&gt;0),AV2&amp;" m² đất ở tại nông thôn",IF(AV2&gt;0,AV2&amp;" m² đất ở tại nông thôn",IF(AU2&gt;0,AU2&amp;" m² đất ở tại đô thị",""))))</f>
        <v/>
      </c>
      <c r="CW2" s="18" t="str">
        <f>IF(AND(OR(AU2&gt;0,AV2&gt;0),AW2&gt;0),AW2&amp;" m² đất trồng cây lâu năm",IF(AX2&gt;0,AX2&amp;" m²  Đất trồng lúa nước",IF(AY2&gt;0,AY2&amp;" m² Đất rừng sản xuất",IF(AZ2&gt;0,AZ2&amp;" m² đất nuôi trồng thủy sản",IF(BA2&gt;0,BA2,IF(BB2&gt;0,BB2&amp;" m² Đất phi nông nghiệp",IF(AW2&gt;0,AW2 &amp;" m² đất trồng cây lâu năm","")))))))</f>
        <v>14307 m² đất trồng cây lâu năm</v>
      </c>
      <c r="CX2" s="18" t="str">
        <f>BJ2&amp;" m² "</f>
        <v xml:space="preserve">14307 m² </v>
      </c>
      <c r="CY2" s="18" t="str">
        <f>IF(AND(OR(AU2&gt;BM2,AV2&gt;BM2),OR(AW2&gt;0,BA2&gt;0)),"tổng diện tích là " &amp; SUM(AU2:BB2) &amp; " m² (trong đó: ","diện tích là "&amp; CX2 &amp;CY3)</f>
        <v>diện tích là 14307 m²  đất trồng cây lâu năm</v>
      </c>
      <c r="CZ2" s="18" t="str">
        <f>IF(AU2&gt;0,"ODT",IF(AV2&gt;0,"ONT",""))</f>
        <v/>
      </c>
      <c r="DA2" s="18" t="str">
        <f>"Đất ở và " &amp;CY3 &amp;" ("&amp;BM2 &amp;"m²)"</f>
        <v>Đất ở và  đất trồng cây lâu năm (m²)</v>
      </c>
      <c r="DB2" s="8"/>
      <c r="DC2" s="8"/>
      <c r="DD2" s="8"/>
      <c r="DE2" s="8"/>
      <c r="DF2" s="8"/>
      <c r="DG2" s="8"/>
      <c r="DH2" s="8"/>
      <c r="DI2" s="8"/>
      <c r="DJ2" s="8">
        <f>SUM(DB2:DI2)</f>
        <v>0</v>
      </c>
      <c r="DK2" s="8" t="str">
        <f>IF(AND(OR(DC2&gt;0,DB2&gt;0),OR(DD2&gt;0,DH2&gt;0)),"tổng diện tích là " &amp; DJ2 &amp; " m² (trong đó: ","diện tích là ")</f>
        <v xml:space="preserve">diện tích là </v>
      </c>
      <c r="DL2" s="8" t="str">
        <f>IF(AND(OR(DC2&gt;0,DB2&gt;0),AND(DH2=0,DD2&gt;0))," và "&amp;DD2&amp;" m² đất trồng cây lâu năm ",IF(DE2&gt;0,DE2,IF(DF2&gt;0,DF2,IF(AZ2&gt;0,AZ2&amp;" m² đất nuôi trồng thủy sản ",IF(DH2&gt;0,DH2,IF(DI2&gt;0,DI2,IF(DD2&gt;0,DD2&amp;" m² đất trồng cây hằng năm khác ",IF(AND(OR(DC2&gt;0,DB2&gt;0),DH2&gt;0)," và "&amp;DH2&amp;" m² đất trồng cây hằng năm khác ",""))))))))</f>
        <v/>
      </c>
      <c r="DM2" s="37" t="str">
        <f>IF(AND(DC2&gt;0,DD2&gt;0),DC2&amp;" m² đất ở tại đô thị  ",IF(AND(DB2&gt;0,DD2&gt;0),DB2&amp;" m² đất ở tại nông thôn ",IF(DB2&gt;0,DB2&amp;" m² đất ở tại nông thôn ",IF(DC2&gt;0,DC2&amp;" m² đất ở tại đô thị ",""))))</f>
        <v/>
      </c>
      <c r="DN2" s="37" t="str">
        <f>IF(AND(OR(DC2&gt;0,DB2&gt;0),DD2&gt;0)," và "&amp;DD2&amp;" m² đất trồng cây lâu năm ",IF(DE2&gt;0,DE2,IF(DF2&gt;0,DF2,IF(AZ2&gt;0,AZ2&amp;" m² đất nuôi trồng thủy sản ",IF(AND(DC2=0,DB2=0,DH2&gt;0),DH2,IF(DI2&gt;0,DI2,IF(DD2&gt;0,DD2&amp;" m² đất trồng cây lâu năm ",IF(AND(OR(DC2&gt;0,DB2&gt;0),DH2&gt;0)," và "&amp;DH2&amp;" m² đất trồng cây hằng năm ",""))))))))</f>
        <v/>
      </c>
      <c r="DO2" s="8"/>
      <c r="DP2" s="8"/>
      <c r="DQ2" s="8" t="str">
        <f>IF(LEN(AK2)&gt;0,SUBSTITUTE(AK2,"/"," "),SUBSTITUTE(AL2,"/"," "))</f>
        <v/>
      </c>
      <c r="DR2" s="8">
        <f>IF(AO3&gt;0,AO2,AN2)</f>
        <v>0</v>
      </c>
      <c r="DS2" s="8">
        <f>IF(LEN(AH2&gt;0),AH2,AI2)</f>
        <v>197151864</v>
      </c>
      <c r="DT2" s="92"/>
      <c r="DU2" s="55"/>
      <c r="DV2" s="93"/>
      <c r="DW2" s="55"/>
      <c r="DX2" s="94"/>
      <c r="DY2" s="95"/>
      <c r="DZ2" s="8"/>
      <c r="EA2" s="91"/>
      <c r="EB2" s="8"/>
      <c r="EC2" s="8"/>
      <c r="ED2" s="8"/>
      <c r="EE2" s="19"/>
      <c r="EF2" s="8"/>
      <c r="EG2" s="56">
        <f>VLOOKUP(EG3,[5]HUYEN!C1:D4,2,0)</f>
        <v>1</v>
      </c>
      <c r="EH2" s="56" t="str">
        <f>IF(EG2=1,A3,IF(EG2=2,A4,IF(EG2=3,Y3,IF(EG2=4,Y4,""))))</f>
        <v>Lê Bá Tiến</v>
      </c>
      <c r="EI2" s="56">
        <f>IF($EG$2=1,DT2,IF($EG$2=2,DV2,IF($EG$2=3,DX2,IF($EG$2=4,EA2,""))))</f>
        <v>0</v>
      </c>
      <c r="EJ2" s="56">
        <f t="shared" ref="EJ2:EV2" si="0">IF($EG$2=1,DU2,IF($EG$2=2,DW2,IF($EG$2=3,DY2,IF($EG$2=4,EB2,""))))</f>
        <v>0</v>
      </c>
      <c r="EK2" s="56">
        <f>IF($EG$2=1,BN2,IF($EG$2=2,BO2,IF($EG$2=3,DZ2,IF($EG$2=4,EC2,""))))</f>
        <v>1984</v>
      </c>
      <c r="EL2" s="56" t="str">
        <f>IF($EG$2=1,"NAM",IF($EG$2=2,"NỮ",IF($EG$2=3,"NAM",IF($EG$2=4,"NỮ"))))</f>
        <v>NAM</v>
      </c>
      <c r="EM2" s="56" t="str">
        <f>IF($EG$2=1,"",IF($EG$2=2,"X",IF($EG$2=3,"",IF($EG$2=4,"X",""))))</f>
        <v/>
      </c>
      <c r="EN2" s="56">
        <f>IF($EG$2=1,AH2,IF($EG$2=2,AI2,IF($EG$2=3,AJ2,IF($EG$2=4,ED2,""))))</f>
        <v>197151864</v>
      </c>
      <c r="EO2" s="58">
        <f>IF($EG$2=1,EG2,IF($EG$2=2,DV2,IF($EG$2=3,DX2,IF($EG$2=4,EE2,""))))</f>
        <v>1</v>
      </c>
      <c r="EP2" s="56">
        <f>IF($EG$2=1,DU2,IF($EG$2=2,DW2,IF($EG$2=3,DY2,IF($EG$2=4,EF2,""))))</f>
        <v>0</v>
      </c>
      <c r="EQ2" s="56" t="str">
        <f>IF(OR($EG$2=1,$EG$2=2),M4,IF(OR($EG$2=4,$EG$2=3),O4,""))</f>
        <v>Thuận</v>
      </c>
      <c r="ER2" s="56" t="str">
        <f>VLOOKUP(EQ2,[5]HUYEN!A1:B130,2)</f>
        <v>Hướng Hóa</v>
      </c>
      <c r="ES2" s="56">
        <f t="shared" si="0"/>
        <v>0</v>
      </c>
      <c r="ET2" s="56" t="str">
        <f>IF(OR($EG$2=1,$EG$2=2),M4,IF(OR($EG$2=4,$EG$2=3),O4,""))</f>
        <v>Thuận</v>
      </c>
      <c r="EU2" s="56" t="str">
        <f>VLOOKUP(EQ2,[5]HUYEN!A1:B130,2)</f>
        <v>Hướng Hóa</v>
      </c>
      <c r="EV2" s="56">
        <f t="shared" si="0"/>
        <v>1</v>
      </c>
      <c r="EW2" s="56" t="str">
        <f>IF(OR(M4="Khe Sanh",M4="Lao Bảo"),"khóm "&amp;TRIM(M3)&amp;", thị trấn "&amp;TRIM(M4)&amp;", huyện Hướng Hóa","thôn "&amp;TRIM(M3)&amp;", xã "&amp;TRIM(M4)&amp;", huyện Hướng Hóa")</f>
        <v>thôn Úp Ly 2, xã Thuận, huyện Hướng Hóa</v>
      </c>
      <c r="EX2" s="56" t="str">
        <f>IF(AND(O6&gt;0,O5=1),"khóm "&amp;TRIM(O3)&amp;", thị trấn "&amp;TRIM(O4)&amp;", huyện Hướng Hóa",IF(AND(O6&gt;0,O5=2),"thôn "&amp;TRIM(O3)&amp;", xã "&amp;TRIM(O4)&amp;", huyện Hướng Hóa",IF(AND(O6&lt;2,O5=1),"thị trấn "&amp;TRIM(O4)&amp;", huyện Hướng Hóa, tỉnh Quảng Trị",IF(AND(O6&lt;2,O5=2),"xã "&amp;TRIM(O4)&amp;", huyện Hướng Hóa, tỉnh Quảng Trị","thôn "&amp;TRIM(O3)&amp;", xã "&amp;TRIM(O4)))))</f>
        <v>thôn , xã Thôn Úp Ly 2, xã Thuận, huyện Hướng Hóa</v>
      </c>
      <c r="EY2" s="56" t="str">
        <f>IF(AND(O6&gt;0,O5=1),"Khóm "&amp;TRIM(O3)&amp;", thị trấn "&amp;TRIM(O4)&amp;", huyện Hướng Hóa",IF(AND(O6&gt;0,O5=2),"Thôn "&amp;TRIM(O3)&amp;", xã "&amp;TRIM(O4)&amp;", huyện Hướng Hóa",IF(AND(O6&lt;2,O5=1),"Thị trấn "&amp;TRIM(O4)&amp;", huyện Hướng Hóa, tỉnh Quảng Trị",IF(AND(O6&lt;2,O5=2),"Xã "&amp;TRIM(O4)&amp;", huyện Hướng Hóa, tỉnh Quảng Trị","Xã "&amp;TRIM(O4)))))</f>
        <v>Xã Thôn Úp Ly 2, xã Thuận, huyện Hướng Hóa</v>
      </c>
      <c r="EZ2" s="85"/>
      <c r="FA2" s="56" t="s">
        <v>742</v>
      </c>
      <c r="FB2" s="90"/>
      <c r="FC2" s="88" t="b">
        <f>IF(AND(AU2&gt;0,AW2&gt;0),SUM(AU2,(BM2*-1))&amp;" m² đất ở tại đô thị  ",IF(AND(AV2&gt;0,AW2&gt;0),SUM(AV2,(BM2*-1))&amp;" m² đất ở tại nông thôn ",IF(AV2&gt;0,SUM(AV2,(BM2*-1)&amp;" m² đất ở tại nông thôn ",IF(AU2&gt;0,SUM(AU2,(BM2*-1))&amp;" m² đất ở tại đô thị ","")))))</f>
        <v>0</v>
      </c>
      <c r="FD2" s="88" t="str">
        <f>IF(AND(OR(AU2&gt;0,AV2&gt;0),AW2&gt;0)," và "&amp;SUM(AW2,BM2)&amp;" m² đất trồng cây lâu năm) ",IF(AX2&gt;0,AX2,IF(AY2&gt;0,AY2,IF(AZ2&gt;0,AZ2&amp;" m² đất nuôi trồng thủy sản ",IF(AND(AU2=0,AV2=0,BA2&gt;0),BA2,IF(BB2&gt;0,BB2,IF(AW2&gt;0,SUM(AW2,BM2)&amp;" m² đất trồng cây lâu năm ",IF(AND(OR(AU2&gt;0,AV2&gt;0),BA2&gt;0)," và "&amp;SUM(BA2,BM2)&amp;" m² đất trồng cây hằng năm) ",""))))))))</f>
        <v xml:space="preserve">14307 m² đất trồng cây lâu năm </v>
      </c>
      <c r="FE2" s="88" t="str">
        <f>O4</f>
        <v>Thôn Úp Ly 2, xã Thuận, huyện Hướng Hóa</v>
      </c>
      <c r="FF2" s="88" t="str">
        <f>A3</f>
        <v>Lê Bá Tiến</v>
      </c>
      <c r="FG2" s="88">
        <f>A4</f>
        <v>0</v>
      </c>
      <c r="FH2" s="89">
        <f>Y3</f>
        <v>0</v>
      </c>
      <c r="FI2" s="89">
        <f>Y4</f>
        <v>0</v>
      </c>
      <c r="FJ2" s="17">
        <f>O3</f>
        <v>0</v>
      </c>
      <c r="FK2" s="17" t="str">
        <f>O4</f>
        <v>Thôn Úp Ly 2, xã Thuận, huyện Hướng Hóa</v>
      </c>
      <c r="FL2" s="17">
        <v>988641136</v>
      </c>
    </row>
    <row r="3" spans="1:168" s="29" customFormat="1" ht="15.75" x14ac:dyDescent="0.25">
      <c r="A3" s="29" t="s">
        <v>913</v>
      </c>
      <c r="F3" s="29" t="str">
        <f>"Cấp Giấy chứng nhận số "&amp;Sheet2!L2&amp;" cho "&amp;Sheet2!A2&amp;" với diện tích "</f>
        <v xml:space="preserve">Cấp Giấy chứng nhận số CH 075550 cho  ông Lê Bá Tiến với diện tích </v>
      </c>
      <c r="G3" s="66">
        <f>LEN(C2)</f>
        <v>0</v>
      </c>
      <c r="H3" s="66">
        <f>LEN(C2)</f>
        <v>0</v>
      </c>
      <c r="I3" s="66">
        <f>LEN(D2)</f>
        <v>2</v>
      </c>
      <c r="J3" s="66">
        <f>LEN(D2)</f>
        <v>2</v>
      </c>
      <c r="M3" s="30" t="s">
        <v>911</v>
      </c>
      <c r="O3" s="30"/>
      <c r="S3" s="29">
        <f>LEN(S2)</f>
        <v>0</v>
      </c>
      <c r="T3" s="29">
        <f>LEN(T2)</f>
        <v>30</v>
      </c>
      <c r="Y3" s="52"/>
      <c r="AN3" s="29">
        <f>LEN(AN2)</f>
        <v>0</v>
      </c>
      <c r="AO3" s="29">
        <f>LEN(AO2)</f>
        <v>0</v>
      </c>
      <c r="AR3" s="43">
        <f>COUNTIF(AR2,"*")</f>
        <v>1</v>
      </c>
      <c r="AS3" s="43"/>
      <c r="AT3" s="43">
        <f>COUNTIF(AT2,"*")</f>
        <v>0</v>
      </c>
      <c r="AU3" s="44"/>
      <c r="AW3" s="46">
        <f>SUM(AW2:BB2)</f>
        <v>14307</v>
      </c>
      <c r="BC3" s="29">
        <f>COUNTIF(Y3,"*")</f>
        <v>0</v>
      </c>
      <c r="BE3" s="29">
        <f>COUNTIF(Y4,"*")</f>
        <v>0</v>
      </c>
      <c r="BF3" s="29" t="str">
        <f>IF(ISERROR(FIND("Bản",TRIM(M3),1)),"",FIND("Bản",TRIM(M3),1))</f>
        <v/>
      </c>
      <c r="BH3" s="29">
        <f>LEN(O3)</f>
        <v>0</v>
      </c>
      <c r="BJ3" s="47"/>
      <c r="BS3" s="52"/>
      <c r="CB3" s="29">
        <f>LEN(CB2)</f>
        <v>0</v>
      </c>
      <c r="CH3" s="48" t="str">
        <f>sayuni(BJ2)</f>
        <v xml:space="preserve">Mười bốn ngàn ba trăm lẻ bảy </v>
      </c>
      <c r="CQ3" s="29" t="str">
        <f>RIGHT(P2,2)</f>
        <v>17</v>
      </c>
      <c r="CX3" s="67"/>
      <c r="CY3" s="68" t="str">
        <f>IF(AW2&gt;0," đất trồng cây lâu năm",IF(BA2&gt;0,"đất trồng cây hằng năm",""))</f>
        <v xml:space="preserve"> đất trồng cây lâu năm</v>
      </c>
      <c r="CZ3" s="69"/>
      <c r="EG3" s="29" t="s">
        <v>697</v>
      </c>
      <c r="FA3" s="29">
        <f>IF(FA2="Phòng công chứng số 2 tỉnh Quảng Trị",1,IF(OR(M4="Khe Sanh",M4="Lao Bảo"),3,2))</f>
        <v>1</v>
      </c>
      <c r="FC3" s="66"/>
    </row>
    <row r="4" spans="1:168" s="31" customFormat="1" x14ac:dyDescent="0.25">
      <c r="G4" s="31" t="str">
        <f>IF(ISERROR(MID(C2,1,FIND(",",C2,1)-1)),"",MID(C2,1,FIND(",",C2,1)-1))</f>
        <v/>
      </c>
      <c r="H4" s="70" t="e">
        <f>RIGHT(C2,G3-G5-1)</f>
        <v>#VALUE!</v>
      </c>
      <c r="I4" s="70" t="str">
        <f>IF(ISERROR(MID(D2,1,FIND(",",D2,1)-1)),"",MID(D2,1,FIND(",",D2,1)-1))</f>
        <v/>
      </c>
      <c r="J4" s="70" t="str">
        <f>RIGHT(D2,I3-I5-1)</f>
        <v>3</v>
      </c>
      <c r="M4" s="32" t="s">
        <v>89</v>
      </c>
      <c r="O4" s="32" t="s">
        <v>914</v>
      </c>
      <c r="Y4" s="53"/>
      <c r="AR4" s="40"/>
      <c r="AS4" s="40"/>
      <c r="AT4" s="40"/>
      <c r="AU4" s="41"/>
      <c r="BI4" s="31">
        <f>IF(OR(O4="Lao Bảo",O4="Khe Sanh"),1,IF(OR(O4="Hướng Lập",O4="Hướng Việt",O4="Hướng Phùng",O4="Hướng Sơn",O4="Hướng Linh",O4="Tân Hợp",O4="Hướng Tân",O4="Tân Thành",O4="Tân Long",O4="Tân Lập",O4="Tân Liên",O4="Húc",O4="Thuận",O4="Hướng Lộc",O4="Ba Tầng",O4="Thanh",O4="A Dơi",O4="A Xing",O4="A Túc"),2,3))</f>
        <v>3</v>
      </c>
      <c r="BS4" s="53"/>
      <c r="CX4" s="42"/>
      <c r="CY4" s="71"/>
      <c r="CZ4" s="71"/>
      <c r="FC4" s="70"/>
    </row>
    <row r="5" spans="1:168" s="29" customFormat="1" x14ac:dyDescent="0.25">
      <c r="A5" s="29" t="str">
        <f>IF(AND(A6&gt;0,A7&gt;0)," cùng vợ là bà ",IF(AND(A6=0,A7&gt;0),"bà ",""))</f>
        <v/>
      </c>
      <c r="G5" s="43">
        <f>LEN(G4)</f>
        <v>0</v>
      </c>
      <c r="I5" s="43">
        <f>LEN(I4)</f>
        <v>0</v>
      </c>
      <c r="M5" s="30"/>
      <c r="O5" s="30">
        <f>IF(OR(O4="Lao Bảo",O4="Khe Sanh"),1,IF(OR(O4="Hướng Lập",O4="Hướng Việt",O4="Hướng Phùng",O4="Hướng Sơn",O4="Hướng Linh",O4="Tân Hợp",O4="Hướng Tân",O4="Tân Thành",O4="Tân Long",O4="Tân Lập",O4="Tân Liên",O4="Húc",O4="Thuận",O4="Hướng Lộc",O4="Ba Tầng",O4="Thanh",O4="A Dơi",O4="A Xing",O4="A Túc"),2,3))</f>
        <v>3</v>
      </c>
      <c r="Y5" s="50">
        <f>LEN(Y3)</f>
        <v>0</v>
      </c>
      <c r="AR5" s="43"/>
      <c r="AS5" s="43"/>
      <c r="AT5" s="43"/>
      <c r="AU5" s="44"/>
      <c r="BS5" s="52"/>
      <c r="CX5" s="45"/>
      <c r="CY5" s="69"/>
      <c r="CZ5" s="69"/>
      <c r="FC5" s="66"/>
    </row>
    <row r="6" spans="1:168" s="31" customFormat="1" x14ac:dyDescent="0.25">
      <c r="A6" s="39">
        <f>COUNTIF(A3,"*")</f>
        <v>1</v>
      </c>
      <c r="M6" s="32"/>
      <c r="O6" s="32">
        <f>LEN(O3)</f>
        <v>0</v>
      </c>
      <c r="Y6" s="51">
        <f>LEN(Y4)</f>
        <v>0</v>
      </c>
      <c r="AR6" s="40"/>
      <c r="AS6" s="40"/>
      <c r="AT6" s="40"/>
      <c r="AU6" s="41"/>
      <c r="BJ6" s="72"/>
      <c r="BS6" s="53"/>
      <c r="CX6" s="42"/>
      <c r="CY6" s="71"/>
      <c r="CZ6" s="71"/>
      <c r="FC6" s="70"/>
    </row>
    <row r="7" spans="1:168" s="74" customFormat="1" x14ac:dyDescent="0.25">
      <c r="A7" s="73">
        <f>COUNTIF(A4,"*")</f>
        <v>0</v>
      </c>
      <c r="Y7" s="74" t="str">
        <f>IF(AND(Y5&gt;0,Y6&gt;0)," cùng vợ là bà ","")</f>
        <v/>
      </c>
      <c r="AU7" s="75"/>
      <c r="BS7" s="76"/>
      <c r="CX7" s="49"/>
      <c r="FC7" s="77"/>
    </row>
    <row r="8" spans="1:168" x14ac:dyDescent="0.25">
      <c r="AU8" s="78"/>
      <c r="CX8" s="25"/>
      <c r="CY8" s="79"/>
      <c r="CZ8" s="79"/>
    </row>
    <row r="9" spans="1:168" s="65" customFormat="1" x14ac:dyDescent="0.25">
      <c r="N9" s="80"/>
      <c r="AU9" s="81"/>
      <c r="BS9" s="80"/>
      <c r="BT9" s="80"/>
      <c r="BU9" s="80"/>
      <c r="BV9" s="80"/>
      <c r="BW9" s="80"/>
      <c r="BX9" s="80"/>
      <c r="BY9" s="80"/>
      <c r="BZ9" s="80"/>
      <c r="CA9" s="80"/>
      <c r="CB9" s="80"/>
      <c r="CC9" s="80"/>
      <c r="CD9" s="80"/>
      <c r="CE9" s="80"/>
      <c r="CF9" s="80"/>
      <c r="CG9" s="80"/>
      <c r="CH9" s="80"/>
      <c r="CI9" s="80"/>
      <c r="CX9" s="25"/>
      <c r="CY9" s="82"/>
      <c r="CZ9" s="82"/>
    </row>
    <row r="10" spans="1:168" x14ac:dyDescent="0.25">
      <c r="AU10" s="78"/>
      <c r="CX10" s="25"/>
      <c r="CY10" s="79"/>
      <c r="CZ10" s="79"/>
    </row>
    <row r="11" spans="1:168" x14ac:dyDescent="0.25">
      <c r="CX11" s="25"/>
      <c r="CY11" s="79"/>
      <c r="CZ11" s="79"/>
    </row>
    <row r="12" spans="1:168" x14ac:dyDescent="0.25">
      <c r="CX12" s="25"/>
      <c r="CY12" s="79"/>
      <c r="CZ12" s="79"/>
    </row>
    <row r="13" spans="1:168" x14ac:dyDescent="0.25">
      <c r="CX13" s="25"/>
      <c r="CY13" s="79"/>
      <c r="CZ13" s="79"/>
    </row>
    <row r="14" spans="1:168" x14ac:dyDescent="0.25">
      <c r="CX14" s="25"/>
      <c r="CY14" s="79"/>
      <c r="CZ14" s="79"/>
    </row>
    <row r="15" spans="1:168" x14ac:dyDescent="0.25">
      <c r="CX15" s="25"/>
      <c r="CY15" s="79"/>
      <c r="CZ15" s="79"/>
    </row>
    <row r="16" spans="1:168" x14ac:dyDescent="0.25">
      <c r="CX16" s="25"/>
      <c r="CY16" s="79"/>
      <c r="CZ16" s="79"/>
    </row>
    <row r="17" spans="102:104" x14ac:dyDescent="0.25">
      <c r="CX17" s="25"/>
      <c r="CY17" s="79"/>
      <c r="CZ17" s="79"/>
    </row>
    <row r="18" spans="102:104" x14ac:dyDescent="0.25">
      <c r="CX18" s="25"/>
      <c r="CY18" s="79"/>
      <c r="CZ18" s="79"/>
    </row>
    <row r="19" spans="102:104" x14ac:dyDescent="0.25">
      <c r="CX19" s="25"/>
      <c r="CY19" s="79"/>
      <c r="CZ19" s="79"/>
    </row>
    <row r="20" spans="102:104" x14ac:dyDescent="0.25">
      <c r="CX20" s="25"/>
      <c r="CY20" s="79"/>
      <c r="CZ20" s="79"/>
    </row>
    <row r="21" spans="102:104" x14ac:dyDescent="0.25">
      <c r="CX21" s="25"/>
      <c r="CY21" s="79"/>
      <c r="CZ21" s="79"/>
    </row>
    <row r="22" spans="102:104" x14ac:dyDescent="0.25">
      <c r="CX22" s="25"/>
      <c r="CY22" s="79"/>
      <c r="CZ22" s="79"/>
    </row>
    <row r="23" spans="102:104" x14ac:dyDescent="0.25">
      <c r="CX23" s="25"/>
      <c r="CY23" s="79"/>
      <c r="CZ23" s="79"/>
    </row>
    <row r="24" spans="102:104" x14ac:dyDescent="0.25">
      <c r="CX24" s="25"/>
      <c r="CY24" s="79"/>
      <c r="CZ24" s="79"/>
    </row>
    <row r="25" spans="102:104" x14ac:dyDescent="0.25">
      <c r="CX25" s="25"/>
      <c r="CY25" s="79"/>
      <c r="CZ25" s="79"/>
    </row>
    <row r="26" spans="102:104" x14ac:dyDescent="0.25">
      <c r="CX26" s="25"/>
      <c r="CY26" s="79"/>
      <c r="CZ26" s="79"/>
    </row>
    <row r="27" spans="102:104" x14ac:dyDescent="0.25">
      <c r="CX27" s="25"/>
      <c r="CY27" s="79"/>
      <c r="CZ27" s="79"/>
    </row>
    <row r="28" spans="102:104" x14ac:dyDescent="0.25">
      <c r="CX28" s="25"/>
      <c r="CY28" s="79"/>
      <c r="CZ28" s="79"/>
    </row>
    <row r="29" spans="102:104" x14ac:dyDescent="0.25">
      <c r="CX29" s="25"/>
      <c r="CY29" s="79"/>
      <c r="CZ29" s="79"/>
    </row>
    <row r="30" spans="102:104" x14ac:dyDescent="0.25">
      <c r="CX30" s="25"/>
      <c r="CY30" s="79"/>
      <c r="CZ30" s="79"/>
    </row>
    <row r="31" spans="102:104" x14ac:dyDescent="0.25">
      <c r="CX31" s="25"/>
      <c r="CY31" s="79"/>
      <c r="CZ31" s="79"/>
    </row>
    <row r="32" spans="102:104" x14ac:dyDescent="0.25">
      <c r="CX32" s="25"/>
      <c r="CY32" s="79"/>
      <c r="CZ32" s="79"/>
    </row>
    <row r="33" spans="102:104" x14ac:dyDescent="0.25">
      <c r="CX33" s="25"/>
      <c r="CY33" s="79"/>
      <c r="CZ33" s="79"/>
    </row>
    <row r="34" spans="102:104" x14ac:dyDescent="0.25">
      <c r="CX34" s="25"/>
      <c r="CY34" s="79"/>
      <c r="CZ34" s="79"/>
    </row>
    <row r="35" spans="102:104" x14ac:dyDescent="0.25">
      <c r="CX35" s="83"/>
      <c r="CY35" s="79"/>
      <c r="CZ35" s="79"/>
    </row>
    <row r="36" spans="102:104" x14ac:dyDescent="0.25">
      <c r="CX36" s="83"/>
      <c r="CY36" s="79"/>
      <c r="CZ36" s="79"/>
    </row>
    <row r="37" spans="102:104" x14ac:dyDescent="0.25">
      <c r="CX37" s="83"/>
      <c r="CY37" s="79"/>
      <c r="CZ37" s="79"/>
    </row>
    <row r="38" spans="102:104" x14ac:dyDescent="0.25">
      <c r="CX38" s="64"/>
    </row>
    <row r="39" spans="102:104" x14ac:dyDescent="0.25">
      <c r="CX39" s="64"/>
    </row>
    <row r="40" spans="102:104" x14ac:dyDescent="0.25">
      <c r="CX40" s="64"/>
    </row>
    <row r="41" spans="102:104" x14ac:dyDescent="0.25">
      <c r="CX41" s="64"/>
    </row>
    <row r="42" spans="102:104" x14ac:dyDescent="0.25">
      <c r="CX42" s="64"/>
    </row>
    <row r="43" spans="102:104" x14ac:dyDescent="0.25">
      <c r="CX43" s="64"/>
    </row>
    <row r="44" spans="102:104" x14ac:dyDescent="0.25">
      <c r="CX44" s="64"/>
    </row>
    <row r="45" spans="102:104" x14ac:dyDescent="0.25">
      <c r="CX45" s="64"/>
    </row>
    <row r="46" spans="102:104" x14ac:dyDescent="0.25">
      <c r="CX46" s="64"/>
    </row>
    <row r="47" spans="102:104" x14ac:dyDescent="0.25">
      <c r="CX47" s="64"/>
    </row>
    <row r="48" spans="102:104" x14ac:dyDescent="0.25">
      <c r="CX48" s="64"/>
    </row>
    <row r="49" spans="102:102" x14ac:dyDescent="0.25">
      <c r="CX49" s="64"/>
    </row>
    <row r="50" spans="102:102" x14ac:dyDescent="0.25">
      <c r="CX50" s="64"/>
    </row>
    <row r="51" spans="102:102" x14ac:dyDescent="0.25">
      <c r="CX51" s="64"/>
    </row>
    <row r="52" spans="102:102" x14ac:dyDescent="0.25">
      <c r="CX52" s="64"/>
    </row>
    <row r="53" spans="102:102" x14ac:dyDescent="0.25">
      <c r="CX53" s="64"/>
    </row>
    <row r="54" spans="102:102" x14ac:dyDescent="0.25">
      <c r="CX54" s="64"/>
    </row>
    <row r="55" spans="102:102" x14ac:dyDescent="0.25">
      <c r="CX55" s="64"/>
    </row>
    <row r="56" spans="102:102" x14ac:dyDescent="0.25">
      <c r="CX56" s="64"/>
    </row>
    <row r="57" spans="102:102" x14ac:dyDescent="0.25">
      <c r="CX57" s="64"/>
    </row>
  </sheetData>
  <protectedRanges>
    <protectedRange sqref="AU1:BB1" name="Range1_1_1"/>
  </protectedRange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158</vt:i4>
      </vt:variant>
    </vt:vector>
  </HeadingPairs>
  <TitlesOfParts>
    <vt:vector size="172" baseType="lpstr">
      <vt:lpstr>HOSO</vt:lpstr>
      <vt:lpstr>DATA</vt:lpstr>
      <vt:lpstr>ND43</vt:lpstr>
      <vt:lpstr>XA</vt:lpstr>
      <vt:lpstr>Sheet3</vt:lpstr>
      <vt:lpstr>THONXA</vt:lpstr>
      <vt:lpstr>BOLOC</vt:lpstr>
      <vt:lpstr>HUYEN</vt:lpstr>
      <vt:lpstr>HEADER</vt:lpstr>
      <vt:lpstr>2</vt:lpstr>
      <vt:lpstr>1</vt:lpstr>
      <vt:lpstr>3</vt:lpstr>
      <vt:lpstr>DK</vt:lpstr>
      <vt:lpstr>Sheet2</vt:lpstr>
      <vt:lpstr>Sheet2!_len3</vt:lpstr>
      <vt:lpstr>Sheet2!_sc3</vt:lpstr>
      <vt:lpstr>BD97TH</vt:lpstr>
      <vt:lpstr>boloc</vt:lpstr>
      <vt:lpstr>BX</vt:lpstr>
      <vt:lpstr>BOLOC!Criteria</vt:lpstr>
      <vt:lpstr>'ND43'!chuong_10</vt:lpstr>
      <vt:lpstr>'ND43'!chuong_2</vt:lpstr>
      <vt:lpstr>'ND43'!chuong_2_name</vt:lpstr>
      <vt:lpstr>'ND43'!chuong_3</vt:lpstr>
      <vt:lpstr>'ND43'!chuong_3_name</vt:lpstr>
      <vt:lpstr>'ND43'!chuong_4</vt:lpstr>
      <vt:lpstr>'ND43'!chuong_5</vt:lpstr>
      <vt:lpstr>'ND43'!chuong_6</vt:lpstr>
      <vt:lpstr>'ND43'!chuong_6_name</vt:lpstr>
      <vt:lpstr>'ND43'!chuong_7</vt:lpstr>
      <vt:lpstr>'ND43'!chuong_8</vt:lpstr>
      <vt:lpstr>'ND43'!chuong_9</vt:lpstr>
      <vt:lpstr>'ND43'!dc_1</vt:lpstr>
      <vt:lpstr>'ND43'!dc_101</vt:lpstr>
      <vt:lpstr>'ND43'!dc_2</vt:lpstr>
      <vt:lpstr>'ND43'!dieu_1</vt:lpstr>
      <vt:lpstr>'ND43'!dieu_10</vt:lpstr>
      <vt:lpstr>'ND43'!dieu_100</vt:lpstr>
      <vt:lpstr>'ND43'!dieu_101</vt:lpstr>
      <vt:lpstr>'ND43'!dieu_102</vt:lpstr>
      <vt:lpstr>'ND43'!dieu_103</vt:lpstr>
      <vt:lpstr>'ND43'!dieu_11</vt:lpstr>
      <vt:lpstr>'ND43'!dieu_12</vt:lpstr>
      <vt:lpstr>'ND43'!dieu_13</vt:lpstr>
      <vt:lpstr>'ND43'!dieu_14</vt:lpstr>
      <vt:lpstr>'ND43'!dieu_15</vt:lpstr>
      <vt:lpstr>'ND43'!dieu_16</vt:lpstr>
      <vt:lpstr>'ND43'!dieu_17</vt:lpstr>
      <vt:lpstr>'ND43'!dieu_19</vt:lpstr>
      <vt:lpstr>'ND43'!dieu_2</vt:lpstr>
      <vt:lpstr>'ND43'!dieu_20</vt:lpstr>
      <vt:lpstr>'ND43'!dieu_21</vt:lpstr>
      <vt:lpstr>'ND43'!dieu_22</vt:lpstr>
      <vt:lpstr>'ND43'!dieu_23</vt:lpstr>
      <vt:lpstr>'ND43'!dieu_24</vt:lpstr>
      <vt:lpstr>'ND43'!dieu_25</vt:lpstr>
      <vt:lpstr>'ND43'!dieu_26</vt:lpstr>
      <vt:lpstr>'ND43'!dieu_27</vt:lpstr>
      <vt:lpstr>'ND43'!dieu_28</vt:lpstr>
      <vt:lpstr>'ND43'!dieu_29</vt:lpstr>
      <vt:lpstr>'ND43'!dieu_3</vt:lpstr>
      <vt:lpstr>'ND43'!dieu_30</vt:lpstr>
      <vt:lpstr>'ND43'!dieu_31</vt:lpstr>
      <vt:lpstr>'ND43'!dieu_32</vt:lpstr>
      <vt:lpstr>'ND43'!dieu_33</vt:lpstr>
      <vt:lpstr>'ND43'!dieu_34</vt:lpstr>
      <vt:lpstr>'ND43'!dieu_35</vt:lpstr>
      <vt:lpstr>'ND43'!dieu_36</vt:lpstr>
      <vt:lpstr>'ND43'!dieu_37</vt:lpstr>
      <vt:lpstr>'ND43'!dieu_38</vt:lpstr>
      <vt:lpstr>'ND43'!dieu_39</vt:lpstr>
      <vt:lpstr>'ND43'!dieu_4</vt:lpstr>
      <vt:lpstr>'ND43'!dieu_40</vt:lpstr>
      <vt:lpstr>'ND43'!dieu_41</vt:lpstr>
      <vt:lpstr>'ND43'!dieu_42</vt:lpstr>
      <vt:lpstr>'ND43'!dieu_43</vt:lpstr>
      <vt:lpstr>'ND43'!dieu_44</vt:lpstr>
      <vt:lpstr>'ND43'!dieu_45</vt:lpstr>
      <vt:lpstr>'ND43'!dieu_46</vt:lpstr>
      <vt:lpstr>'ND43'!dieu_47</vt:lpstr>
      <vt:lpstr>'ND43'!dieu_48</vt:lpstr>
      <vt:lpstr>'ND43'!dieu_49</vt:lpstr>
      <vt:lpstr>'ND43'!dieu_5</vt:lpstr>
      <vt:lpstr>'ND43'!dieu_50</vt:lpstr>
      <vt:lpstr>'ND43'!dieu_51</vt:lpstr>
      <vt:lpstr>'ND43'!dieu_52</vt:lpstr>
      <vt:lpstr>'ND43'!dieu_53</vt:lpstr>
      <vt:lpstr>'ND43'!dieu_54</vt:lpstr>
      <vt:lpstr>'ND43'!dieu_55</vt:lpstr>
      <vt:lpstr>'ND43'!dieu_56</vt:lpstr>
      <vt:lpstr>'ND43'!dieu_57</vt:lpstr>
      <vt:lpstr>'ND43'!dieu_58</vt:lpstr>
      <vt:lpstr>'ND43'!dieu_59</vt:lpstr>
      <vt:lpstr>'ND43'!dieu_6</vt:lpstr>
      <vt:lpstr>'ND43'!dieu_60</vt:lpstr>
      <vt:lpstr>'ND43'!dieu_61</vt:lpstr>
      <vt:lpstr>'ND43'!dieu_62</vt:lpstr>
      <vt:lpstr>'ND43'!dieu_63</vt:lpstr>
      <vt:lpstr>'ND43'!dieu_64</vt:lpstr>
      <vt:lpstr>'ND43'!dieu_65</vt:lpstr>
      <vt:lpstr>'ND43'!dieu_66</vt:lpstr>
      <vt:lpstr>'ND43'!dieu_67</vt:lpstr>
      <vt:lpstr>'ND43'!dieu_68</vt:lpstr>
      <vt:lpstr>'ND43'!dieu_69</vt:lpstr>
      <vt:lpstr>'ND43'!dieu_7</vt:lpstr>
      <vt:lpstr>'ND43'!dieu_70</vt:lpstr>
      <vt:lpstr>'ND43'!dieu_71</vt:lpstr>
      <vt:lpstr>'ND43'!dieu_72</vt:lpstr>
      <vt:lpstr>'ND43'!dieu_73</vt:lpstr>
      <vt:lpstr>'ND43'!dieu_74</vt:lpstr>
      <vt:lpstr>'ND43'!dieu_75</vt:lpstr>
      <vt:lpstr>'ND43'!dieu_76</vt:lpstr>
      <vt:lpstr>'ND43'!dieu_77</vt:lpstr>
      <vt:lpstr>'ND43'!dieu_78</vt:lpstr>
      <vt:lpstr>'ND43'!dieu_79</vt:lpstr>
      <vt:lpstr>'ND43'!dieu_8</vt:lpstr>
      <vt:lpstr>'ND43'!dieu_80</vt:lpstr>
      <vt:lpstr>'ND43'!dieu_81</vt:lpstr>
      <vt:lpstr>'ND43'!dieu_82</vt:lpstr>
      <vt:lpstr>'ND43'!dieu_83</vt:lpstr>
      <vt:lpstr>'ND43'!dieu_84</vt:lpstr>
      <vt:lpstr>'ND43'!dieu_85</vt:lpstr>
      <vt:lpstr>'ND43'!dieu_86</vt:lpstr>
      <vt:lpstr>'ND43'!dieu_87</vt:lpstr>
      <vt:lpstr>'ND43'!dieu_88</vt:lpstr>
      <vt:lpstr>'ND43'!dieu_89</vt:lpstr>
      <vt:lpstr>'ND43'!dieu_9</vt:lpstr>
      <vt:lpstr>'ND43'!dieu_90</vt:lpstr>
      <vt:lpstr>'ND43'!dieu_91</vt:lpstr>
      <vt:lpstr>'ND43'!dieu_92</vt:lpstr>
      <vt:lpstr>'ND43'!dieu_93</vt:lpstr>
      <vt:lpstr>'ND43'!dieu_94</vt:lpstr>
      <vt:lpstr>'ND43'!dieu_95</vt:lpstr>
      <vt:lpstr>'ND43'!dieu_96</vt:lpstr>
      <vt:lpstr>'ND43'!dieu_97</vt:lpstr>
      <vt:lpstr>'ND43'!dieu_98</vt:lpstr>
      <vt:lpstr>'ND43'!dieu_99</vt:lpstr>
      <vt:lpstr>BOLOC!Extract</vt:lpstr>
      <vt:lpstr>HOSO!Extract</vt:lpstr>
      <vt:lpstr>Sheet3!Extract</vt:lpstr>
      <vt:lpstr>kihieumahs</vt:lpstr>
      <vt:lpstr>'ND43'!khoan_2_4</vt:lpstr>
      <vt:lpstr>'ND43'!khoan_3_4</vt:lpstr>
      <vt:lpstr>lbox1</vt:lpstr>
      <vt:lpstr>lbox2</vt:lpstr>
      <vt:lpstr>list05</vt:lpstr>
      <vt:lpstr>listdon</vt:lpstr>
      <vt:lpstr>listttqdtk</vt:lpstr>
      <vt:lpstr>listhoso</vt:lpstr>
      <vt:lpstr>mabx</vt:lpstr>
      <vt:lpstr>magcn</vt:lpstr>
      <vt:lpstr>mahoso</vt:lpstr>
      <vt:lpstr>maloaihs</vt:lpstr>
      <vt:lpstr>mot_cua</vt:lpstr>
      <vt:lpstr>'ND43'!muc_1_1</vt:lpstr>
      <vt:lpstr>'ND43'!muc_2</vt:lpstr>
      <vt:lpstr>'ND43'!muc_2_1</vt:lpstr>
      <vt:lpstr>'ND43'!muc_3</vt:lpstr>
      <vt:lpstr>'ND43'!muc_3_1</vt:lpstr>
      <vt:lpstr>'ND43'!muc_4</vt:lpstr>
      <vt:lpstr>'ND43'!muc_4_1</vt:lpstr>
      <vt:lpstr>nam1cua</vt:lpstr>
      <vt:lpstr>noicongchung</vt:lpstr>
      <vt:lpstr>nguongocsd</vt:lpstr>
      <vt:lpstr>pccx</vt:lpstr>
      <vt:lpstr>PCTT</vt:lpstr>
      <vt:lpstr>PHOIGCN</vt:lpstr>
      <vt:lpstr>sohosodagiaiquyet</vt:lpstr>
      <vt:lpstr>sohosodangthuly</vt:lpstr>
      <vt:lpstr>thonxa</vt:lpstr>
      <vt:lpstr>thonxxa</vt:lpstr>
      <vt:lpstr>xatthitran</vt:lpstr>
    </vt:vector>
  </TitlesOfParts>
  <Company>Truong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Nguyen</cp:lastModifiedBy>
  <cp:lastPrinted>2016-08-12T01:51:33Z</cp:lastPrinted>
  <dcterms:created xsi:type="dcterms:W3CDTF">2015-02-26T05:12:15Z</dcterms:created>
  <dcterms:modified xsi:type="dcterms:W3CDTF">2017-11-08T08:26:52Z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