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CTTHUHOI\Hien\"/>
    </mc:Choice>
  </mc:AlternateContent>
  <bookViews>
    <workbookView xWindow="0" yWindow="0" windowWidth="20490" windowHeight="7755" activeTab="1"/>
  </bookViews>
  <sheets>
    <sheet name="DienTichGiaiToa" sheetId="1" r:id="rId1"/>
    <sheet name="Sheet1" sheetId="3" r:id="rId2"/>
    <sheet name="TongHop" sheetId="2" r:id="rId3"/>
  </sheets>
  <calcPr calcId="152511"/>
</workbook>
</file>

<file path=xl/calcChain.xml><?xml version="1.0" encoding="utf-8"?>
<calcChain xmlns="http://schemas.openxmlformats.org/spreadsheetml/2006/main">
  <c r="K24" i="3" l="1"/>
  <c r="F24" i="3"/>
  <c r="J24" i="3"/>
  <c r="I24" i="3"/>
  <c r="M23" i="3"/>
  <c r="H23" i="3"/>
  <c r="K23" i="3" s="1"/>
  <c r="M22" i="3"/>
  <c r="H22" i="3"/>
  <c r="K22" i="3" s="1"/>
  <c r="M21" i="3"/>
  <c r="H21" i="3"/>
  <c r="K21" i="3" s="1"/>
  <c r="M20" i="3"/>
  <c r="H20" i="3"/>
  <c r="K20" i="3" s="1"/>
  <c r="M19" i="3"/>
  <c r="H19" i="3"/>
  <c r="K19" i="3" s="1"/>
  <c r="M18" i="3"/>
  <c r="H18" i="3"/>
  <c r="K18" i="3" s="1"/>
  <c r="M17" i="3"/>
  <c r="H17" i="3"/>
  <c r="K17" i="3" s="1"/>
  <c r="M16" i="3"/>
  <c r="H16" i="3"/>
  <c r="K16" i="3" s="1"/>
  <c r="M15" i="3"/>
  <c r="K15" i="3"/>
  <c r="H15" i="3"/>
  <c r="M14" i="3"/>
  <c r="H14" i="3"/>
  <c r="K14" i="3" s="1"/>
  <c r="M13" i="3"/>
  <c r="H13" i="3"/>
  <c r="K13" i="3" s="1"/>
  <c r="M12" i="3"/>
  <c r="H12" i="3"/>
  <c r="K12" i="3" s="1"/>
  <c r="M11" i="3"/>
  <c r="H11" i="3"/>
  <c r="K11" i="3" s="1"/>
  <c r="M10" i="3"/>
  <c r="H10" i="3"/>
  <c r="K10" i="3" s="1"/>
  <c r="M9" i="3"/>
  <c r="H9" i="3"/>
  <c r="K9" i="3" s="1"/>
  <c r="M8" i="3"/>
  <c r="H8" i="3"/>
  <c r="K8" i="3" s="1"/>
  <c r="M7" i="3"/>
  <c r="H7" i="3"/>
  <c r="K7" i="3" s="1"/>
  <c r="M6" i="3"/>
  <c r="H6" i="3"/>
  <c r="K6" i="3" s="1"/>
  <c r="A6" i="3"/>
  <c r="A7" i="3" s="1"/>
  <c r="N3" i="3"/>
  <c r="A8" i="3" l="1"/>
  <c r="H24" i="3"/>
  <c r="A9" i="3"/>
  <c r="A10" i="3" l="1"/>
  <c r="A11" i="3" l="1"/>
  <c r="A12" i="3" l="1"/>
  <c r="A13" i="3" s="1"/>
  <c r="A14" i="3" l="1"/>
  <c r="A15" i="3"/>
  <c r="A16" i="3" l="1"/>
  <c r="A17" i="3" s="1"/>
  <c r="A18" i="3" s="1"/>
  <c r="A19" i="3" s="1"/>
  <c r="A20" i="3" s="1"/>
  <c r="A21" i="3" s="1"/>
  <c r="A22" i="3" s="1"/>
  <c r="A23" i="3" s="1"/>
  <c r="D20" i="1" l="1"/>
</calcChain>
</file>

<file path=xl/sharedStrings.xml><?xml version="1.0" encoding="utf-8"?>
<sst xmlns="http://schemas.openxmlformats.org/spreadsheetml/2006/main" count="155" uniqueCount="58">
  <si>
    <t>Tổng diện tích (m²)</t>
  </si>
  <si>
    <t>Tên chủ sử dụng đất</t>
  </si>
  <si>
    <t>Hå Ta X¨ng</t>
  </si>
  <si>
    <t>Quỹ đất</t>
  </si>
  <si>
    <t>Hå V¨n H»ng</t>
  </si>
  <si>
    <t>Hå V¨n L­¬ng</t>
  </si>
  <si>
    <t>Hå V¨n Tø</t>
  </si>
  <si>
    <t xml:space="preserve"> Trong ranh giới thu hội (m²)</t>
  </si>
  <si>
    <t>Hå A Løt</t>
  </si>
  <si>
    <t>CLN</t>
  </si>
  <si>
    <t>Hå A C÷i</t>
  </si>
  <si>
    <t>Số thửa</t>
  </si>
  <si>
    <t>DGT</t>
  </si>
  <si>
    <t>Hå V¨n C­êng</t>
  </si>
  <si>
    <t>Hå Xeng</t>
  </si>
  <si>
    <t>Hå Pa Lai</t>
  </si>
  <si>
    <t xml:space="preserve"> Địa chỉ thửa</t>
  </si>
  <si>
    <t>Hå V¨n §µ</t>
  </si>
  <si>
    <t xml:space="preserve"> Địa chỉ</t>
  </si>
  <si>
    <t>Ngoài ranh giới thu hội (m²)</t>
  </si>
  <si>
    <t>Hå Cha Le</t>
  </si>
  <si>
    <t>Loại đất quy hoạch</t>
  </si>
  <si>
    <t>MĐSD</t>
  </si>
  <si>
    <t>Diện tích(m²)</t>
  </si>
  <si>
    <t/>
  </si>
  <si>
    <t>Hå V¨n TÇng</t>
  </si>
  <si>
    <t>Số tờ</t>
  </si>
  <si>
    <t>Loại đất</t>
  </si>
  <si>
    <t>P¶ Nhªng</t>
  </si>
  <si>
    <t>RSX</t>
  </si>
  <si>
    <t>rth</t>
  </si>
  <si>
    <t>TỔNG HỢP DIỆN TÍCH GIẢI TỎA THEO MĐSD</t>
  </si>
  <si>
    <t>Hå V¨n Te</t>
  </si>
  <si>
    <t>NHK</t>
  </si>
  <si>
    <t>STT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</si>
  <si>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</si>
  <si>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</si>
  <si>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</si>
  <si>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</si>
  <si>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</si>
  <si>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</si>
  <si>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</si>
  <si>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</si>
  <si>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</si>
  <si>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</si>
  <si>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</si>
  <si>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2022</t>
  </si>
  <si>
    <t>Ngày     tháng    năm 2022</t>
  </si>
  <si>
    <t xml:space="preserve">                                                     </t>
  </si>
  <si>
    <t>Đơn vị thực hiện
CHI NHÁNH VĂN PHÒNG 
ĐĂNG KÝ ĐẤT ĐAI HUYỆN HƯỚNG HÓA</t>
  </si>
  <si>
    <t>Người thực hiện</t>
  </si>
  <si>
    <t>Giám đốc</t>
  </si>
  <si>
    <t>Cán bộ địa chính</t>
  </si>
  <si>
    <t>Chủ tịch</t>
  </si>
  <si>
    <t>Nguyễn Chí Hiếu</t>
  </si>
  <si>
    <t>DANH SÁCH THU HỒI
TÊN DỰ ÁN: ĐƯỜNG GIAO THÔNG NÔNG THÔN XÃ A DƠI
ĐỊA ĐIỂM: XÃ A DƠI - HUYỆN HƯỚNG HÓA - QUẢNG TRỊ</t>
  </si>
  <si>
    <t>TM.UBND xã A Dơi</t>
  </si>
  <si>
    <t>Hoàng Minh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</si>
</sst>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.VnTime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.VnTime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1" fontId="19" fillId="0" borderId="0" xfId="0" applyNumberFormat="1" applyFont="1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18" borderId="0" xfId="0" quotePrefix="1" applyFont="1" applyFill="1"/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1" fontId="22" fillId="19" borderId="14" xfId="0" applyNumberFormat="1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1" fontId="24" fillId="0" borderId="14" xfId="0" applyNumberFormat="1" applyFont="1" applyBorder="1" applyAlignment="1">
      <alignment horizontal="center" vertical="center" wrapText="1"/>
    </xf>
    <xf numFmtId="1" fontId="24" fillId="19" borderId="14" xfId="0" applyNumberFormat="1" applyFont="1" applyFill="1" applyBorder="1" applyAlignment="1">
      <alignment horizontal="center" vertical="center" wrapText="1"/>
    </xf>
    <xf numFmtId="1" fontId="24" fillId="0" borderId="14" xfId="0" applyNumberFormat="1" applyFont="1" applyFill="1" applyBorder="1" applyAlignment="1" applyProtection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Fill="1" applyBorder="1" applyAlignment="1" applyProtection="1">
      <alignment horizontal="center" vertical="center"/>
    </xf>
    <xf numFmtId="0" fontId="24" fillId="0" borderId="14" xfId="0" applyFont="1" applyFill="1" applyBorder="1" applyAlignment="1" applyProtection="1">
      <alignment horizontal="center" vertical="center"/>
    </xf>
    <xf numFmtId="1" fontId="24" fillId="0" borderId="14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49" fontId="22" fillId="0" borderId="17" xfId="0" applyNumberFormat="1" applyFont="1" applyBorder="1" applyAlignment="1">
      <alignment horizontal="center" vertical="center" wrapText="1"/>
    </xf>
    <xf numFmtId="1" fontId="22" fillId="0" borderId="17" xfId="0" applyNumberFormat="1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19" borderId="0" xfId="0" applyFont="1" applyFill="1" applyBorder="1" applyAlignment="1">
      <alignment horizontal="center" vertical="center" wrapText="1"/>
    </xf>
    <xf numFmtId="0" fontId="26" fillId="0" borderId="0" xfId="0" applyFont="1" applyBorder="1"/>
    <xf numFmtId="0" fontId="27" fillId="19" borderId="0" xfId="0" applyFont="1" applyFill="1" applyBorder="1" applyAlignment="1">
      <alignment vertical="center"/>
    </xf>
    <xf numFmtId="0" fontId="27" fillId="19" borderId="0" xfId="0" applyFont="1" applyFill="1" applyBorder="1" applyAlignment="1">
      <alignment horizontal="center" vertical="top"/>
    </xf>
    <xf numFmtId="0" fontId="28" fillId="0" borderId="0" xfId="0" applyFont="1" applyBorder="1"/>
    <xf numFmtId="1" fontId="2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4" fillId="0" borderId="0" xfId="0" applyFont="1" applyAlignment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" fontId="29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" fontId="22" fillId="0" borderId="0" xfId="0" applyNumberFormat="1" applyFont="1"/>
    <xf numFmtId="2" fontId="24" fillId="0" borderId="0" xfId="0" applyNumberFormat="1" applyFont="1" applyAlignment="1">
      <alignment horizontal="center"/>
    </xf>
    <xf numFmtId="1" fontId="22" fillId="0" borderId="0" xfId="0" applyNumberFormat="1" applyFont="1" applyAlignment="1"/>
    <xf numFmtId="1" fontId="29" fillId="0" borderId="0" xfId="0" applyNumberFormat="1" applyFont="1"/>
    <xf numFmtId="0" fontId="29" fillId="0" borderId="0" xfId="0" applyFont="1"/>
    <xf numFmtId="1" fontId="22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1" fontId="30" fillId="0" borderId="0" xfId="0" applyNumberFormat="1" applyFont="1"/>
    <xf numFmtId="164" fontId="30" fillId="0" borderId="0" xfId="0" applyNumberFormat="1" applyFont="1" applyAlignment="1">
      <alignment horizontal="center"/>
    </xf>
    <xf numFmtId="1" fontId="31" fillId="0" borderId="0" xfId="0" applyNumberFormat="1" applyFont="1"/>
    <xf numFmtId="0" fontId="30" fillId="0" borderId="0" xfId="0" applyFont="1"/>
    <xf numFmtId="2" fontId="31" fillId="0" borderId="0" xfId="0" applyNumberFormat="1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/>
    <xf numFmtId="1" fontId="32" fillId="0" borderId="0" xfId="0" applyNumberFormat="1" applyFont="1"/>
    <xf numFmtId="0" fontId="19" fillId="0" borderId="0" xfId="0" applyFont="1" applyAlignment="1"/>
    <xf numFmtId="0" fontId="33" fillId="0" borderId="14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2" sqref="C2:C19"/>
    </sheetView>
  </sheetViews>
  <sheetFormatPr defaultRowHeight="15" x14ac:dyDescent="0.25"/>
  <cols>
    <col min="1" max="2" width="9.140625" style="3" customWidth="1"/>
    <col min="3" max="3" width="10.5703125" style="3" customWidth="1"/>
    <col min="4" max="6" width="9.140625" style="3" customWidth="1"/>
    <col min="7" max="7" width="11.42578125" style="3" customWidth="1"/>
    <col min="8" max="8" width="9.140625" style="3" customWidth="1"/>
    <col min="9" max="9" width="27.5703125" style="3" customWidth="1"/>
    <col min="10" max="10" width="37.85546875" style="3" customWidth="1"/>
    <col min="11" max="11" width="12.42578125" style="3" customWidth="1"/>
    <col min="12" max="16384" width="9.140625" style="3"/>
  </cols>
  <sheetData>
    <row r="1" spans="1:11" s="2" customFormat="1" ht="61.5" customHeight="1" x14ac:dyDescent="0.25">
      <c r="A1" s="1" t="s">
        <v>26</v>
      </c>
      <c r="B1" s="1" t="s">
        <v>11</v>
      </c>
      <c r="C1" s="1" t="s">
        <v>0</v>
      </c>
      <c r="D1" s="1" t="s">
        <v>7</v>
      </c>
      <c r="E1" s="1" t="s">
        <v>19</v>
      </c>
      <c r="F1" s="1" t="s">
        <v>21</v>
      </c>
      <c r="G1" s="1" t="s">
        <v>27</v>
      </c>
      <c r="H1" s="1" t="s">
        <v>3</v>
      </c>
      <c r="I1" s="1" t="s">
        <v>1</v>
      </c>
      <c r="J1" s="1" t="s">
        <v>18</v>
      </c>
      <c r="K1" s="1" t="s">
        <v>16</v>
      </c>
    </row>
    <row r="2" spans="1:11" ht="15" customHeight="1" x14ac:dyDescent="0.25">
      <c r="A2" s="3">
        <v>1</v>
      </c>
      <c r="B2" s="3">
        <v>22</v>
      </c>
      <c r="C2" s="3">
        <v>78559</v>
      </c>
      <c r="D2" s="7">
        <v>46.9</v>
      </c>
      <c r="E2" s="3">
        <v>0</v>
      </c>
      <c r="F2" s="3" t="s">
        <v>30</v>
      </c>
      <c r="G2" s="3" t="s">
        <v>29</v>
      </c>
      <c r="I2" s="6" t="s">
        <v>13</v>
      </c>
      <c r="K2" s="3" t="s">
        <v>24</v>
      </c>
    </row>
    <row r="3" spans="1:11" ht="15" customHeight="1" x14ac:dyDescent="0.25">
      <c r="A3" s="3">
        <v>1</v>
      </c>
      <c r="B3" s="3">
        <v>130</v>
      </c>
      <c r="C3" s="3">
        <v>36844</v>
      </c>
      <c r="D3" s="7">
        <v>169.4</v>
      </c>
      <c r="E3" s="3">
        <v>0</v>
      </c>
      <c r="F3" s="3" t="s">
        <v>30</v>
      </c>
      <c r="G3" s="3" t="s">
        <v>9</v>
      </c>
      <c r="I3" s="6" t="s">
        <v>5</v>
      </c>
      <c r="K3" s="3" t="s">
        <v>24</v>
      </c>
    </row>
    <row r="4" spans="1:11" ht="15" customHeight="1" x14ac:dyDescent="0.25">
      <c r="A4" s="3">
        <v>1</v>
      </c>
      <c r="B4" s="3">
        <v>26</v>
      </c>
      <c r="C4" s="3">
        <v>82024</v>
      </c>
      <c r="D4" s="7">
        <v>145.80000000000001</v>
      </c>
      <c r="E4" s="3">
        <v>0</v>
      </c>
      <c r="F4" s="3" t="s">
        <v>30</v>
      </c>
      <c r="G4" s="3" t="s">
        <v>29</v>
      </c>
      <c r="I4" s="6" t="s">
        <v>17</v>
      </c>
      <c r="K4" s="3" t="s">
        <v>24</v>
      </c>
    </row>
    <row r="5" spans="1:11" ht="15" customHeight="1" x14ac:dyDescent="0.25">
      <c r="A5" s="3">
        <v>1</v>
      </c>
      <c r="B5" s="3">
        <v>20</v>
      </c>
      <c r="C5" s="3">
        <v>30064</v>
      </c>
      <c r="D5" s="7">
        <v>232.7</v>
      </c>
      <c r="E5" s="3">
        <v>0</v>
      </c>
      <c r="F5" s="3" t="s">
        <v>30</v>
      </c>
      <c r="G5" s="3" t="s">
        <v>29</v>
      </c>
      <c r="I5" s="6" t="s">
        <v>28</v>
      </c>
      <c r="K5" s="3" t="s">
        <v>24</v>
      </c>
    </row>
    <row r="6" spans="1:11" ht="15" customHeight="1" x14ac:dyDescent="0.25">
      <c r="A6" s="3">
        <v>1</v>
      </c>
      <c r="B6" s="3">
        <v>55</v>
      </c>
      <c r="C6" s="3">
        <v>31033</v>
      </c>
      <c r="D6" s="7">
        <v>111.9</v>
      </c>
      <c r="E6" s="3">
        <v>0</v>
      </c>
      <c r="F6" s="3" t="s">
        <v>30</v>
      </c>
      <c r="G6" s="3" t="s">
        <v>29</v>
      </c>
      <c r="I6" s="6" t="s">
        <v>32</v>
      </c>
      <c r="K6" s="3" t="s">
        <v>24</v>
      </c>
    </row>
    <row r="7" spans="1:11" ht="15" customHeight="1" x14ac:dyDescent="0.25">
      <c r="A7" s="3">
        <v>1</v>
      </c>
      <c r="B7" s="3">
        <v>60</v>
      </c>
      <c r="C7" s="3">
        <v>27602</v>
      </c>
      <c r="D7" s="7">
        <v>106.9</v>
      </c>
      <c r="E7" s="3">
        <v>0</v>
      </c>
      <c r="F7" s="3" t="s">
        <v>30</v>
      </c>
      <c r="G7" s="3" t="s">
        <v>29</v>
      </c>
      <c r="I7" s="6" t="s">
        <v>8</v>
      </c>
      <c r="K7" s="3" t="s">
        <v>24</v>
      </c>
    </row>
    <row r="8" spans="1:11" ht="15" customHeight="1" x14ac:dyDescent="0.25">
      <c r="A8" s="3">
        <v>10</v>
      </c>
      <c r="B8" s="3">
        <v>3</v>
      </c>
      <c r="C8" s="3">
        <v>8824</v>
      </c>
      <c r="D8" s="7">
        <v>15.5</v>
      </c>
      <c r="E8" s="3">
        <v>0</v>
      </c>
      <c r="F8" s="3" t="s">
        <v>30</v>
      </c>
      <c r="G8" s="3" t="s">
        <v>33</v>
      </c>
      <c r="I8" s="6" t="s">
        <v>20</v>
      </c>
      <c r="K8" s="3" t="s">
        <v>24</v>
      </c>
    </row>
    <row r="9" spans="1:11" ht="15" customHeight="1" x14ac:dyDescent="0.25">
      <c r="A9" s="3">
        <v>8</v>
      </c>
      <c r="B9" s="3">
        <v>35</v>
      </c>
      <c r="C9" s="3">
        <v>16863</v>
      </c>
      <c r="D9" s="7">
        <v>121.4</v>
      </c>
      <c r="E9" s="3">
        <v>0</v>
      </c>
      <c r="F9" s="3" t="s">
        <v>30</v>
      </c>
      <c r="G9" s="3" t="s">
        <v>33</v>
      </c>
      <c r="I9" s="6" t="s">
        <v>10</v>
      </c>
      <c r="K9" s="3" t="s">
        <v>24</v>
      </c>
    </row>
    <row r="10" spans="1:11" ht="15" customHeight="1" x14ac:dyDescent="0.25">
      <c r="A10" s="3">
        <v>1</v>
      </c>
      <c r="B10" s="3">
        <v>131</v>
      </c>
      <c r="C10" s="3">
        <v>9773</v>
      </c>
      <c r="D10" s="7">
        <v>87.4</v>
      </c>
      <c r="E10" s="3">
        <v>0</v>
      </c>
      <c r="F10" s="3" t="s">
        <v>30</v>
      </c>
      <c r="G10" s="3" t="s">
        <v>33</v>
      </c>
      <c r="I10" s="6" t="s">
        <v>8</v>
      </c>
      <c r="K10" s="3" t="s">
        <v>24</v>
      </c>
    </row>
    <row r="11" spans="1:11" ht="15" customHeight="1" x14ac:dyDescent="0.25">
      <c r="A11" s="3">
        <v>8</v>
      </c>
      <c r="B11" s="3">
        <v>27</v>
      </c>
      <c r="C11" s="3">
        <v>5541</v>
      </c>
      <c r="D11" s="7">
        <v>56.2</v>
      </c>
      <c r="E11" s="3">
        <v>0</v>
      </c>
      <c r="F11" s="3" t="s">
        <v>30</v>
      </c>
      <c r="G11" s="3" t="s">
        <v>9</v>
      </c>
      <c r="I11" s="6" t="s">
        <v>15</v>
      </c>
      <c r="K11" s="3" t="s">
        <v>24</v>
      </c>
    </row>
    <row r="12" spans="1:11" ht="15" customHeight="1" x14ac:dyDescent="0.25">
      <c r="A12" s="3">
        <v>1</v>
      </c>
      <c r="B12" s="3">
        <v>27</v>
      </c>
      <c r="C12" s="3">
        <v>20635</v>
      </c>
      <c r="D12" s="7">
        <v>68</v>
      </c>
      <c r="E12" s="3">
        <v>0</v>
      </c>
      <c r="F12" s="3" t="s">
        <v>30</v>
      </c>
      <c r="G12" s="3" t="s">
        <v>29</v>
      </c>
      <c r="I12" s="6" t="s">
        <v>14</v>
      </c>
      <c r="K12" s="3" t="s">
        <v>24</v>
      </c>
    </row>
    <row r="13" spans="1:11" ht="15" customHeight="1" x14ac:dyDescent="0.25">
      <c r="A13" s="3">
        <v>10</v>
      </c>
      <c r="B13" s="3">
        <v>4</v>
      </c>
      <c r="C13" s="3">
        <v>8345</v>
      </c>
      <c r="D13" s="7">
        <v>82</v>
      </c>
      <c r="E13" s="3">
        <v>0</v>
      </c>
      <c r="F13" s="3" t="s">
        <v>30</v>
      </c>
      <c r="G13" s="3" t="s">
        <v>33</v>
      </c>
      <c r="I13" s="6" t="s">
        <v>6</v>
      </c>
      <c r="K13" s="3" t="s">
        <v>24</v>
      </c>
    </row>
    <row r="14" spans="1:11" ht="15" customHeight="1" x14ac:dyDescent="0.25">
      <c r="A14" s="3">
        <v>1</v>
      </c>
      <c r="B14" s="3">
        <v>132</v>
      </c>
      <c r="C14" s="3">
        <v>5348</v>
      </c>
      <c r="D14" s="7">
        <v>156.4</v>
      </c>
      <c r="E14" s="3">
        <v>0</v>
      </c>
      <c r="F14" s="3" t="s">
        <v>30</v>
      </c>
      <c r="G14" s="3" t="s">
        <v>9</v>
      </c>
      <c r="I14" s="6" t="s">
        <v>25</v>
      </c>
      <c r="K14" s="3" t="s">
        <v>24</v>
      </c>
    </row>
    <row r="15" spans="1:11" ht="15" customHeight="1" x14ac:dyDescent="0.25">
      <c r="A15" s="3">
        <v>10</v>
      </c>
      <c r="B15" s="3">
        <v>22</v>
      </c>
      <c r="C15" s="3">
        <v>8256</v>
      </c>
      <c r="D15" s="7">
        <v>17.3</v>
      </c>
      <c r="E15" s="3">
        <v>0</v>
      </c>
      <c r="F15" s="3" t="s">
        <v>30</v>
      </c>
      <c r="G15" s="3" t="s">
        <v>9</v>
      </c>
      <c r="I15" s="6" t="s">
        <v>25</v>
      </c>
      <c r="K15" s="3" t="s">
        <v>24</v>
      </c>
    </row>
    <row r="16" spans="1:11" ht="15" customHeight="1" x14ac:dyDescent="0.25">
      <c r="A16" s="3">
        <v>1</v>
      </c>
      <c r="B16" s="3">
        <v>133</v>
      </c>
      <c r="C16" s="3">
        <v>3816</v>
      </c>
      <c r="D16" s="7">
        <v>116.7</v>
      </c>
      <c r="E16" s="3">
        <v>0</v>
      </c>
      <c r="F16" s="3" t="s">
        <v>30</v>
      </c>
      <c r="G16" s="3" t="s">
        <v>9</v>
      </c>
      <c r="I16" s="6" t="s">
        <v>2</v>
      </c>
      <c r="K16" s="3" t="s">
        <v>24</v>
      </c>
    </row>
    <row r="17" spans="1:11" ht="15" customHeight="1" x14ac:dyDescent="0.25">
      <c r="A17" s="3">
        <v>10</v>
      </c>
      <c r="B17" s="3">
        <v>27</v>
      </c>
      <c r="C17" s="3">
        <v>6447</v>
      </c>
      <c r="D17" s="7">
        <v>48.7</v>
      </c>
      <c r="E17" s="3">
        <v>0</v>
      </c>
      <c r="F17" s="3" t="s">
        <v>30</v>
      </c>
      <c r="G17" s="3" t="s">
        <v>9</v>
      </c>
      <c r="I17" s="6" t="s">
        <v>25</v>
      </c>
      <c r="K17" s="3" t="s">
        <v>24</v>
      </c>
    </row>
    <row r="18" spans="1:11" ht="15" customHeight="1" x14ac:dyDescent="0.25">
      <c r="A18" s="3">
        <v>10</v>
      </c>
      <c r="B18" s="3">
        <v>32</v>
      </c>
      <c r="C18" s="3">
        <v>1478</v>
      </c>
      <c r="D18" s="7">
        <v>17.5</v>
      </c>
      <c r="E18" s="3">
        <v>0</v>
      </c>
      <c r="F18" s="3" t="s">
        <v>30</v>
      </c>
      <c r="G18" s="3" t="s">
        <v>33</v>
      </c>
      <c r="I18" s="6" t="s">
        <v>2</v>
      </c>
      <c r="K18" s="3" t="s">
        <v>24</v>
      </c>
    </row>
    <row r="19" spans="1:11" ht="15" customHeight="1" x14ac:dyDescent="0.25">
      <c r="A19" s="3">
        <v>10</v>
      </c>
      <c r="B19" s="3">
        <v>26</v>
      </c>
      <c r="C19" s="3">
        <v>6112</v>
      </c>
      <c r="D19" s="7">
        <v>13</v>
      </c>
      <c r="E19" s="3">
        <v>0</v>
      </c>
      <c r="F19" s="3" t="s">
        <v>30</v>
      </c>
      <c r="G19" s="3" t="s">
        <v>9</v>
      </c>
      <c r="I19" s="6" t="s">
        <v>4</v>
      </c>
      <c r="K19" s="3" t="s">
        <v>24</v>
      </c>
    </row>
    <row r="20" spans="1:11" x14ac:dyDescent="0.25">
      <c r="D20" s="7">
        <f>SUM(D2:D19)</f>
        <v>1613.7</v>
      </c>
      <c r="I20" s="6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C34" sqref="C34:E34"/>
    </sheetView>
  </sheetViews>
  <sheetFormatPr defaultRowHeight="15" x14ac:dyDescent="0.25"/>
  <cols>
    <col min="1" max="1" width="9.140625" style="3"/>
    <col min="2" max="2" width="34.5703125" style="3" customWidth="1"/>
    <col min="3" max="3" width="11" style="3" customWidth="1"/>
    <col min="4" max="4" width="9.140625" style="3"/>
    <col min="5" max="5" width="13.7109375" style="3" customWidth="1"/>
    <col min="6" max="6" width="12.85546875" style="3" customWidth="1"/>
    <col min="7" max="7" width="13.28515625" style="3" customWidth="1"/>
    <col min="8" max="9" width="11.5703125" style="3" customWidth="1"/>
    <col min="10" max="10" width="10.140625" style="3" customWidth="1"/>
    <col min="11" max="11" width="11.7109375" style="3" bestFit="1" customWidth="1"/>
    <col min="12" max="12" width="23.7109375" style="3" customWidth="1"/>
    <col min="13" max="13" width="17.42578125" style="3" bestFit="1" customWidth="1"/>
    <col min="14" max="16384" width="9.140625" style="3"/>
  </cols>
  <sheetData>
    <row r="1" spans="1:19" ht="78" customHeight="1" x14ac:dyDescent="0.3">
      <c r="A1" s="33" t="s">
        <v>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  <c r="N1" s="3">
        <v>1</v>
      </c>
    </row>
    <row r="2" spans="1:19" ht="7.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5"/>
    </row>
    <row r="3" spans="1:19" ht="15.75" customHeight="1" thickTop="1" x14ac:dyDescent="0.25">
      <c r="A3" s="8" t="s">
        <v>34</v>
      </c>
      <c r="B3" s="9" t="s">
        <v>35</v>
      </c>
      <c r="C3" s="9" t="s">
        <v>36</v>
      </c>
      <c r="D3" s="9" t="s">
        <v>11</v>
      </c>
      <c r="E3" s="9" t="s">
        <v>27</v>
      </c>
      <c r="F3" s="9" t="s">
        <v>37</v>
      </c>
      <c r="G3" s="9" t="s">
        <v>38</v>
      </c>
      <c r="H3" s="9" t="s">
        <v>39</v>
      </c>
      <c r="I3" s="9"/>
      <c r="J3" s="9"/>
      <c r="K3" s="9" t="s">
        <v>40</v>
      </c>
      <c r="L3" s="10" t="s">
        <v>41</v>
      </c>
      <c r="N3" s="11" t="str">
        <f>IFERROR(VLOOKUP(#REF!&amp;$D$3&amp;#REF!,CHOOSE({1,2},#REF!&amp;#REF!&amp;#REF!,#REF!),2,0),"")</f>
        <v/>
      </c>
    </row>
    <row r="4" spans="1:19" ht="15.7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9" ht="36.75" customHeight="1" x14ac:dyDescent="0.25">
      <c r="A5" s="12"/>
      <c r="B5" s="13"/>
      <c r="C5" s="13"/>
      <c r="D5" s="13"/>
      <c r="E5" s="13"/>
      <c r="F5" s="13"/>
      <c r="G5" s="13"/>
      <c r="H5" s="15" t="s">
        <v>42</v>
      </c>
      <c r="I5" s="15" t="s">
        <v>43</v>
      </c>
      <c r="J5" s="15" t="s">
        <v>44</v>
      </c>
      <c r="K5" s="13"/>
      <c r="L5" s="14"/>
    </row>
    <row r="6" spans="1:19" ht="36.75" customHeight="1" x14ac:dyDescent="0.25">
      <c r="A6" s="16">
        <f>COUNTA($A$5:A5)+1</f>
        <v>1</v>
      </c>
      <c r="B6" s="74" t="s">
        <v>13</v>
      </c>
      <c r="C6" s="18">
        <v>1</v>
      </c>
      <c r="D6" s="18">
        <v>22</v>
      </c>
      <c r="E6" s="17" t="s">
        <v>29</v>
      </c>
      <c r="F6" s="17">
        <v>78559</v>
      </c>
      <c r="G6" s="17"/>
      <c r="H6" s="19">
        <f>I6+J6</f>
        <v>46.9</v>
      </c>
      <c r="I6" s="20"/>
      <c r="J6" s="20">
        <v>46.9</v>
      </c>
      <c r="K6" s="21">
        <f>F6-H6</f>
        <v>78512.100000000006</v>
      </c>
      <c r="L6" s="22"/>
      <c r="M6" s="3" t="str">
        <f t="shared" ref="M6:M23" si="0">IF(E6="ONT+CLN","CLN",E6)</f>
        <v>RSX</v>
      </c>
    </row>
    <row r="7" spans="1:19" ht="36.75" customHeight="1" x14ac:dyDescent="0.25">
      <c r="A7" s="16">
        <f>COUNTA($A$5:A6)+1</f>
        <v>2</v>
      </c>
      <c r="B7" s="74" t="s">
        <v>5</v>
      </c>
      <c r="C7" s="23">
        <v>1</v>
      </c>
      <c r="D7" s="24">
        <v>130</v>
      </c>
      <c r="E7" s="25" t="s">
        <v>9</v>
      </c>
      <c r="F7" s="26">
        <v>36844</v>
      </c>
      <c r="G7" s="17"/>
      <c r="H7" s="19">
        <f t="shared" ref="H7:H23" si="1">I7+J7</f>
        <v>169.4</v>
      </c>
      <c r="I7" s="21"/>
      <c r="J7" s="21">
        <v>169.4</v>
      </c>
      <c r="K7" s="21">
        <f t="shared" ref="K7:K23" si="2">F7-H7</f>
        <v>36674.6</v>
      </c>
      <c r="L7" s="22"/>
      <c r="M7" s="3" t="str">
        <f t="shared" si="0"/>
        <v>CLN</v>
      </c>
      <c r="N7" s="27"/>
      <c r="O7" s="27"/>
      <c r="P7" s="27"/>
      <c r="Q7" s="27"/>
      <c r="R7" s="27"/>
      <c r="S7" s="27"/>
    </row>
    <row r="8" spans="1:19" ht="36.75" customHeight="1" x14ac:dyDescent="0.25">
      <c r="A8" s="16">
        <f>COUNTA($A$5:A7)+1</f>
        <v>3</v>
      </c>
      <c r="B8" s="74" t="s">
        <v>17</v>
      </c>
      <c r="C8" s="18">
        <v>1</v>
      </c>
      <c r="D8" s="18">
        <v>26</v>
      </c>
      <c r="E8" s="17" t="s">
        <v>29</v>
      </c>
      <c r="F8" s="17">
        <v>82024</v>
      </c>
      <c r="G8" s="17"/>
      <c r="H8" s="19">
        <f t="shared" si="1"/>
        <v>145.80000000000001</v>
      </c>
      <c r="I8" s="20"/>
      <c r="J8" s="20">
        <v>145.80000000000001</v>
      </c>
      <c r="K8" s="21">
        <f t="shared" si="2"/>
        <v>81878.2</v>
      </c>
      <c r="L8" s="22"/>
      <c r="M8" s="3" t="str">
        <f t="shared" si="0"/>
        <v>RSX</v>
      </c>
    </row>
    <row r="9" spans="1:19" ht="36.75" customHeight="1" x14ac:dyDescent="0.25">
      <c r="A9" s="16">
        <f>COUNTA($A$5:A8)+1</f>
        <v>4</v>
      </c>
      <c r="B9" s="74" t="s">
        <v>28</v>
      </c>
      <c r="C9" s="18">
        <v>1</v>
      </c>
      <c r="D9" s="18">
        <v>20</v>
      </c>
      <c r="E9" s="17" t="s">
        <v>29</v>
      </c>
      <c r="F9" s="17">
        <v>30064</v>
      </c>
      <c r="G9" s="17"/>
      <c r="H9" s="19">
        <f t="shared" si="1"/>
        <v>232.7</v>
      </c>
      <c r="I9" s="20"/>
      <c r="J9" s="20">
        <v>232.7</v>
      </c>
      <c r="K9" s="21">
        <f t="shared" si="2"/>
        <v>29831.3</v>
      </c>
      <c r="L9" s="22"/>
      <c r="M9" s="3" t="str">
        <f t="shared" si="0"/>
        <v>RSX</v>
      </c>
    </row>
    <row r="10" spans="1:19" s="27" customFormat="1" ht="39.950000000000003" customHeight="1" x14ac:dyDescent="0.25">
      <c r="A10" s="16">
        <f>COUNTA($A$5:A9)+1</f>
        <v>5</v>
      </c>
      <c r="B10" s="74" t="s">
        <v>32</v>
      </c>
      <c r="C10" s="23">
        <v>1</v>
      </c>
      <c r="D10" s="24">
        <v>55</v>
      </c>
      <c r="E10" s="25" t="s">
        <v>29</v>
      </c>
      <c r="F10" s="26">
        <v>31033</v>
      </c>
      <c r="G10" s="17"/>
      <c r="H10" s="19">
        <f t="shared" si="1"/>
        <v>111.9</v>
      </c>
      <c r="I10" s="21"/>
      <c r="J10" s="21">
        <v>111.9</v>
      </c>
      <c r="K10" s="21">
        <f t="shared" si="2"/>
        <v>30921.1</v>
      </c>
      <c r="L10" s="22"/>
      <c r="M10" s="3" t="str">
        <f t="shared" si="0"/>
        <v>RSX</v>
      </c>
      <c r="N10" s="3"/>
      <c r="O10" s="3"/>
      <c r="P10" s="3"/>
      <c r="Q10" s="3"/>
      <c r="R10" s="3"/>
      <c r="S10" s="3"/>
    </row>
    <row r="11" spans="1:19" ht="36.75" customHeight="1" x14ac:dyDescent="0.25">
      <c r="A11" s="16">
        <f>COUNTA($A$5:A10)+1</f>
        <v>6</v>
      </c>
      <c r="B11" s="74" t="s">
        <v>8</v>
      </c>
      <c r="C11" s="23">
        <v>1</v>
      </c>
      <c r="D11" s="24">
        <v>60</v>
      </c>
      <c r="E11" s="25" t="s">
        <v>29</v>
      </c>
      <c r="F11" s="26">
        <v>27602</v>
      </c>
      <c r="G11" s="17"/>
      <c r="H11" s="19">
        <f t="shared" si="1"/>
        <v>106.9</v>
      </c>
      <c r="I11" s="21"/>
      <c r="J11" s="21">
        <v>106.9</v>
      </c>
      <c r="K11" s="21">
        <f t="shared" si="2"/>
        <v>27495.1</v>
      </c>
      <c r="L11" s="22"/>
      <c r="M11" s="3" t="str">
        <f t="shared" si="0"/>
        <v>RSX</v>
      </c>
      <c r="N11" s="27"/>
      <c r="O11" s="27"/>
      <c r="P11" s="27"/>
      <c r="Q11" s="27"/>
      <c r="R11" s="27"/>
      <c r="S11" s="27"/>
    </row>
    <row r="12" spans="1:19" ht="36.75" customHeight="1" x14ac:dyDescent="0.25">
      <c r="A12" s="16">
        <f>COUNTA($A$5:A11)+1</f>
        <v>7</v>
      </c>
      <c r="B12" s="74" t="s">
        <v>20</v>
      </c>
      <c r="C12" s="23">
        <v>10</v>
      </c>
      <c r="D12" s="24">
        <v>3</v>
      </c>
      <c r="E12" s="25" t="s">
        <v>33</v>
      </c>
      <c r="F12" s="26">
        <v>8824</v>
      </c>
      <c r="G12" s="17"/>
      <c r="H12" s="19">
        <f t="shared" si="1"/>
        <v>15.5</v>
      </c>
      <c r="I12" s="21"/>
      <c r="J12" s="21">
        <v>15.5</v>
      </c>
      <c r="K12" s="21">
        <f t="shared" si="2"/>
        <v>8808.5</v>
      </c>
      <c r="L12" s="22"/>
      <c r="M12" s="3" t="str">
        <f t="shared" si="0"/>
        <v>NHK</v>
      </c>
    </row>
    <row r="13" spans="1:19" ht="36.75" customHeight="1" x14ac:dyDescent="0.25">
      <c r="A13" s="16">
        <f>COUNTA($A$5:A12)+1</f>
        <v>8</v>
      </c>
      <c r="B13" s="74" t="s">
        <v>10</v>
      </c>
      <c r="C13" s="18">
        <v>8</v>
      </c>
      <c r="D13" s="18">
        <v>35</v>
      </c>
      <c r="E13" s="17" t="s">
        <v>33</v>
      </c>
      <c r="F13" s="17">
        <v>16863</v>
      </c>
      <c r="G13" s="17"/>
      <c r="H13" s="19">
        <f t="shared" si="1"/>
        <v>121.4</v>
      </c>
      <c r="I13" s="20"/>
      <c r="J13" s="20">
        <v>121.4</v>
      </c>
      <c r="K13" s="21">
        <f t="shared" si="2"/>
        <v>16741.599999999999</v>
      </c>
      <c r="L13" s="22"/>
      <c r="M13" s="3" t="str">
        <f t="shared" si="0"/>
        <v>NHK</v>
      </c>
    </row>
    <row r="14" spans="1:19" s="27" customFormat="1" ht="39.950000000000003" customHeight="1" x14ac:dyDescent="0.25">
      <c r="A14" s="16">
        <f>COUNTA($A$5:A13)+1</f>
        <v>9</v>
      </c>
      <c r="B14" s="74" t="s">
        <v>8</v>
      </c>
      <c r="C14" s="18">
        <v>1</v>
      </c>
      <c r="D14" s="18">
        <v>131</v>
      </c>
      <c r="E14" s="17" t="s">
        <v>33</v>
      </c>
      <c r="F14" s="17">
        <v>9773</v>
      </c>
      <c r="G14" s="17"/>
      <c r="H14" s="19">
        <f t="shared" si="1"/>
        <v>87.4</v>
      </c>
      <c r="I14" s="20"/>
      <c r="J14" s="20">
        <v>87.4</v>
      </c>
      <c r="K14" s="21">
        <f t="shared" si="2"/>
        <v>9685.6</v>
      </c>
      <c r="L14" s="22"/>
      <c r="M14" s="3" t="str">
        <f t="shared" si="0"/>
        <v>NHK</v>
      </c>
      <c r="N14" s="3"/>
      <c r="O14" s="3"/>
      <c r="P14" s="3"/>
      <c r="Q14" s="3"/>
      <c r="R14" s="3"/>
      <c r="S14" s="3"/>
    </row>
    <row r="15" spans="1:19" s="27" customFormat="1" ht="39.950000000000003" customHeight="1" x14ac:dyDescent="0.25">
      <c r="A15" s="16">
        <f>COUNTA($A$5:A14)+1</f>
        <v>10</v>
      </c>
      <c r="B15" s="74" t="s">
        <v>15</v>
      </c>
      <c r="C15" s="18">
        <v>8</v>
      </c>
      <c r="D15" s="18">
        <v>27</v>
      </c>
      <c r="E15" s="17" t="s">
        <v>9</v>
      </c>
      <c r="F15" s="17">
        <v>5541</v>
      </c>
      <c r="G15" s="17"/>
      <c r="H15" s="19">
        <f t="shared" si="1"/>
        <v>56.2</v>
      </c>
      <c r="I15" s="20"/>
      <c r="J15" s="20">
        <v>56.2</v>
      </c>
      <c r="K15" s="21">
        <f t="shared" si="2"/>
        <v>5484.8</v>
      </c>
      <c r="L15" s="22"/>
      <c r="M15" s="3" t="str">
        <f t="shared" si="0"/>
        <v>CLN</v>
      </c>
      <c r="N15" s="3"/>
      <c r="O15" s="3"/>
      <c r="P15" s="3"/>
      <c r="Q15" s="3"/>
      <c r="R15" s="3"/>
      <c r="S15" s="3"/>
    </row>
    <row r="16" spans="1:19" ht="36.75" customHeight="1" x14ac:dyDescent="0.25">
      <c r="A16" s="16">
        <f>COUNTA($A$5:A15)+1</f>
        <v>11</v>
      </c>
      <c r="B16" s="74" t="s">
        <v>14</v>
      </c>
      <c r="C16" s="18">
        <v>1</v>
      </c>
      <c r="D16" s="18">
        <v>27</v>
      </c>
      <c r="E16" s="17" t="s">
        <v>29</v>
      </c>
      <c r="F16" s="17">
        <v>20635</v>
      </c>
      <c r="G16" s="17"/>
      <c r="H16" s="19">
        <f t="shared" si="1"/>
        <v>68</v>
      </c>
      <c r="I16" s="20"/>
      <c r="J16" s="20">
        <v>68</v>
      </c>
      <c r="K16" s="21">
        <f t="shared" si="2"/>
        <v>20567</v>
      </c>
      <c r="L16" s="22"/>
      <c r="M16" s="3" t="str">
        <f t="shared" si="0"/>
        <v>RSX</v>
      </c>
    </row>
    <row r="17" spans="1:19" s="27" customFormat="1" ht="39.950000000000003" customHeight="1" x14ac:dyDescent="0.25">
      <c r="A17" s="16">
        <f>COUNTA($A$5:A16)+1</f>
        <v>12</v>
      </c>
      <c r="B17" s="74" t="s">
        <v>6</v>
      </c>
      <c r="C17" s="23">
        <v>10</v>
      </c>
      <c r="D17" s="24">
        <v>4</v>
      </c>
      <c r="E17" s="25" t="s">
        <v>33</v>
      </c>
      <c r="F17" s="26">
        <v>8345</v>
      </c>
      <c r="G17" s="17"/>
      <c r="H17" s="19">
        <f t="shared" si="1"/>
        <v>82</v>
      </c>
      <c r="I17" s="21"/>
      <c r="J17" s="21">
        <v>82</v>
      </c>
      <c r="K17" s="21">
        <f t="shared" si="2"/>
        <v>8263</v>
      </c>
      <c r="L17" s="22"/>
      <c r="M17" s="3" t="str">
        <f t="shared" si="0"/>
        <v>NHK</v>
      </c>
      <c r="N17" s="3"/>
      <c r="O17" s="3"/>
      <c r="P17" s="3"/>
      <c r="Q17" s="3"/>
      <c r="R17" s="3"/>
      <c r="S17" s="3"/>
    </row>
    <row r="18" spans="1:19" s="27" customFormat="1" ht="39.950000000000003" customHeight="1" x14ac:dyDescent="0.25">
      <c r="A18" s="16">
        <f>COUNTA($A$5:A17)+1</f>
        <v>13</v>
      </c>
      <c r="B18" s="74" t="s">
        <v>25</v>
      </c>
      <c r="C18" s="23">
        <v>1</v>
      </c>
      <c r="D18" s="24">
        <v>132</v>
      </c>
      <c r="E18" s="25" t="s">
        <v>9</v>
      </c>
      <c r="F18" s="26">
        <v>5348</v>
      </c>
      <c r="G18" s="17"/>
      <c r="H18" s="19">
        <f t="shared" si="1"/>
        <v>156.4</v>
      </c>
      <c r="I18" s="21"/>
      <c r="J18" s="21">
        <v>156.4</v>
      </c>
      <c r="K18" s="21">
        <f t="shared" si="2"/>
        <v>5191.6000000000004</v>
      </c>
      <c r="L18" s="22"/>
      <c r="M18" s="3" t="str">
        <f t="shared" si="0"/>
        <v>CLN</v>
      </c>
    </row>
    <row r="19" spans="1:19" s="27" customFormat="1" ht="39.950000000000003" customHeight="1" x14ac:dyDescent="0.25">
      <c r="A19" s="16">
        <f>COUNTA($A$5:A18)+1</f>
        <v>14</v>
      </c>
      <c r="B19" s="74" t="s">
        <v>25</v>
      </c>
      <c r="C19" s="23">
        <v>10</v>
      </c>
      <c r="D19" s="24">
        <v>22</v>
      </c>
      <c r="E19" s="25" t="s">
        <v>9</v>
      </c>
      <c r="F19" s="26">
        <v>8256</v>
      </c>
      <c r="G19" s="17"/>
      <c r="H19" s="19">
        <f t="shared" si="1"/>
        <v>17.3</v>
      </c>
      <c r="I19" s="21"/>
      <c r="J19" s="21">
        <v>17.3</v>
      </c>
      <c r="K19" s="21">
        <f t="shared" si="2"/>
        <v>8238.7000000000007</v>
      </c>
      <c r="L19" s="22"/>
      <c r="M19" s="3" t="str">
        <f t="shared" si="0"/>
        <v>CLN</v>
      </c>
    </row>
    <row r="20" spans="1:19" s="27" customFormat="1" ht="39.950000000000003" customHeight="1" x14ac:dyDescent="0.25">
      <c r="A20" s="16">
        <f>COUNTA($A$5:A19)+1</f>
        <v>15</v>
      </c>
      <c r="B20" s="74" t="s">
        <v>2</v>
      </c>
      <c r="C20" s="23">
        <v>1</v>
      </c>
      <c r="D20" s="24">
        <v>133</v>
      </c>
      <c r="E20" s="25" t="s">
        <v>9</v>
      </c>
      <c r="F20" s="26">
        <v>3816</v>
      </c>
      <c r="G20" s="17"/>
      <c r="H20" s="19">
        <f t="shared" si="1"/>
        <v>116.7</v>
      </c>
      <c r="I20" s="21"/>
      <c r="J20" s="21">
        <v>116.7</v>
      </c>
      <c r="K20" s="21">
        <f t="shared" si="2"/>
        <v>3699.3</v>
      </c>
      <c r="L20" s="22"/>
      <c r="M20" s="3" t="str">
        <f t="shared" si="0"/>
        <v>CLN</v>
      </c>
    </row>
    <row r="21" spans="1:19" s="27" customFormat="1" ht="39.950000000000003" customHeight="1" x14ac:dyDescent="0.25">
      <c r="A21" s="16">
        <f>COUNTA($A$5:A20)+1</f>
        <v>16</v>
      </c>
      <c r="B21" s="74" t="s">
        <v>25</v>
      </c>
      <c r="C21" s="23">
        <v>10</v>
      </c>
      <c r="D21" s="24">
        <v>27</v>
      </c>
      <c r="E21" s="25" t="s">
        <v>9</v>
      </c>
      <c r="F21" s="26">
        <v>6447</v>
      </c>
      <c r="G21" s="17"/>
      <c r="H21" s="19">
        <f t="shared" si="1"/>
        <v>48.7</v>
      </c>
      <c r="I21" s="21"/>
      <c r="J21" s="21">
        <v>48.7</v>
      </c>
      <c r="K21" s="21">
        <f t="shared" si="2"/>
        <v>6398.3</v>
      </c>
      <c r="L21" s="22"/>
      <c r="M21" s="3" t="str">
        <f t="shared" si="0"/>
        <v>CLN</v>
      </c>
    </row>
    <row r="22" spans="1:19" s="27" customFormat="1" ht="39.950000000000003" customHeight="1" x14ac:dyDescent="0.25">
      <c r="A22" s="16">
        <f>COUNTA($A$5:A21)+1</f>
        <v>17</v>
      </c>
      <c r="B22" s="74" t="s">
        <v>2</v>
      </c>
      <c r="C22" s="23">
        <v>10</v>
      </c>
      <c r="D22" s="24">
        <v>32</v>
      </c>
      <c r="E22" s="25" t="s">
        <v>33</v>
      </c>
      <c r="F22" s="26">
        <v>1478</v>
      </c>
      <c r="G22" s="17"/>
      <c r="H22" s="19">
        <f t="shared" si="1"/>
        <v>17.5</v>
      </c>
      <c r="I22" s="21"/>
      <c r="J22" s="21">
        <v>17.5</v>
      </c>
      <c r="K22" s="21">
        <f t="shared" si="2"/>
        <v>1460.5</v>
      </c>
      <c r="L22" s="22"/>
      <c r="M22" s="3" t="str">
        <f t="shared" si="0"/>
        <v>NHK</v>
      </c>
    </row>
    <row r="23" spans="1:19" s="27" customFormat="1" ht="39.950000000000003" customHeight="1" x14ac:dyDescent="0.25">
      <c r="A23" s="16">
        <f>COUNTA($A$5:A22)+1</f>
        <v>18</v>
      </c>
      <c r="B23" s="74" t="s">
        <v>4</v>
      </c>
      <c r="C23" s="23">
        <v>10</v>
      </c>
      <c r="D23" s="24">
        <v>26</v>
      </c>
      <c r="E23" s="25" t="s">
        <v>9</v>
      </c>
      <c r="F23" s="26">
        <v>6112</v>
      </c>
      <c r="G23" s="17"/>
      <c r="H23" s="19">
        <f t="shared" si="1"/>
        <v>13</v>
      </c>
      <c r="I23" s="21"/>
      <c r="J23" s="21">
        <v>13</v>
      </c>
      <c r="K23" s="21">
        <f t="shared" si="2"/>
        <v>6099</v>
      </c>
      <c r="L23" s="22"/>
      <c r="M23" s="3" t="str">
        <f t="shared" si="0"/>
        <v>CLN</v>
      </c>
    </row>
    <row r="24" spans="1:19" s="27" customFormat="1" ht="39.950000000000003" customHeight="1" thickBot="1" x14ac:dyDescent="0.3">
      <c r="A24" s="28"/>
      <c r="B24" s="29" t="s">
        <v>42</v>
      </c>
      <c r="C24" s="30"/>
      <c r="D24" s="30"/>
      <c r="E24" s="29"/>
      <c r="F24" s="29">
        <f>SUM(F6:F23)</f>
        <v>387564</v>
      </c>
      <c r="G24" s="29"/>
      <c r="H24" s="31">
        <f>SUM(H6:H23)</f>
        <v>1613.7</v>
      </c>
      <c r="I24" s="31">
        <f>SUM(I6:I23)</f>
        <v>0</v>
      </c>
      <c r="J24" s="31">
        <f>SUM(J6:J23)</f>
        <v>1613.7</v>
      </c>
      <c r="K24" s="31">
        <f>SUM(K6:K23)</f>
        <v>385950.29999999993</v>
      </c>
      <c r="L24" s="32"/>
      <c r="M24" s="3"/>
      <c r="N24" s="3"/>
      <c r="O24" s="3"/>
      <c r="P24" s="3"/>
      <c r="Q24" s="3"/>
      <c r="R24" s="3"/>
      <c r="S24" s="3"/>
    </row>
    <row r="25" spans="1:19" s="27" customFormat="1" ht="15" customHeight="1" thickTop="1" x14ac:dyDescent="0.25">
      <c r="A25" s="38"/>
      <c r="B25" s="39"/>
      <c r="C25" s="38"/>
      <c r="D25" s="38"/>
      <c r="E25" s="40" t="s">
        <v>9</v>
      </c>
      <c r="F25" s="41"/>
      <c r="G25" s="41"/>
      <c r="H25" s="41"/>
      <c r="I25" s="41"/>
      <c r="J25" s="41"/>
      <c r="K25" s="41"/>
      <c r="L25" s="42"/>
    </row>
    <row r="26" spans="1:19" ht="15" customHeight="1" x14ac:dyDescent="0.25">
      <c r="A26" s="43" t="s">
        <v>45</v>
      </c>
      <c r="B26" s="44" t="s">
        <v>46</v>
      </c>
      <c r="C26" s="44"/>
      <c r="D26" s="44"/>
      <c r="E26" s="44"/>
      <c r="F26" s="45" t="s">
        <v>47</v>
      </c>
      <c r="G26" s="46"/>
      <c r="H26" s="46"/>
      <c r="I26" s="46"/>
      <c r="J26" s="46"/>
      <c r="K26" s="46"/>
      <c r="L26" s="46"/>
    </row>
    <row r="27" spans="1:19" s="27" customFormat="1" ht="47.25" customHeight="1" x14ac:dyDescent="0.25">
      <c r="A27" s="47" t="s">
        <v>48</v>
      </c>
      <c r="B27" s="48" t="s">
        <v>49</v>
      </c>
      <c r="C27" s="49"/>
      <c r="D27" s="49"/>
      <c r="E27" s="49"/>
      <c r="F27" s="49" t="s">
        <v>56</v>
      </c>
      <c r="G27" s="50"/>
      <c r="H27" s="50"/>
      <c r="I27" s="50"/>
      <c r="J27" s="50"/>
      <c r="K27" s="50"/>
      <c r="L27" s="50"/>
    </row>
    <row r="28" spans="1:19" x14ac:dyDescent="0.25">
      <c r="A28" s="51"/>
      <c r="B28" s="39" t="s">
        <v>50</v>
      </c>
      <c r="C28" s="52" t="s">
        <v>51</v>
      </c>
      <c r="D28" s="52"/>
      <c r="E28" s="52"/>
      <c r="F28" s="53"/>
      <c r="G28" s="54" t="s">
        <v>52</v>
      </c>
      <c r="H28" s="54"/>
      <c r="I28" s="55"/>
      <c r="J28" s="54" t="s">
        <v>53</v>
      </c>
      <c r="K28" s="54"/>
      <c r="L28" s="56"/>
    </row>
    <row r="29" spans="1:19" x14ac:dyDescent="0.25">
      <c r="A29" s="57"/>
      <c r="B29" s="57"/>
      <c r="C29" s="54"/>
      <c r="D29" s="54"/>
      <c r="E29" s="54"/>
      <c r="F29" s="53"/>
      <c r="G29" s="53"/>
      <c r="H29" s="53"/>
      <c r="I29" s="58"/>
      <c r="J29" s="58"/>
      <c r="K29" s="59"/>
      <c r="L29" s="56"/>
    </row>
    <row r="30" spans="1:19" x14ac:dyDescent="0.25">
      <c r="A30" s="57"/>
      <c r="B30" s="57"/>
      <c r="C30" s="60"/>
      <c r="D30" s="60"/>
      <c r="E30" s="60"/>
      <c r="F30" s="53"/>
      <c r="G30" s="53"/>
      <c r="H30" s="53"/>
      <c r="I30" s="58"/>
      <c r="J30" s="58"/>
      <c r="K30" s="59"/>
      <c r="L30" s="56"/>
    </row>
    <row r="31" spans="1:19" x14ac:dyDescent="0.25">
      <c r="A31" s="61"/>
      <c r="B31" s="62"/>
      <c r="C31" s="63"/>
      <c r="D31" s="61"/>
      <c r="E31" s="64"/>
      <c r="F31" s="65"/>
      <c r="G31" s="65"/>
      <c r="H31" s="65"/>
      <c r="I31" s="61"/>
      <c r="J31" s="63"/>
      <c r="K31" s="66"/>
      <c r="L31" s="67"/>
    </row>
    <row r="32" spans="1:19" x14ac:dyDescent="0.25">
      <c r="A32" s="61"/>
      <c r="B32" s="62"/>
      <c r="C32" s="63"/>
      <c r="D32" s="61"/>
      <c r="E32" s="64"/>
      <c r="F32" s="61"/>
      <c r="G32" s="61"/>
      <c r="H32" s="61"/>
      <c r="I32" s="63"/>
      <c r="J32" s="63"/>
      <c r="K32" s="66"/>
      <c r="L32" s="67"/>
    </row>
    <row r="33" spans="1:12" x14ac:dyDescent="0.25">
      <c r="A33" s="61"/>
      <c r="B33" s="62"/>
      <c r="C33" s="63"/>
      <c r="D33" s="61"/>
      <c r="E33" s="64"/>
      <c r="F33" s="61"/>
      <c r="G33" s="61"/>
      <c r="H33" s="61"/>
      <c r="I33" s="63"/>
      <c r="J33" s="63"/>
      <c r="K33" s="66"/>
      <c r="L33" s="67"/>
    </row>
    <row r="34" spans="1:12" x14ac:dyDescent="0.25">
      <c r="A34" s="68"/>
      <c r="B34" s="69" t="s">
        <v>57</v>
      </c>
      <c r="C34" s="70" t="s">
        <v>54</v>
      </c>
      <c r="D34" s="70"/>
      <c r="E34" s="70"/>
      <c r="F34" s="71"/>
      <c r="G34" s="5"/>
      <c r="H34" s="5"/>
      <c r="I34" s="72"/>
      <c r="J34" s="5"/>
      <c r="K34" s="5"/>
      <c r="L34" s="73"/>
    </row>
    <row r="35" spans="1:12" x14ac:dyDescent="0.25">
      <c r="I35" s="63"/>
    </row>
    <row r="36" spans="1:12" x14ac:dyDescent="0.25">
      <c r="I36" s="63"/>
    </row>
  </sheetData>
  <mergeCells count="23">
    <mergeCell ref="C34:E34"/>
    <mergeCell ref="G34:H34"/>
    <mergeCell ref="J34:K34"/>
    <mergeCell ref="B27:E27"/>
    <mergeCell ref="F27:L27"/>
    <mergeCell ref="C28:E28"/>
    <mergeCell ref="G28:H28"/>
    <mergeCell ref="J28:K28"/>
    <mergeCell ref="C29:E29"/>
    <mergeCell ref="G3:G5"/>
    <mergeCell ref="H3:J4"/>
    <mergeCell ref="K3:K5"/>
    <mergeCell ref="L3:L5"/>
    <mergeCell ref="B26:E26"/>
    <mergeCell ref="F26:L26"/>
    <mergeCell ref="A1:L1"/>
    <mergeCell ref="A2:L2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J4" sqref="J4"/>
    </sheetView>
  </sheetViews>
  <sheetFormatPr defaultRowHeight="15" x14ac:dyDescent="0.25"/>
  <cols>
    <col min="1" max="1" width="18.28515625" style="3" customWidth="1"/>
    <col min="2" max="2" width="14" style="3" customWidth="1"/>
    <col min="3" max="3" width="17.85546875" style="4" customWidth="1"/>
    <col min="4" max="16384" width="9.140625" style="3"/>
  </cols>
  <sheetData>
    <row r="2" spans="1:3" x14ac:dyDescent="0.25">
      <c r="A2" s="5" t="s">
        <v>31</v>
      </c>
      <c r="B2" s="5"/>
      <c r="C2" s="5"/>
    </row>
    <row r="3" spans="1:3" s="4" customFormat="1" x14ac:dyDescent="0.25">
      <c r="A3" s="4" t="s">
        <v>22</v>
      </c>
      <c r="B3" s="4" t="s">
        <v>23</v>
      </c>
      <c r="C3" s="4" t="s">
        <v>11</v>
      </c>
    </row>
    <row r="4" spans="1:3" ht="15" customHeight="1" x14ac:dyDescent="0.25">
      <c r="A4" s="3" t="s">
        <v>12</v>
      </c>
      <c r="B4" s="3">
        <v>2</v>
      </c>
      <c r="C4" s="4">
        <v>1</v>
      </c>
    </row>
    <row r="5" spans="1:3" ht="15" customHeight="1" x14ac:dyDescent="0.25">
      <c r="A5" s="3" t="s">
        <v>33</v>
      </c>
      <c r="B5" s="3">
        <v>323.8</v>
      </c>
      <c r="C5" s="4">
        <v>5</v>
      </c>
    </row>
    <row r="6" spans="1:3" ht="15" customHeight="1" x14ac:dyDescent="0.25">
      <c r="A6" s="3" t="s">
        <v>29</v>
      </c>
      <c r="B6" s="3">
        <v>712.2</v>
      </c>
      <c r="C6" s="4">
        <v>6</v>
      </c>
    </row>
    <row r="7" spans="1:3" ht="15" customHeight="1" x14ac:dyDescent="0.25">
      <c r="A7" s="3" t="s">
        <v>9</v>
      </c>
      <c r="B7" s="3">
        <v>577.70000000000005</v>
      </c>
      <c r="C7" s="4">
        <v>7</v>
      </c>
    </row>
  </sheetData>
  <mergeCells count="1">
    <mergeCell ref="A2:C2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DienTichGiaiToa</vt:lpstr>
      <vt:lpstr>Sheet1</vt:lpstr>
      <vt:lpstr>TongHop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dcterms:created xsi:type="dcterms:W3CDTF">2015-04-08T08:13:10Z</dcterms:created>
  <dcterms:modified xsi:type="dcterms:W3CDTF">2022-09-20T07:39:49Z</dcterms:modified>
</cp:coreProperties>
</file>