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NHH\BOPHANKYTHUAT\THU HOI\KheSanh\GMS Pham Ngu Lao\"/>
    </mc:Choice>
  </mc:AlternateContent>
  <bookViews>
    <workbookView xWindow="0" yWindow="0" windowWidth="20490" windowHeight="7755" activeTab="1"/>
  </bookViews>
  <sheets>
    <sheet name="TONGHOP" sheetId="3" r:id="rId1"/>
    <sheet name="HungVuong" sheetId="4" r:id="rId2"/>
  </sheets>
  <definedNames>
    <definedName name="_xlnm._FilterDatabase" localSheetId="1" hidden="1">HungVuong!$A$5:$S$5</definedName>
    <definedName name="_xlnm.Print_Area" localSheetId="1">HungVuong!$A$1:$L$71</definedName>
    <definedName name="_xlnm.Print_Titles" localSheetId="1">HungVuong!$3:$5</definedName>
  </definedNames>
  <calcPr calcId="152511"/>
</workbook>
</file>

<file path=xl/calcChain.xml><?xml version="1.0" encoding="utf-8"?>
<calcChain xmlns="http://schemas.openxmlformats.org/spreadsheetml/2006/main">
  <c r="I61" i="4" l="1"/>
  <c r="J61" i="4"/>
  <c r="K61" i="4"/>
  <c r="F61" i="4" l="1"/>
  <c r="H54" i="4"/>
  <c r="K54" i="4" s="1"/>
  <c r="H17" i="4"/>
  <c r="K17" i="4" s="1"/>
  <c r="H44" i="4"/>
  <c r="K44" i="4" s="1"/>
  <c r="H43" i="4"/>
  <c r="K43" i="4" s="1"/>
  <c r="H42" i="4"/>
  <c r="K42" i="4" s="1"/>
  <c r="H39" i="4"/>
  <c r="K39" i="4" s="1"/>
  <c r="G39" i="4" a="1"/>
  <c r="G39" i="4" s="1"/>
  <c r="H38" i="4"/>
  <c r="K38" i="4" s="1"/>
  <c r="G38" i="4" a="1"/>
  <c r="G38" i="4" s="1"/>
  <c r="H30" i="4"/>
  <c r="K30" i="4" s="1"/>
  <c r="G30" i="4" a="1"/>
  <c r="G30" i="4" s="1"/>
  <c r="H29" i="4"/>
  <c r="K29" i="4" s="1"/>
  <c r="G29" i="4" a="1"/>
  <c r="G29" i="4" s="1"/>
  <c r="H59" i="4"/>
  <c r="K59" i="4" s="1"/>
  <c r="G59" i="4" a="1"/>
  <c r="G59" i="4" s="1"/>
  <c r="H35" i="4"/>
  <c r="K35" i="4" s="1"/>
  <c r="G35" i="4" a="1"/>
  <c r="G35" i="4" s="1"/>
  <c r="S26" i="4"/>
  <c r="H26" i="4"/>
  <c r="K26" i="4" s="1"/>
  <c r="G26" i="4" a="1"/>
  <c r="G26" i="4" s="1"/>
  <c r="H33" i="4"/>
  <c r="K33" i="4" s="1"/>
  <c r="G33" i="4" a="1"/>
  <c r="G33" i="4" s="1"/>
  <c r="M21" i="4"/>
  <c r="H21" i="4"/>
  <c r="K21" i="4" s="1"/>
  <c r="G21" i="4" a="1"/>
  <c r="G21" i="4" s="1"/>
  <c r="H32" i="4"/>
  <c r="K32" i="4" s="1"/>
  <c r="G32" i="4" a="1"/>
  <c r="G32" i="4" s="1"/>
  <c r="H51" i="4"/>
  <c r="K51" i="4" s="1"/>
  <c r="G51" i="4" a="1"/>
  <c r="G51" i="4" s="1"/>
  <c r="H31" i="4"/>
  <c r="K31" i="4" s="1"/>
  <c r="G31" i="4" a="1"/>
  <c r="G31" i="4" s="1"/>
  <c r="H27" i="4"/>
  <c r="K27" i="4" s="1"/>
  <c r="G27" i="4" a="1"/>
  <c r="G27" i="4" s="1"/>
  <c r="H28" i="4"/>
  <c r="K28" i="4" s="1"/>
  <c r="G28" i="4" a="1"/>
  <c r="G28" i="4" s="1"/>
  <c r="H58" i="4"/>
  <c r="K58" i="4" s="1"/>
  <c r="G58" i="4" a="1"/>
  <c r="G58" i="4" s="1"/>
  <c r="H19" i="4"/>
  <c r="K19" i="4" s="1"/>
  <c r="G19" i="4" a="1"/>
  <c r="G19" i="4" s="1"/>
  <c r="H23" i="4"/>
  <c r="K23" i="4" s="1"/>
  <c r="G23" i="4" a="1"/>
  <c r="G23" i="4" s="1"/>
  <c r="H34" i="4"/>
  <c r="K34" i="4" s="1"/>
  <c r="G34" i="4" a="1"/>
  <c r="G34" i="4" s="1"/>
  <c r="H12" i="4"/>
  <c r="K12" i="4" s="1"/>
  <c r="G12" i="4" a="1"/>
  <c r="G12" i="4" s="1"/>
  <c r="H22" i="4" l="1"/>
  <c r="K22" i="4" s="1"/>
  <c r="H50" i="4"/>
  <c r="K50" i="4" s="1"/>
  <c r="H6" i="4"/>
  <c r="H46" i="4"/>
  <c r="K46" i="4" s="1"/>
  <c r="K6" i="4" l="1"/>
  <c r="E6" i="3" a="1"/>
  <c r="E6" i="3" s="1"/>
  <c r="D6" i="3" a="1"/>
  <c r="D6" i="3" s="1"/>
  <c r="D5" i="3"/>
  <c r="D4" i="3" a="1"/>
  <c r="D4" i="3" s="1"/>
  <c r="E4" i="3"/>
  <c r="E5" i="3" a="1"/>
  <c r="E5" i="3" s="1"/>
  <c r="D7" i="3" l="1"/>
  <c r="E7" i="3"/>
  <c r="G56" i="4" a="1"/>
  <c r="G56" i="4" s="1"/>
  <c r="G14" i="4" a="1"/>
  <c r="G14" i="4" s="1"/>
  <c r="G7" i="4" a="1"/>
  <c r="G7" i="4" s="1"/>
  <c r="G16" i="4" a="1"/>
  <c r="G16" i="4" s="1"/>
  <c r="G15" i="4" a="1"/>
  <c r="G15" i="4" s="1"/>
  <c r="G60" i="4" a="1"/>
  <c r="G60" i="4" s="1"/>
  <c r="G41" i="4" a="1"/>
  <c r="G41" i="4" s="1"/>
  <c r="G13" i="4" a="1"/>
  <c r="G13" i="4" s="1"/>
  <c r="G55" i="4" a="1"/>
  <c r="G55" i="4" s="1"/>
  <c r="G11" i="4" a="1"/>
  <c r="G11" i="4" s="1"/>
  <c r="G25" i="4" a="1"/>
  <c r="G25" i="4" s="1"/>
  <c r="G53" i="4" a="1"/>
  <c r="G53" i="4" s="1"/>
  <c r="G49" i="4" a="1"/>
  <c r="G49" i="4" s="1"/>
  <c r="G20" i="4" a="1"/>
  <c r="G20" i="4" s="1"/>
  <c r="G10" i="4" a="1"/>
  <c r="G10" i="4" s="1"/>
  <c r="G8" i="4" a="1"/>
  <c r="G8" i="4" s="1"/>
  <c r="G37" i="4" a="1"/>
  <c r="G37" i="4" s="1"/>
  <c r="G9" i="4" a="1"/>
  <c r="G9" i="4" s="1"/>
  <c r="G52" i="4" a="1"/>
  <c r="G52" i="4" s="1"/>
  <c r="G18" i="4" a="1"/>
  <c r="G18" i="4" s="1"/>
  <c r="G45" i="4" a="1"/>
  <c r="G45" i="4" s="1"/>
  <c r="G40" i="4" a="1"/>
  <c r="G40" i="4" s="1"/>
  <c r="G24" i="4" a="1"/>
  <c r="G24" i="4" s="1"/>
  <c r="G47" i="4" a="1"/>
  <c r="G47" i="4" s="1"/>
  <c r="G48" i="4" a="1"/>
  <c r="G48" i="4" s="1"/>
  <c r="G57" i="4" a="1"/>
  <c r="G57" i="4" s="1"/>
  <c r="G36" i="4" a="1"/>
  <c r="G36" i="4" s="1"/>
  <c r="N3" i="4" l="1"/>
  <c r="S36" i="4"/>
  <c r="M60" i="4" l="1"/>
  <c r="H57" i="4" l="1"/>
  <c r="K57" i="4" s="1"/>
  <c r="H48" i="4"/>
  <c r="K48" i="4" s="1"/>
  <c r="H47" i="4"/>
  <c r="K47" i="4" s="1"/>
  <c r="H24" i="4"/>
  <c r="K24" i="4" s="1"/>
  <c r="H40" i="4"/>
  <c r="K40" i="4" s="1"/>
  <c r="H45" i="4"/>
  <c r="K45" i="4" s="1"/>
  <c r="H18" i="4"/>
  <c r="K18" i="4" s="1"/>
  <c r="H52" i="4"/>
  <c r="K52" i="4" s="1"/>
  <c r="H9" i="4"/>
  <c r="K9" i="4" s="1"/>
  <c r="H37" i="4"/>
  <c r="K37" i="4" s="1"/>
  <c r="H8" i="4"/>
  <c r="K8" i="4" s="1"/>
  <c r="H10" i="4"/>
  <c r="K10" i="4" s="1"/>
  <c r="H20" i="4"/>
  <c r="K20" i="4" s="1"/>
  <c r="H49" i="4"/>
  <c r="K49" i="4" s="1"/>
  <c r="H53" i="4"/>
  <c r="K53" i="4" s="1"/>
  <c r="H25" i="4"/>
  <c r="K25" i="4" s="1"/>
  <c r="H11" i="4"/>
  <c r="K11" i="4" s="1"/>
  <c r="H55" i="4"/>
  <c r="K55" i="4" s="1"/>
  <c r="M13" i="4"/>
  <c r="H13" i="4"/>
  <c r="K13" i="4" s="1"/>
  <c r="H41" i="4"/>
  <c r="K41" i="4" s="1"/>
  <c r="H60" i="4"/>
  <c r="K60" i="4" s="1"/>
  <c r="H15" i="4"/>
  <c r="K15" i="4" s="1"/>
  <c r="H16" i="4"/>
  <c r="K16" i="4" s="1"/>
  <c r="H7" i="4"/>
  <c r="H14" i="4"/>
  <c r="K14" i="4" s="1"/>
  <c r="H56" i="4"/>
  <c r="K56" i="4" s="1"/>
  <c r="H36" i="4"/>
  <c r="K36" i="4" s="1"/>
  <c r="H61" i="4" l="1"/>
  <c r="K7" i="4"/>
</calcChain>
</file>

<file path=xl/sharedStrings.xml><?xml version="1.0" encoding="utf-8"?>
<sst xmlns="http://schemas.openxmlformats.org/spreadsheetml/2006/main" count="164" uniqueCount="86">
  <si>
    <t>CLN</t>
  </si>
  <si>
    <t>Số thửa</t>
  </si>
  <si>
    <t>ODT</t>
  </si>
  <si>
    <t>Loại đất</t>
  </si>
  <si>
    <t>ODT+CLN</t>
  </si>
  <si>
    <t>(Kèm theo bản đo đạc chỉnh lý số              /ĐĐCLBĐ lập ngày         tháng         năm             )</t>
  </si>
  <si>
    <t>STT</t>
  </si>
  <si>
    <t>Đối tượng quản lý, sử dụng</t>
  </si>
  <si>
    <t>Diện tích thu hồi theo hiện trạng (m2)</t>
  </si>
  <si>
    <t>Diện tích thu hồi theo GCN (m2)</t>
  </si>
  <si>
    <t>Ghi chú</t>
  </si>
  <si>
    <t>GDC</t>
  </si>
  <si>
    <t>Đất trồng cây lâu năm (CLN)</t>
  </si>
  <si>
    <t>Tổng cộng</t>
  </si>
  <si>
    <t>Ngày        tháng      năm 20</t>
  </si>
  <si>
    <t>Đơn vị thực hiện</t>
  </si>
  <si>
    <t>Giám Đốc</t>
  </si>
  <si>
    <t>Họ và tên</t>
  </si>
  <si>
    <t>Số tờ BĐĐC</t>
  </si>
  <si>
    <t>Diện tích hiện trạng thửa đất
 (m2)</t>
  </si>
  <si>
    <t>Số giấy CN</t>
  </si>
  <si>
    <t>Diện tích thu hồi (m2)</t>
  </si>
  <si>
    <t>Diện tích còn lại
(m2)</t>
  </si>
  <si>
    <t>Ký xác nhận đo đạc đúng hiện trạng của chủ quản lý, sử dụng đất thửa đất (m2)</t>
  </si>
  <si>
    <t>Tổng</t>
  </si>
  <si>
    <t>Trong GCN</t>
  </si>
  <si>
    <t>Ngoài GCN</t>
  </si>
  <si>
    <t xml:space="preserve">                                                                               </t>
  </si>
  <si>
    <t>Ngày     tháng     năm 2021</t>
  </si>
  <si>
    <t>Ngày     tháng    năm 2021</t>
  </si>
  <si>
    <t xml:space="preserve">                                                     </t>
  </si>
  <si>
    <t>Người thực hiện</t>
  </si>
  <si>
    <t>Giám đốc</t>
  </si>
  <si>
    <t>Cán bộ địa chính</t>
  </si>
  <si>
    <t>Chủ tịch</t>
  </si>
  <si>
    <t>Đơn vị thực hiện
CHI NHÁNH VĂN PHÒNG ĐĂNG KÝ ĐẤT ĐAI HUYỆN HƯỚNG HÓA</t>
  </si>
  <si>
    <t>Đất cơ sở tín ngưỡng (TIN)</t>
  </si>
  <si>
    <t>CDS</t>
  </si>
  <si>
    <t>Đất xây dựng cơ sở văn hóa (DVH)</t>
  </si>
  <si>
    <t>TCN</t>
  </si>
  <si>
    <t>Chi nhánh Văn phòng đăng ký đất đai Hướng Hóa</t>
  </si>
  <si>
    <t>Trần Nhật Hoàng</t>
  </si>
  <si>
    <t>BẢNG TỔNG HỢP DIỆN TÍCH ĐẤT THU HỒI
TÊN DỰ ÁN: PHÁT TRIỂN ĐÔ THỊ DỌC HÀNH LANG TIỂU VÙNG SÔNG MÊ KÔNG
HẠNG MỤC: ĐƯỜNG ĐOÀN BÁ THỪA
ĐỊA ĐIỂM: THỊ TRẤN LAO BẢO - HUYỆN HƯỚNG HÓA - QUẢNG TRỊ</t>
  </si>
  <si>
    <t>check</t>
  </si>
  <si>
    <t>Lê Tân tách thửa tặng cho</t>
  </si>
  <si>
    <t>Con trai ông Tân</t>
  </si>
  <si>
    <t>Lê Khoa</t>
  </si>
  <si>
    <t>UBND thị trấn Khe Sanh</t>
  </si>
  <si>
    <t>Nhà ở Hướng TÂn</t>
  </si>
  <si>
    <t>Nhàn bá</t>
  </si>
  <si>
    <t>Lê Khánh Vũ</t>
  </si>
  <si>
    <t>Nguyễn Xuân Hữu</t>
  </si>
  <si>
    <t>Lê Dũng</t>
  </si>
  <si>
    <t>Ban</t>
  </si>
  <si>
    <t>Trần Giáo</t>
  </si>
  <si>
    <t>Kiểu</t>
  </si>
  <si>
    <t>UBND</t>
  </si>
  <si>
    <t>Nguyễn Thế Hùng</t>
  </si>
  <si>
    <t>Nguyễn Hữu Thụy</t>
  </si>
  <si>
    <t>Trương Văn Ban</t>
  </si>
  <si>
    <t>Hoàng Thị Thung</t>
  </si>
  <si>
    <t>Lê Thị Kiểu</t>
  </si>
  <si>
    <t>Lê Phước</t>
  </si>
  <si>
    <t>Nguyễn Thị Tâm</t>
  </si>
  <si>
    <t>Nguyễn Ngọc Lâm</t>
  </si>
  <si>
    <t>Trần Xuân Quân</t>
  </si>
  <si>
    <t>Trần Văn Tý</t>
  </si>
  <si>
    <t>Trần Thị Lý</t>
  </si>
  <si>
    <t>Nguyễn Văn Vân</t>
  </si>
  <si>
    <t>Đoàn Lẫm - Lê Thị Tảo</t>
  </si>
  <si>
    <t>Biền Văn Hảo</t>
  </si>
  <si>
    <t>Lê Thị Tịnh</t>
  </si>
  <si>
    <t>Nguyễn Thị Hồng Luyến</t>
  </si>
  <si>
    <t>Võ Chức - Đoàn Thị Tâm</t>
  </si>
  <si>
    <t>Hồ Xuân Phương</t>
  </si>
  <si>
    <t>Đặng Minh Khanh</t>
  </si>
  <si>
    <t>Đoàn Xuân Quyết - Hoàng Thị Thu Hà</t>
  </si>
  <si>
    <t>Hồ Xuân Phong</t>
  </si>
  <si>
    <t>Trần Viết Xiểm</t>
  </si>
  <si>
    <t>Nguyễn Thị Hòa</t>
  </si>
  <si>
    <t>Trần Thị Thanh Tuyền</t>
  </si>
  <si>
    <t>Trần Đức Thành</t>
  </si>
  <si>
    <t>Trần Thụy Minh NHật</t>
  </si>
  <si>
    <t>LUC</t>
  </si>
  <si>
    <t>DANH SÁCH THU HỒI
TÊN DỰ ÁN: PHÁT TRIỂN ĐÔ THỊ DỌC HÀNH LANG TIỂU VÙNG SÔNG MÊ KÔNG
HẠNG MỤC: ĐƯỜNG PHẠM NGŨ LÃO
ĐỊA ĐIỂM: THỊ TRẤN KHE SANH - HUYỆN HƯỚNG HÓA - QUẢNG TRỊ</t>
  </si>
  <si>
    <t>Dương Nhật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</si>
</sst>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b/>
      <sz val="17"/>
      <color theme="1"/>
      <name val="Times New Roman"/>
      <family val="1"/>
    </font>
    <font>
      <i/>
      <sz val="1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i/>
      <sz val="15"/>
      <color theme="1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  <font>
      <b/>
      <sz val="14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5"/>
      <color indexed="8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</cellStyleXfs>
  <cellXfs count="117">
    <xf numFmtId="0" fontId="0" fillId="0" borderId="0" xfId="0"/>
    <xf numFmtId="0" fontId="19" fillId="0" borderId="0" xfId="0" applyFont="1"/>
    <xf numFmtId="0" fontId="23" fillId="0" borderId="10" xfId="42" applyFont="1" applyBorder="1" applyAlignment="1">
      <alignment horizontal="center" vertical="center" wrapText="1"/>
    </xf>
    <xf numFmtId="0" fontId="23" fillId="0" borderId="11" xfId="42" applyNumberFormat="1" applyFont="1" applyBorder="1" applyAlignment="1">
      <alignment horizontal="center" vertical="center" wrapText="1"/>
    </xf>
    <xf numFmtId="0" fontId="23" fillId="0" borderId="12" xfId="42" applyNumberFormat="1" applyFont="1" applyBorder="1" applyAlignment="1">
      <alignment horizontal="center" vertical="center" wrapText="1"/>
    </xf>
    <xf numFmtId="0" fontId="23" fillId="0" borderId="13" xfId="42" applyNumberFormat="1" applyFont="1" applyBorder="1" applyAlignment="1">
      <alignment horizontal="center" vertical="center" wrapText="1"/>
    </xf>
    <xf numFmtId="164" fontId="23" fillId="0" borderId="17" xfId="42" applyNumberFormat="1" applyFont="1" applyBorder="1" applyAlignment="1">
      <alignment horizontal="center" vertical="center" wrapText="1"/>
    </xf>
    <xf numFmtId="0" fontId="24" fillId="0" borderId="18" xfId="42" applyNumberFormat="1" applyFont="1" applyBorder="1" applyAlignment="1">
      <alignment horizontal="center" vertical="center" wrapText="1"/>
    </xf>
    <xf numFmtId="0" fontId="25" fillId="0" borderId="0" xfId="42" applyFont="1" applyBorder="1" applyAlignment="1">
      <alignment horizontal="center" vertical="center" wrapText="1"/>
    </xf>
    <xf numFmtId="164" fontId="23" fillId="0" borderId="0" xfId="42" applyNumberFormat="1" applyFont="1" applyBorder="1" applyAlignment="1">
      <alignment horizontal="center" vertical="center" wrapText="1"/>
    </xf>
    <xf numFmtId="0" fontId="24" fillId="0" borderId="0" xfId="42" applyFont="1" applyBorder="1" applyAlignment="1">
      <alignment vertical="center" wrapText="1"/>
    </xf>
    <xf numFmtId="0" fontId="27" fillId="0" borderId="0" xfId="42" applyFont="1" applyAlignment="1">
      <alignment horizontal="center" vertical="center"/>
    </xf>
    <xf numFmtId="0" fontId="26" fillId="0" borderId="0" xfId="42" applyFont="1" applyAlignment="1">
      <alignment horizontal="center" vertical="center"/>
    </xf>
    <xf numFmtId="164" fontId="27" fillId="0" borderId="0" xfId="42" applyNumberFormat="1" applyFont="1" applyAlignment="1">
      <alignment horizontal="center" vertical="center"/>
    </xf>
    <xf numFmtId="0" fontId="29" fillId="18" borderId="0" xfId="0" applyFont="1" applyFill="1" applyBorder="1" applyAlignment="1">
      <alignment vertical="center"/>
    </xf>
    <xf numFmtId="1" fontId="31" fillId="18" borderId="17" xfId="0" applyNumberFormat="1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1" fontId="33" fillId="0" borderId="17" xfId="0" applyNumberFormat="1" applyFont="1" applyBorder="1" applyAlignment="1">
      <alignment horizontal="center" vertical="center" wrapText="1"/>
    </xf>
    <xf numFmtId="1" fontId="33" fillId="18" borderId="17" xfId="0" applyNumberFormat="1" applyFont="1" applyFill="1" applyBorder="1" applyAlignment="1">
      <alignment horizontal="center" vertical="center" wrapText="1"/>
    </xf>
    <xf numFmtId="1" fontId="33" fillId="0" borderId="17" xfId="0" applyNumberFormat="1" applyFont="1" applyFill="1" applyBorder="1" applyAlignment="1" applyProtection="1">
      <alignment horizontal="center" vertical="center"/>
    </xf>
    <xf numFmtId="0" fontId="33" fillId="0" borderId="23" xfId="0" applyFont="1" applyBorder="1" applyAlignment="1">
      <alignment horizontal="center" vertical="center" wrapText="1"/>
    </xf>
    <xf numFmtId="0" fontId="33" fillId="0" borderId="17" xfId="0" applyFont="1" applyFill="1" applyBorder="1" applyAlignment="1" applyProtection="1">
      <alignment horizontal="center" vertical="center"/>
    </xf>
    <xf numFmtId="1" fontId="33" fillId="0" borderId="17" xfId="0" applyNumberFormat="1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" fontId="31" fillId="0" borderId="0" xfId="0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/>
    <xf numFmtId="1" fontId="34" fillId="0" borderId="0" xfId="0" applyNumberFormat="1" applyFont="1" applyAlignment="1">
      <alignment horizontal="center"/>
    </xf>
    <xf numFmtId="1" fontId="31" fillId="0" borderId="0" xfId="0" applyNumberFormat="1" applyFont="1"/>
    <xf numFmtId="2" fontId="33" fillId="0" borderId="0" xfId="0" applyNumberFormat="1" applyFont="1" applyAlignment="1">
      <alignment horizontal="center"/>
    </xf>
    <xf numFmtId="1" fontId="31" fillId="0" borderId="0" xfId="0" applyNumberFormat="1" applyFont="1" applyAlignment="1"/>
    <xf numFmtId="1" fontId="34" fillId="0" borderId="0" xfId="0" applyNumberFormat="1" applyFont="1"/>
    <xf numFmtId="0" fontId="34" fillId="0" borderId="0" xfId="0" applyFont="1"/>
    <xf numFmtId="1" fontId="31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" fontId="35" fillId="0" borderId="0" xfId="0" applyNumberFormat="1" applyFont="1"/>
    <xf numFmtId="164" fontId="35" fillId="0" borderId="0" xfId="0" applyNumberFormat="1" applyFont="1" applyAlignment="1">
      <alignment horizontal="center"/>
    </xf>
    <xf numFmtId="1" fontId="36" fillId="0" borderId="0" xfId="0" applyNumberFormat="1" applyFont="1"/>
    <xf numFmtId="0" fontId="35" fillId="0" borderId="0" xfId="0" applyFont="1"/>
    <xf numFmtId="2" fontId="36" fillId="0" borderId="0" xfId="0" applyNumberFormat="1" applyFont="1" applyAlignment="1">
      <alignment horizontal="center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center" vertical="center"/>
    </xf>
    <xf numFmtId="164" fontId="29" fillId="0" borderId="0" xfId="0" applyNumberFormat="1" applyFont="1" applyAlignment="1"/>
    <xf numFmtId="1" fontId="37" fillId="0" borderId="0" xfId="0" applyNumberFormat="1" applyFont="1"/>
    <xf numFmtId="0" fontId="3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/>
    <xf numFmtId="0" fontId="19" fillId="0" borderId="0" xfId="0" applyFont="1" applyAlignment="1"/>
    <xf numFmtId="0" fontId="19" fillId="19" borderId="0" xfId="0" quotePrefix="1" applyFont="1" applyFill="1"/>
    <xf numFmtId="0" fontId="24" fillId="0" borderId="27" xfId="42" applyFont="1" applyBorder="1" applyAlignment="1">
      <alignment horizontal="center" vertical="center" wrapText="1"/>
    </xf>
    <xf numFmtId="0" fontId="24" fillId="0" borderId="28" xfId="42" applyNumberFormat="1" applyFont="1" applyBorder="1" applyAlignment="1">
      <alignment horizontal="center" vertical="center" wrapText="1"/>
    </xf>
    <xf numFmtId="0" fontId="23" fillId="0" borderId="28" xfId="42" applyNumberFormat="1" applyFont="1" applyBorder="1" applyAlignment="1">
      <alignment horizontal="center" vertical="center" wrapText="1"/>
    </xf>
    <xf numFmtId="0" fontId="23" fillId="0" borderId="29" xfId="42" applyNumberFormat="1" applyFont="1" applyBorder="1" applyAlignment="1">
      <alignment horizontal="center" vertical="center" wrapText="1"/>
    </xf>
    <xf numFmtId="0" fontId="23" fillId="0" borderId="30" xfId="42" applyNumberFormat="1" applyFont="1" applyBorder="1" applyAlignment="1">
      <alignment horizontal="center" vertical="center" wrapText="1"/>
    </xf>
    <xf numFmtId="0" fontId="24" fillId="0" borderId="31" xfId="42" applyFont="1" applyBorder="1" applyAlignment="1">
      <alignment horizontal="center" vertical="center" wrapText="1"/>
    </xf>
    <xf numFmtId="0" fontId="24" fillId="0" borderId="32" xfId="42" applyFont="1" applyBorder="1" applyAlignment="1">
      <alignment horizontal="center" vertical="center" wrapText="1"/>
    </xf>
    <xf numFmtId="164" fontId="24" fillId="0" borderId="32" xfId="42" applyNumberFormat="1" applyFont="1" applyBorder="1" applyAlignment="1">
      <alignment horizontal="center" vertical="center" wrapText="1"/>
    </xf>
    <xf numFmtId="164" fontId="24" fillId="0" borderId="33" xfId="42" applyNumberFormat="1" applyFont="1" applyBorder="1" applyAlignment="1">
      <alignment horizontal="center" vertical="center" wrapText="1"/>
    </xf>
    <xf numFmtId="0" fontId="24" fillId="0" borderId="34" xfId="42" applyFont="1" applyBorder="1" applyAlignment="1">
      <alignment horizontal="center" vertical="center" wrapText="1"/>
    </xf>
    <xf numFmtId="0" fontId="24" fillId="0" borderId="35" xfId="42" applyFont="1" applyBorder="1" applyAlignment="1">
      <alignment horizontal="center" vertical="center" wrapText="1"/>
    </xf>
    <xf numFmtId="164" fontId="24" fillId="0" borderId="35" xfId="42" applyNumberFormat="1" applyFont="1" applyBorder="1" applyAlignment="1">
      <alignment horizontal="center" vertical="center" wrapText="1"/>
    </xf>
    <xf numFmtId="164" fontId="24" fillId="0" borderId="36" xfId="42" applyNumberFormat="1" applyFont="1" applyBorder="1" applyAlignment="1">
      <alignment horizontal="center" vertical="center" wrapText="1"/>
    </xf>
    <xf numFmtId="0" fontId="19" fillId="19" borderId="0" xfId="0" applyFont="1" applyFill="1"/>
    <xf numFmtId="0" fontId="23" fillId="0" borderId="32" xfId="42" applyNumberFormat="1" applyFont="1" applyBorder="1" applyAlignment="1">
      <alignment horizontal="center" vertical="center" wrapText="1"/>
    </xf>
    <xf numFmtId="0" fontId="24" fillId="0" borderId="37" xfId="42" applyNumberFormat="1" applyFont="1" applyBorder="1" applyAlignment="1">
      <alignment horizontal="center" vertical="center" wrapText="1"/>
    </xf>
    <xf numFmtId="0" fontId="23" fillId="0" borderId="35" xfId="42" applyNumberFormat="1" applyFont="1" applyBorder="1" applyAlignment="1">
      <alignment horizontal="center" vertical="center" wrapText="1"/>
    </xf>
    <xf numFmtId="0" fontId="23" fillId="0" borderId="38" xfId="42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 wrapText="1"/>
    </xf>
    <xf numFmtId="49" fontId="33" fillId="0" borderId="17" xfId="0" applyNumberFormat="1" applyFont="1" applyBorder="1" applyAlignment="1">
      <alignment horizontal="center" vertical="center"/>
    </xf>
    <xf numFmtId="49" fontId="33" fillId="0" borderId="17" xfId="0" applyNumberFormat="1" applyFont="1" applyFill="1" applyBorder="1" applyAlignment="1" applyProtection="1">
      <alignment horizontal="center" vertical="center"/>
    </xf>
    <xf numFmtId="49" fontId="33" fillId="0" borderId="17" xfId="0" quotePrefix="1" applyNumberFormat="1" applyFont="1" applyFill="1" applyBorder="1" applyAlignment="1" applyProtection="1">
      <alignment horizontal="center" vertical="center"/>
    </xf>
    <xf numFmtId="0" fontId="32" fillId="0" borderId="24" xfId="0" applyFont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19" fillId="0" borderId="17" xfId="0" applyFont="1" applyBorder="1"/>
    <xf numFmtId="0" fontId="31" fillId="0" borderId="25" xfId="0" applyFont="1" applyBorder="1" applyAlignment="1">
      <alignment horizontal="center" vertical="center" wrapText="1"/>
    </xf>
    <xf numFmtId="49" fontId="31" fillId="0" borderId="25" xfId="0" applyNumberFormat="1" applyFont="1" applyBorder="1" applyAlignment="1">
      <alignment horizontal="center" vertical="center" wrapText="1"/>
    </xf>
    <xf numFmtId="1" fontId="31" fillId="0" borderId="25" xfId="0" applyNumberFormat="1" applyFont="1" applyBorder="1" applyAlignment="1">
      <alignment horizontal="center" vertical="center" wrapText="1"/>
    </xf>
    <xf numFmtId="0" fontId="21" fillId="0" borderId="0" xfId="42" applyNumberFormat="1" applyFont="1" applyAlignment="1">
      <alignment horizontal="center" vertical="center" wrapText="1"/>
    </xf>
    <xf numFmtId="0" fontId="21" fillId="0" borderId="0" xfId="42" applyFont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6" fillId="0" borderId="0" xfId="42" applyNumberFormat="1" applyFont="1" applyFill="1" applyBorder="1" applyAlignment="1">
      <alignment horizontal="center" vertical="center"/>
    </xf>
    <xf numFmtId="0" fontId="23" fillId="0" borderId="14" xfId="42" applyFont="1" applyBorder="1" applyAlignment="1">
      <alignment horizontal="center" vertical="center"/>
    </xf>
    <xf numFmtId="0" fontId="23" fillId="0" borderId="15" xfId="42" applyFont="1" applyBorder="1" applyAlignment="1">
      <alignment horizontal="center" vertical="center"/>
    </xf>
    <xf numFmtId="0" fontId="23" fillId="0" borderId="16" xfId="42" applyFont="1" applyBorder="1" applyAlignment="1">
      <alignment horizontal="center" vertical="center"/>
    </xf>
    <xf numFmtId="0" fontId="24" fillId="0" borderId="0" xfId="42" applyNumberFormat="1" applyFont="1" applyFill="1" applyBorder="1" applyAlignment="1">
      <alignment horizontal="center" vertical="center"/>
    </xf>
    <xf numFmtId="0" fontId="23" fillId="0" borderId="0" xfId="42" applyNumberFormat="1" applyFont="1" applyFill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/>
    </xf>
    <xf numFmtId="0" fontId="26" fillId="0" borderId="0" xfId="42" applyFont="1" applyAlignment="1">
      <alignment horizontal="center" vertical="center"/>
    </xf>
    <xf numFmtId="1" fontId="31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3" fillId="0" borderId="0" xfId="0" applyFont="1" applyAlignment="1"/>
    <xf numFmtId="0" fontId="31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8" fillId="18" borderId="0" xfId="0" applyFont="1" applyFill="1" applyBorder="1" applyAlignment="1">
      <alignment horizontal="center" vertical="center" wrapText="1"/>
    </xf>
    <xf numFmtId="0" fontId="39" fillId="0" borderId="0" xfId="0" applyFont="1" applyBorder="1"/>
    <xf numFmtId="0" fontId="29" fillId="18" borderId="0" xfId="0" applyFont="1" applyFill="1" applyBorder="1" applyAlignment="1">
      <alignment horizontal="center" vertical="top"/>
    </xf>
    <xf numFmtId="0" fontId="40" fillId="0" borderId="0" xfId="0" applyFont="1" applyBorder="1"/>
    <xf numFmtId="0" fontId="30" fillId="0" borderId="19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F17"/>
  <sheetViews>
    <sheetView view="pageBreakPreview" zoomScale="70" zoomScaleNormal="100" zoomScaleSheetLayoutView="70" workbookViewId="0">
      <selection activeCell="D8" sqref="D8"/>
    </sheetView>
  </sheetViews>
  <sheetFormatPr defaultRowHeight="15" x14ac:dyDescent="0.25"/>
  <cols>
    <col min="1" max="1" width="5.85546875" style="1" bestFit="1" customWidth="1"/>
    <col min="2" max="2" width="36.42578125" style="1" customWidth="1"/>
    <col min="3" max="3" width="65" style="1" customWidth="1"/>
    <col min="4" max="4" width="28" style="1" customWidth="1"/>
    <col min="5" max="5" width="24.85546875" style="1" customWidth="1"/>
    <col min="6" max="6" width="36.28515625" style="1" customWidth="1"/>
    <col min="7" max="16384" width="9.140625" style="1"/>
  </cols>
  <sheetData>
    <row r="1" spans="1:6" ht="108" customHeight="1" x14ac:dyDescent="0.25">
      <c r="A1" s="86" t="s">
        <v>42</v>
      </c>
      <c r="B1" s="87"/>
      <c r="C1" s="87"/>
      <c r="D1" s="87"/>
      <c r="E1" s="87"/>
      <c r="F1" s="87"/>
    </row>
    <row r="2" spans="1:6" ht="43.5" customHeight="1" thickBot="1" x14ac:dyDescent="0.3">
      <c r="A2" s="88" t="s">
        <v>5</v>
      </c>
      <c r="B2" s="88"/>
      <c r="C2" s="88"/>
      <c r="D2" s="88"/>
      <c r="E2" s="88"/>
      <c r="F2" s="88"/>
    </row>
    <row r="3" spans="1:6" ht="56.25" customHeight="1" x14ac:dyDescent="0.25">
      <c r="A3" s="2" t="s">
        <v>6</v>
      </c>
      <c r="B3" s="3" t="s">
        <v>7</v>
      </c>
      <c r="C3" s="3" t="s">
        <v>3</v>
      </c>
      <c r="D3" s="3" t="s">
        <v>8</v>
      </c>
      <c r="E3" s="4" t="s">
        <v>9</v>
      </c>
      <c r="F3" s="5" t="s">
        <v>10</v>
      </c>
    </row>
    <row r="4" spans="1:6" ht="33" customHeight="1" x14ac:dyDescent="0.25">
      <c r="A4" s="57">
        <v>1</v>
      </c>
      <c r="B4" s="58" t="s">
        <v>39</v>
      </c>
      <c r="C4" s="58" t="s">
        <v>38</v>
      </c>
      <c r="D4" s="59">
        <f t="array" ref="D4">SUMIFS(HungVuong!$J$6:$J$56,HungVuong!$E$6:$E$56,"DVH")</f>
        <v>0</v>
      </c>
      <c r="E4" s="60">
        <f>SUMIFS(HungVuong!$I$6:$I$56,HungVuong!$E$6:$E$56,"DVH")</f>
        <v>0</v>
      </c>
      <c r="F4" s="61"/>
    </row>
    <row r="5" spans="1:6" ht="30" customHeight="1" x14ac:dyDescent="0.25">
      <c r="A5" s="62">
        <v>2</v>
      </c>
      <c r="B5" s="63" t="s">
        <v>37</v>
      </c>
      <c r="C5" s="64" t="s">
        <v>36</v>
      </c>
      <c r="D5" s="71">
        <f>SUMIFS(HungVuong!$J$6:$J$56,HungVuong!$E$6:$E$56,"TIN")</f>
        <v>0</v>
      </c>
      <c r="E5" s="72">
        <f t="array" ref="E5">SUMIFS(HungVuong!$I$6:$I$56,HungVuong!$E$6:$E$56,"TIN")</f>
        <v>0</v>
      </c>
      <c r="F5" s="65"/>
    </row>
    <row r="6" spans="1:6" ht="30" customHeight="1" x14ac:dyDescent="0.25">
      <c r="A6" s="66">
        <v>3</v>
      </c>
      <c r="B6" s="67" t="s">
        <v>11</v>
      </c>
      <c r="C6" s="68" t="s">
        <v>12</v>
      </c>
      <c r="D6" s="73">
        <f t="array" ref="D6">SUMIFS(HungVuong!$J$6:$J$56,HungVuong!$E$6:$E$56,"ODT+CLN")+SUMIFS(HungVuong!$J$6:$J$56,HungVuong!$E$6:$E$56,"CLN")</f>
        <v>221</v>
      </c>
      <c r="E6" s="74">
        <f t="array" ref="E6">SUMIFS(HungVuong!$I$6:$I$56,HungVuong!$E$6:$E$56,"ODT+CLN")+SUMIFS(HungVuong!$I$6:$I$56,HungVuong!$E$6:$E$56,"CLN")</f>
        <v>1558</v>
      </c>
      <c r="F6" s="69"/>
    </row>
    <row r="7" spans="1:6" ht="30" customHeight="1" x14ac:dyDescent="0.25">
      <c r="A7" s="90" t="s">
        <v>13</v>
      </c>
      <c r="B7" s="91"/>
      <c r="C7" s="92"/>
      <c r="D7" s="6">
        <f>SUM(D4:D6)</f>
        <v>221</v>
      </c>
      <c r="E7" s="6">
        <f>SUM(E4:E6)</f>
        <v>1558</v>
      </c>
      <c r="F7" s="7"/>
    </row>
    <row r="8" spans="1:6" ht="30" customHeight="1" x14ac:dyDescent="0.25">
      <c r="A8" s="8"/>
      <c r="B8" s="8"/>
      <c r="C8" s="8"/>
      <c r="D8" s="9"/>
      <c r="E8" s="9"/>
      <c r="F8" s="10"/>
    </row>
    <row r="9" spans="1:6" ht="30" customHeight="1" x14ac:dyDescent="0.25">
      <c r="A9" s="93" t="s">
        <v>14</v>
      </c>
      <c r="B9" s="93"/>
      <c r="C9" s="93"/>
      <c r="D9" s="93"/>
      <c r="E9" s="93"/>
      <c r="F9" s="93"/>
    </row>
    <row r="10" spans="1:6" ht="30" customHeight="1" x14ac:dyDescent="0.25">
      <c r="A10" s="94" t="s">
        <v>15</v>
      </c>
      <c r="B10" s="94"/>
      <c r="C10" s="94"/>
      <c r="D10" s="94"/>
      <c r="E10" s="94"/>
      <c r="F10" s="94"/>
    </row>
    <row r="11" spans="1:6" ht="30" customHeight="1" x14ac:dyDescent="0.25">
      <c r="A11" s="94" t="s">
        <v>40</v>
      </c>
      <c r="B11" s="94"/>
      <c r="C11" s="94"/>
      <c r="D11" s="94"/>
      <c r="E11" s="94"/>
      <c r="F11" s="94"/>
    </row>
    <row r="12" spans="1:6" ht="30" customHeight="1" x14ac:dyDescent="0.25">
      <c r="A12" s="95" t="s">
        <v>16</v>
      </c>
      <c r="B12" s="95"/>
      <c r="C12" s="95"/>
      <c r="D12" s="95"/>
      <c r="E12" s="95"/>
      <c r="F12" s="95"/>
    </row>
    <row r="13" spans="1:6" ht="30" customHeight="1" x14ac:dyDescent="0.25">
      <c r="A13" s="96"/>
      <c r="B13" s="96"/>
      <c r="C13" s="96"/>
      <c r="D13" s="96"/>
      <c r="E13" s="96"/>
      <c r="F13" s="96"/>
    </row>
    <row r="14" spans="1:6" ht="30" customHeight="1" x14ac:dyDescent="0.25">
      <c r="A14" s="11"/>
      <c r="B14" s="11"/>
      <c r="C14" s="12"/>
      <c r="D14" s="13"/>
      <c r="E14" s="13"/>
      <c r="F14" s="11"/>
    </row>
    <row r="15" spans="1:6" ht="30" customHeight="1" x14ac:dyDescent="0.25">
      <c r="A15" s="52"/>
      <c r="B15" s="52"/>
      <c r="C15" s="52"/>
      <c r="D15" s="52"/>
      <c r="E15" s="52"/>
      <c r="F15" s="52"/>
    </row>
    <row r="16" spans="1:6" ht="30" customHeight="1" x14ac:dyDescent="0.25">
      <c r="A16" s="52"/>
      <c r="B16" s="52"/>
      <c r="C16" s="52"/>
      <c r="D16" s="52"/>
      <c r="E16" s="52"/>
      <c r="F16" s="52"/>
    </row>
    <row r="17" spans="1:6" ht="30" customHeight="1" x14ac:dyDescent="0.25">
      <c r="A17" s="89" t="s">
        <v>41</v>
      </c>
      <c r="B17" s="89"/>
      <c r="C17" s="89"/>
      <c r="D17" s="89"/>
      <c r="E17" s="89"/>
      <c r="F17" s="89"/>
    </row>
  </sheetData>
  <mergeCells count="9">
    <mergeCell ref="A1:F1"/>
    <mergeCell ref="A2:F2"/>
    <mergeCell ref="A17:F17"/>
    <mergeCell ref="A7:C7"/>
    <mergeCell ref="A9:F9"/>
    <mergeCell ref="A10:F10"/>
    <mergeCell ref="A11:F11"/>
    <mergeCell ref="A12:F12"/>
    <mergeCell ref="A13:F13"/>
  </mergeCells>
  <pageMargins left="0.7" right="0.7" top="0.75" bottom="0.75" header="0.3" footer="0.3"/>
  <pageSetup paperSize="9" scale="6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S73"/>
  <sheetViews>
    <sheetView tabSelected="1" view="pageBreakPreview" topLeftCell="A58" zoomScale="85" zoomScaleNormal="100" zoomScaleSheetLayoutView="85" workbookViewId="0">
      <selection activeCell="B72" sqref="B72"/>
    </sheetView>
  </sheetViews>
  <sheetFormatPr defaultRowHeight="15" x14ac:dyDescent="0.25"/>
  <cols>
    <col min="1" max="1" width="9.140625" style="1"/>
    <col min="2" max="2" width="26.140625" style="1" customWidth="1"/>
    <col min="3" max="3" width="11" style="1" customWidth="1"/>
    <col min="4" max="4" width="9.140625" style="1"/>
    <col min="5" max="5" width="13.7109375" style="1" customWidth="1"/>
    <col min="6" max="6" width="12.85546875" style="1" customWidth="1"/>
    <col min="7" max="7" width="13.28515625" style="1" customWidth="1"/>
    <col min="8" max="9" width="11.5703125" style="1" customWidth="1"/>
    <col min="10" max="10" width="10.140625" style="1" customWidth="1"/>
    <col min="11" max="11" width="11.7109375" style="1" bestFit="1" customWidth="1"/>
    <col min="12" max="12" width="23.7109375" style="1" customWidth="1"/>
    <col min="13" max="13" width="17.42578125" style="1" bestFit="1" customWidth="1"/>
    <col min="14" max="16384" width="9.140625" style="1"/>
  </cols>
  <sheetData>
    <row r="1" spans="1:19" ht="78" customHeight="1" x14ac:dyDescent="0.3">
      <c r="A1" s="107" t="s">
        <v>84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4"/>
    </row>
    <row r="2" spans="1:19" ht="7.5" customHeight="1" thickBot="1" x14ac:dyDescent="0.3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4"/>
    </row>
    <row r="3" spans="1:19" ht="15.75" customHeight="1" thickTop="1" x14ac:dyDescent="0.25">
      <c r="A3" s="111" t="s">
        <v>6</v>
      </c>
      <c r="B3" s="113" t="s">
        <v>17</v>
      </c>
      <c r="C3" s="113" t="s">
        <v>18</v>
      </c>
      <c r="D3" s="113" t="s">
        <v>1</v>
      </c>
      <c r="E3" s="113" t="s">
        <v>3</v>
      </c>
      <c r="F3" s="113" t="s">
        <v>19</v>
      </c>
      <c r="G3" s="113" t="s">
        <v>20</v>
      </c>
      <c r="H3" s="113" t="s">
        <v>21</v>
      </c>
      <c r="I3" s="113"/>
      <c r="J3" s="113"/>
      <c r="K3" s="113" t="s">
        <v>22</v>
      </c>
      <c r="L3" s="115" t="s">
        <v>23</v>
      </c>
      <c r="N3" s="56" t="str">
        <f>IFERROR(VLOOKUP(#REF!&amp;$D$3&amp;#REF!,CHOOSE({1,2},#REF!&amp;#REF!&amp;#REF!,#REF!),2,0),"")</f>
        <v/>
      </c>
    </row>
    <row r="4" spans="1:19" ht="15.75" customHeight="1" x14ac:dyDescent="0.25">
      <c r="A4" s="112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6"/>
    </row>
    <row r="5" spans="1:19" ht="36.75" customHeight="1" x14ac:dyDescent="0.25">
      <c r="A5" s="112"/>
      <c r="B5" s="114"/>
      <c r="C5" s="114"/>
      <c r="D5" s="114"/>
      <c r="E5" s="114"/>
      <c r="F5" s="114"/>
      <c r="G5" s="114"/>
      <c r="H5" s="15" t="s">
        <v>24</v>
      </c>
      <c r="I5" s="15" t="s">
        <v>25</v>
      </c>
      <c r="J5" s="15" t="s">
        <v>26</v>
      </c>
      <c r="K5" s="114"/>
      <c r="L5" s="116"/>
    </row>
    <row r="6" spans="1:19" ht="36.75" customHeight="1" x14ac:dyDescent="0.25">
      <c r="A6" s="16">
        <v>1</v>
      </c>
      <c r="B6" s="17" t="s">
        <v>52</v>
      </c>
      <c r="C6" s="75">
        <v>68</v>
      </c>
      <c r="D6" s="75">
        <v>264</v>
      </c>
      <c r="E6" s="17" t="s">
        <v>0</v>
      </c>
      <c r="F6" s="17">
        <v>167</v>
      </c>
      <c r="G6" s="17"/>
      <c r="H6" s="18">
        <f t="shared" ref="H6:H37" si="0">I6+J6</f>
        <v>50</v>
      </c>
      <c r="I6" s="19">
        <v>50</v>
      </c>
      <c r="J6" s="19"/>
      <c r="K6" s="20">
        <f t="shared" ref="K6:K37" si="1">F6-H6</f>
        <v>117</v>
      </c>
      <c r="L6" s="21"/>
    </row>
    <row r="7" spans="1:19" ht="36.75" customHeight="1" x14ac:dyDescent="0.25">
      <c r="A7" s="16">
        <v>2</v>
      </c>
      <c r="B7" s="17" t="s">
        <v>53</v>
      </c>
      <c r="C7" s="75">
        <v>68</v>
      </c>
      <c r="D7" s="75">
        <v>247</v>
      </c>
      <c r="E7" s="17" t="s">
        <v>83</v>
      </c>
      <c r="F7" s="17">
        <v>152</v>
      </c>
      <c r="G7" s="17" t="str">
        <f t="array" ref="G7">IFERROR(VLOOKUP(C7&amp;D7,CHOOSE({1,2},#REF!&amp;#REF!,#REF!),2,0),"")</f>
        <v/>
      </c>
      <c r="H7" s="18">
        <f t="shared" si="0"/>
        <v>93</v>
      </c>
      <c r="I7" s="19">
        <v>93</v>
      </c>
      <c r="J7" s="19"/>
      <c r="K7" s="20">
        <f t="shared" si="1"/>
        <v>59</v>
      </c>
      <c r="L7" s="21"/>
    </row>
    <row r="8" spans="1:19" s="53" customFormat="1" ht="39.950000000000003" customHeight="1" x14ac:dyDescent="0.25">
      <c r="A8" s="16">
        <v>3</v>
      </c>
      <c r="B8" s="17" t="s">
        <v>54</v>
      </c>
      <c r="C8" s="75">
        <v>68</v>
      </c>
      <c r="D8" s="75">
        <v>305</v>
      </c>
      <c r="E8" s="17" t="s">
        <v>83</v>
      </c>
      <c r="F8" s="17">
        <v>10</v>
      </c>
      <c r="G8" s="17" t="str">
        <f t="array" ref="G8">IFERROR(VLOOKUP(C8&amp;D8,CHOOSE({1,2},#REF!&amp;#REF!,#REF!),2,0),"")</f>
        <v/>
      </c>
      <c r="H8" s="18">
        <f t="shared" si="0"/>
        <v>4</v>
      </c>
      <c r="I8" s="19">
        <v>4</v>
      </c>
      <c r="J8" s="19"/>
      <c r="K8" s="20">
        <f t="shared" si="1"/>
        <v>6</v>
      </c>
      <c r="L8" s="21"/>
      <c r="M8" s="1"/>
      <c r="N8" s="1"/>
      <c r="O8" s="1"/>
      <c r="P8" s="1"/>
      <c r="Q8" s="1"/>
      <c r="R8" s="1"/>
      <c r="S8" s="1"/>
    </row>
    <row r="9" spans="1:19" ht="36.75" customHeight="1" x14ac:dyDescent="0.25">
      <c r="A9" s="16">
        <v>4</v>
      </c>
      <c r="B9" s="17" t="s">
        <v>53</v>
      </c>
      <c r="C9" s="76">
        <v>68</v>
      </c>
      <c r="D9" s="77">
        <v>-1</v>
      </c>
      <c r="E9" s="22" t="s">
        <v>83</v>
      </c>
      <c r="F9" s="23">
        <v>139</v>
      </c>
      <c r="G9" s="17" t="str">
        <f t="array" ref="G9">IFERROR(VLOOKUP(C9&amp;D9,CHOOSE({1,2},#REF!&amp;#REF!,#REF!),2,0),"")</f>
        <v/>
      </c>
      <c r="H9" s="18">
        <f t="shared" si="0"/>
        <v>59</v>
      </c>
      <c r="I9" s="20">
        <v>59</v>
      </c>
      <c r="J9" s="20"/>
      <c r="K9" s="20">
        <f t="shared" si="1"/>
        <v>80</v>
      </c>
      <c r="L9" s="24"/>
      <c r="M9" s="53"/>
      <c r="N9" s="53"/>
      <c r="O9" s="53"/>
      <c r="P9" s="53"/>
      <c r="Q9" s="53"/>
      <c r="R9" s="53"/>
      <c r="S9" s="53"/>
    </row>
    <row r="10" spans="1:19" ht="36.75" customHeight="1" x14ac:dyDescent="0.25">
      <c r="A10" s="16">
        <v>5</v>
      </c>
      <c r="B10" s="17" t="s">
        <v>55</v>
      </c>
      <c r="C10" s="75">
        <v>68</v>
      </c>
      <c r="D10" s="75">
        <v>-1</v>
      </c>
      <c r="E10" s="17" t="s">
        <v>83</v>
      </c>
      <c r="F10" s="17">
        <v>253</v>
      </c>
      <c r="G10" s="17" t="str">
        <f t="array" ref="G10">IFERROR(VLOOKUP(C10&amp;D10,CHOOSE({1,2},#REF!&amp;#REF!,#REF!),2,0),"")</f>
        <v/>
      </c>
      <c r="H10" s="18">
        <f t="shared" si="0"/>
        <v>151</v>
      </c>
      <c r="I10" s="19">
        <v>151</v>
      </c>
      <c r="J10" s="19"/>
      <c r="K10" s="20">
        <f t="shared" si="1"/>
        <v>102</v>
      </c>
      <c r="L10" s="21"/>
    </row>
    <row r="11" spans="1:19" ht="36.75" customHeight="1" x14ac:dyDescent="0.25">
      <c r="A11" s="16">
        <v>6</v>
      </c>
      <c r="B11" s="17" t="s">
        <v>46</v>
      </c>
      <c r="C11" s="75">
        <v>68</v>
      </c>
      <c r="D11" s="75">
        <v>300</v>
      </c>
      <c r="E11" s="17" t="s">
        <v>83</v>
      </c>
      <c r="F11" s="17">
        <v>164</v>
      </c>
      <c r="G11" s="17" t="str">
        <f t="array" ref="G11">IFERROR(VLOOKUP(C11&amp;D11,CHOOSE({1,2},#REF!&amp;#REF!,#REF!),2,0),"")</f>
        <v/>
      </c>
      <c r="H11" s="18">
        <f t="shared" si="0"/>
        <v>19</v>
      </c>
      <c r="I11" s="19">
        <v>19</v>
      </c>
      <c r="J11" s="19"/>
      <c r="K11" s="20">
        <f t="shared" si="1"/>
        <v>145</v>
      </c>
      <c r="L11" s="21"/>
    </row>
    <row r="12" spans="1:19" s="53" customFormat="1" ht="39.950000000000003" customHeight="1" x14ac:dyDescent="0.25">
      <c r="A12" s="16">
        <v>7</v>
      </c>
      <c r="B12" s="17" t="s">
        <v>56</v>
      </c>
      <c r="C12" s="76">
        <v>68</v>
      </c>
      <c r="D12" s="77">
        <v>249</v>
      </c>
      <c r="E12" s="22" t="s">
        <v>83</v>
      </c>
      <c r="F12" s="23">
        <v>35</v>
      </c>
      <c r="G12" s="17" t="str">
        <f t="array" ref="G12">IFERROR(VLOOKUP(C12&amp;D12,CHOOSE({1,2},#REF!&amp;#REF!,#REF!),2,0),"")</f>
        <v/>
      </c>
      <c r="H12" s="18">
        <f t="shared" si="0"/>
        <v>25</v>
      </c>
      <c r="I12" s="20">
        <v>25</v>
      </c>
      <c r="J12" s="20"/>
      <c r="K12" s="20">
        <f t="shared" si="1"/>
        <v>10</v>
      </c>
      <c r="L12" s="24"/>
      <c r="N12" s="1"/>
      <c r="O12" s="1"/>
      <c r="P12" s="1"/>
      <c r="Q12" s="1"/>
      <c r="R12" s="1"/>
      <c r="S12" s="1"/>
    </row>
    <row r="13" spans="1:19" ht="36.75" customHeight="1" x14ac:dyDescent="0.25">
      <c r="A13" s="16">
        <v>8</v>
      </c>
      <c r="B13" s="17" t="s">
        <v>57</v>
      </c>
      <c r="C13" s="75">
        <v>68</v>
      </c>
      <c r="D13" s="75">
        <v>251</v>
      </c>
      <c r="E13" s="17" t="s">
        <v>83</v>
      </c>
      <c r="F13" s="17">
        <v>164</v>
      </c>
      <c r="G13" s="17" t="str">
        <f t="array" ref="G13">IFERROR(VLOOKUP(C13&amp;D13,CHOOSE({1,2},#REF!&amp;#REF!,#REF!),2,0),"")</f>
        <v/>
      </c>
      <c r="H13" s="18">
        <f t="shared" si="0"/>
        <v>141</v>
      </c>
      <c r="I13" s="19">
        <v>141</v>
      </c>
      <c r="J13" s="19"/>
      <c r="K13" s="20">
        <f t="shared" si="1"/>
        <v>23</v>
      </c>
      <c r="L13" s="21"/>
      <c r="M13" s="54">
        <f>SUM(I13:I13)</f>
        <v>141</v>
      </c>
      <c r="N13" s="53"/>
      <c r="O13" s="53"/>
      <c r="P13" s="53"/>
      <c r="Q13" s="53"/>
      <c r="R13" s="53"/>
      <c r="S13" s="53"/>
    </row>
    <row r="14" spans="1:19" ht="36.75" customHeight="1" x14ac:dyDescent="0.25">
      <c r="A14" s="16">
        <v>9</v>
      </c>
      <c r="B14" s="17" t="s">
        <v>58</v>
      </c>
      <c r="C14" s="76">
        <v>68</v>
      </c>
      <c r="D14" s="77">
        <v>311</v>
      </c>
      <c r="E14" s="22" t="s">
        <v>83</v>
      </c>
      <c r="F14" s="23">
        <v>187</v>
      </c>
      <c r="G14" s="17" t="str">
        <f t="array" ref="G14">IFERROR(VLOOKUP(C14&amp;D14,CHOOSE({1,2},#REF!&amp;#REF!,#REF!),2,0),"")</f>
        <v/>
      </c>
      <c r="H14" s="18">
        <f t="shared" si="0"/>
        <v>29</v>
      </c>
      <c r="I14" s="20">
        <v>29</v>
      </c>
      <c r="J14" s="20"/>
      <c r="K14" s="20">
        <f t="shared" si="1"/>
        <v>158</v>
      </c>
      <c r="L14" s="24"/>
      <c r="M14" s="53"/>
      <c r="N14" s="53"/>
      <c r="O14" s="53"/>
      <c r="P14" s="53"/>
      <c r="Q14" s="53"/>
      <c r="R14" s="53"/>
      <c r="S14" s="53"/>
    </row>
    <row r="15" spans="1:19" ht="36.75" customHeight="1" x14ac:dyDescent="0.25">
      <c r="A15" s="16">
        <v>10</v>
      </c>
      <c r="B15" s="17" t="s">
        <v>59</v>
      </c>
      <c r="C15" s="76">
        <v>68</v>
      </c>
      <c r="D15" s="77">
        <v>299</v>
      </c>
      <c r="E15" s="22" t="s">
        <v>83</v>
      </c>
      <c r="F15" s="23">
        <v>47</v>
      </c>
      <c r="G15" s="17" t="str">
        <f t="array" ref="G15">IFERROR(VLOOKUP(C15&amp;D15,CHOOSE({1,2},#REF!&amp;#REF!,#REF!),2,0),"")</f>
        <v/>
      </c>
      <c r="H15" s="18">
        <f t="shared" si="0"/>
        <v>47</v>
      </c>
      <c r="I15" s="20">
        <v>47</v>
      </c>
      <c r="J15" s="20"/>
      <c r="K15" s="20">
        <f t="shared" si="1"/>
        <v>0</v>
      </c>
      <c r="L15" s="24"/>
      <c r="M15" s="53"/>
    </row>
    <row r="16" spans="1:19" ht="36.75" customHeight="1" x14ac:dyDescent="0.25">
      <c r="A16" s="16">
        <v>11</v>
      </c>
      <c r="B16" s="17" t="s">
        <v>56</v>
      </c>
      <c r="C16" s="75">
        <v>68</v>
      </c>
      <c r="D16" s="75">
        <v>252</v>
      </c>
      <c r="E16" s="17" t="s">
        <v>83</v>
      </c>
      <c r="F16" s="17">
        <v>178</v>
      </c>
      <c r="G16" s="17" t="str">
        <f t="array" ref="G16">IFERROR(VLOOKUP(C16&amp;D16,CHOOSE({1,2},#REF!&amp;#REF!,#REF!),2,0),"")</f>
        <v/>
      </c>
      <c r="H16" s="18">
        <f t="shared" si="0"/>
        <v>178</v>
      </c>
      <c r="I16" s="19">
        <v>178</v>
      </c>
      <c r="J16" s="19"/>
      <c r="K16" s="20">
        <f t="shared" si="1"/>
        <v>0</v>
      </c>
      <c r="L16" s="21"/>
    </row>
    <row r="17" spans="1:19" s="53" customFormat="1" ht="39.950000000000003" customHeight="1" x14ac:dyDescent="0.25">
      <c r="A17" s="16">
        <v>12</v>
      </c>
      <c r="B17" s="17" t="s">
        <v>57</v>
      </c>
      <c r="C17" s="75">
        <v>68</v>
      </c>
      <c r="D17" s="75">
        <v>312</v>
      </c>
      <c r="E17" s="17" t="s">
        <v>83</v>
      </c>
      <c r="F17" s="17">
        <v>231</v>
      </c>
      <c r="G17" s="17"/>
      <c r="H17" s="18">
        <f t="shared" si="0"/>
        <v>24</v>
      </c>
      <c r="I17" s="19">
        <v>24</v>
      </c>
      <c r="J17" s="19"/>
      <c r="K17" s="20">
        <f t="shared" si="1"/>
        <v>207</v>
      </c>
      <c r="L17" s="21"/>
      <c r="M17" s="1"/>
      <c r="N17" s="1"/>
      <c r="O17" s="1"/>
      <c r="P17" s="1"/>
      <c r="Q17" s="1"/>
      <c r="R17" s="1"/>
      <c r="S17" s="1"/>
    </row>
    <row r="18" spans="1:19" s="53" customFormat="1" ht="39.950000000000003" customHeight="1" x14ac:dyDescent="0.25">
      <c r="A18" s="16">
        <v>13</v>
      </c>
      <c r="B18" s="17" t="s">
        <v>59</v>
      </c>
      <c r="C18" s="75">
        <v>68</v>
      </c>
      <c r="D18" s="75">
        <v>253</v>
      </c>
      <c r="E18" s="17" t="s">
        <v>83</v>
      </c>
      <c r="F18" s="17">
        <v>120</v>
      </c>
      <c r="G18" s="17" t="str">
        <f t="array" ref="G18">IFERROR(VLOOKUP(C18&amp;D18,CHOOSE({1,2},#REF!&amp;#REF!,#REF!),2,0),"")</f>
        <v/>
      </c>
      <c r="H18" s="18">
        <f t="shared" si="0"/>
        <v>16</v>
      </c>
      <c r="I18" s="19">
        <v>16</v>
      </c>
      <c r="J18" s="19"/>
      <c r="K18" s="20">
        <f t="shared" si="1"/>
        <v>104</v>
      </c>
      <c r="L18" s="21"/>
      <c r="M18" s="1"/>
      <c r="N18" s="1"/>
      <c r="O18" s="1"/>
      <c r="P18" s="1"/>
      <c r="Q18" s="1"/>
      <c r="R18" s="1"/>
      <c r="S18" s="1"/>
    </row>
    <row r="19" spans="1:19" ht="36.75" customHeight="1" x14ac:dyDescent="0.25">
      <c r="A19" s="16">
        <v>14</v>
      </c>
      <c r="B19" s="17" t="s">
        <v>58</v>
      </c>
      <c r="C19" s="75">
        <v>68</v>
      </c>
      <c r="D19" s="75">
        <v>298</v>
      </c>
      <c r="E19" s="17" t="s">
        <v>83</v>
      </c>
      <c r="F19" s="17">
        <v>154</v>
      </c>
      <c r="G19" s="17" t="str">
        <f t="array" ref="G19">IFERROR(VLOOKUP(C19&amp;D19,CHOOSE({1,2},#REF!&amp;#REF!,#REF!),2,0),"")</f>
        <v/>
      </c>
      <c r="H19" s="18">
        <f t="shared" si="0"/>
        <v>154</v>
      </c>
      <c r="I19" s="19">
        <v>154</v>
      </c>
      <c r="J19" s="19"/>
      <c r="K19" s="20">
        <f t="shared" si="1"/>
        <v>0</v>
      </c>
      <c r="L19" s="21"/>
    </row>
    <row r="20" spans="1:19" ht="36.75" customHeight="1" x14ac:dyDescent="0.25">
      <c r="A20" s="16">
        <v>15</v>
      </c>
      <c r="B20" s="17" t="s">
        <v>46</v>
      </c>
      <c r="C20" s="75">
        <v>68</v>
      </c>
      <c r="D20" s="75">
        <v>255</v>
      </c>
      <c r="E20" s="17" t="s">
        <v>83</v>
      </c>
      <c r="F20" s="17">
        <v>163</v>
      </c>
      <c r="G20" s="17" t="str">
        <f t="array" ref="G20">IFERROR(VLOOKUP(C20&amp;D20,CHOOSE({1,2},#REF!&amp;#REF!,#REF!),2,0),"")</f>
        <v/>
      </c>
      <c r="H20" s="18">
        <f t="shared" si="0"/>
        <v>66</v>
      </c>
      <c r="I20" s="19">
        <v>66</v>
      </c>
      <c r="J20" s="19"/>
      <c r="K20" s="20">
        <f t="shared" si="1"/>
        <v>97</v>
      </c>
      <c r="L20" s="21"/>
      <c r="N20" s="53"/>
      <c r="O20" s="53"/>
      <c r="P20" s="53"/>
      <c r="Q20" s="53"/>
      <c r="R20" s="53"/>
      <c r="S20" s="53"/>
    </row>
    <row r="21" spans="1:19" ht="36.75" customHeight="1" x14ac:dyDescent="0.25">
      <c r="A21" s="16">
        <v>16</v>
      </c>
      <c r="B21" s="17" t="s">
        <v>60</v>
      </c>
      <c r="C21" s="75">
        <v>68</v>
      </c>
      <c r="D21" s="75">
        <v>297</v>
      </c>
      <c r="E21" s="17" t="s">
        <v>83</v>
      </c>
      <c r="F21" s="17">
        <v>131</v>
      </c>
      <c r="G21" s="17" t="str">
        <f t="array" ref="G21">IFERROR(VLOOKUP(C21&amp;D21,CHOOSE({1,2},#REF!&amp;#REF!,#REF!),2,0),"")</f>
        <v/>
      </c>
      <c r="H21" s="18">
        <f t="shared" si="0"/>
        <v>121</v>
      </c>
      <c r="I21" s="19">
        <v>121</v>
      </c>
      <c r="J21" s="19"/>
      <c r="K21" s="20">
        <f t="shared" si="1"/>
        <v>10</v>
      </c>
      <c r="L21" s="21"/>
      <c r="M21" s="1" t="e">
        <f>#REF!</f>
        <v>#REF!</v>
      </c>
    </row>
    <row r="22" spans="1:19" ht="36.75" customHeight="1" x14ac:dyDescent="0.25">
      <c r="A22" s="16">
        <v>17</v>
      </c>
      <c r="B22" s="17" t="s">
        <v>60</v>
      </c>
      <c r="C22" s="75">
        <v>68</v>
      </c>
      <c r="D22" s="75">
        <v>256</v>
      </c>
      <c r="E22" s="17" t="s">
        <v>83</v>
      </c>
      <c r="F22" s="17">
        <v>109</v>
      </c>
      <c r="G22" s="17"/>
      <c r="H22" s="18">
        <f t="shared" si="0"/>
        <v>109</v>
      </c>
      <c r="I22" s="19">
        <v>109</v>
      </c>
      <c r="J22" s="19"/>
      <c r="K22" s="20">
        <f t="shared" si="1"/>
        <v>0</v>
      </c>
      <c r="L22" s="21"/>
    </row>
    <row r="23" spans="1:19" s="53" customFormat="1" ht="39.950000000000003" customHeight="1" x14ac:dyDescent="0.25">
      <c r="A23" s="16">
        <v>18</v>
      </c>
      <c r="B23" s="17" t="s">
        <v>54</v>
      </c>
      <c r="C23" s="76">
        <v>68</v>
      </c>
      <c r="D23" s="77">
        <v>257</v>
      </c>
      <c r="E23" s="22" t="s">
        <v>83</v>
      </c>
      <c r="F23" s="23">
        <v>218</v>
      </c>
      <c r="G23" s="17" t="str">
        <f t="array" ref="G23">IFERROR(VLOOKUP(C23&amp;D23,CHOOSE({1,2},#REF!&amp;#REF!,#REF!),2,0),"")</f>
        <v/>
      </c>
      <c r="H23" s="18">
        <f t="shared" si="0"/>
        <v>53</v>
      </c>
      <c r="I23" s="20">
        <v>53</v>
      </c>
      <c r="J23" s="20"/>
      <c r="K23" s="20">
        <f t="shared" si="1"/>
        <v>165</v>
      </c>
      <c r="L23" s="24"/>
      <c r="N23" s="1"/>
      <c r="O23" s="1"/>
      <c r="P23" s="1"/>
      <c r="Q23" s="1"/>
      <c r="R23" s="1"/>
      <c r="S23" s="1"/>
    </row>
    <row r="24" spans="1:19" s="53" customFormat="1" ht="39.950000000000003" customHeight="1" x14ac:dyDescent="0.25">
      <c r="A24" s="16">
        <v>19</v>
      </c>
      <c r="B24" s="17" t="s">
        <v>60</v>
      </c>
      <c r="C24" s="76">
        <v>68</v>
      </c>
      <c r="D24" s="77">
        <v>295</v>
      </c>
      <c r="E24" s="22" t="s">
        <v>83</v>
      </c>
      <c r="F24" s="23">
        <v>126</v>
      </c>
      <c r="G24" s="17" t="str">
        <f t="array" ref="G24">IFERROR(VLOOKUP(C24&amp;D24,CHOOSE({1,2},#REF!&amp;#REF!,#REF!),2,0),"")</f>
        <v/>
      </c>
      <c r="H24" s="18">
        <f t="shared" si="0"/>
        <v>81</v>
      </c>
      <c r="I24" s="20">
        <v>81</v>
      </c>
      <c r="J24" s="20"/>
      <c r="K24" s="20">
        <f t="shared" si="1"/>
        <v>45</v>
      </c>
      <c r="L24" s="24"/>
    </row>
    <row r="25" spans="1:19" s="53" customFormat="1" ht="39.950000000000003" customHeight="1" x14ac:dyDescent="0.25">
      <c r="A25" s="16">
        <v>20</v>
      </c>
      <c r="B25" s="17" t="s">
        <v>59</v>
      </c>
      <c r="C25" s="75">
        <v>68</v>
      </c>
      <c r="D25" s="75">
        <v>294</v>
      </c>
      <c r="E25" s="17" t="s">
        <v>83</v>
      </c>
      <c r="F25" s="17">
        <v>246</v>
      </c>
      <c r="G25" s="17" t="str">
        <f t="array" ref="G25">IFERROR(VLOOKUP(C25&amp;D25,CHOOSE({1,2},#REF!&amp;#REF!,#REF!),2,0),"")</f>
        <v/>
      </c>
      <c r="H25" s="18">
        <f t="shared" si="0"/>
        <v>246</v>
      </c>
      <c r="I25" s="19">
        <v>246</v>
      </c>
      <c r="J25" s="19"/>
      <c r="K25" s="20">
        <f t="shared" si="1"/>
        <v>0</v>
      </c>
      <c r="L25" s="21"/>
      <c r="M25" s="1"/>
      <c r="N25" s="1"/>
      <c r="O25" s="1"/>
      <c r="P25" s="1"/>
      <c r="Q25" s="1"/>
      <c r="R25" s="1"/>
      <c r="S25" s="1"/>
    </row>
    <row r="26" spans="1:19" ht="36.75" customHeight="1" x14ac:dyDescent="0.25">
      <c r="A26" s="16">
        <v>21</v>
      </c>
      <c r="B26" s="17" t="s">
        <v>61</v>
      </c>
      <c r="C26" s="75">
        <v>68</v>
      </c>
      <c r="D26" s="75">
        <v>313</v>
      </c>
      <c r="E26" s="17" t="s">
        <v>83</v>
      </c>
      <c r="F26" s="17">
        <v>208</v>
      </c>
      <c r="G26" s="17" t="str">
        <f t="array" ref="G26">IFERROR(VLOOKUP(C26&amp;D26,CHOOSE({1,2},#REF!&amp;#REF!,#REF!),2,0),"")</f>
        <v/>
      </c>
      <c r="H26" s="18">
        <f t="shared" si="0"/>
        <v>33</v>
      </c>
      <c r="I26" s="19">
        <v>33</v>
      </c>
      <c r="J26" s="19"/>
      <c r="K26" s="20">
        <f t="shared" si="1"/>
        <v>175</v>
      </c>
      <c r="L26" s="21"/>
      <c r="S26" s="1" t="str">
        <f>IFERROR(VLOOKUP(C26&amp;$D$3&amp;D26,CHOOSE({1,2},#REF!&amp;#REF!&amp;#REF!,#REF!),2,0),"")</f>
        <v/>
      </c>
    </row>
    <row r="27" spans="1:19" ht="36.75" customHeight="1" x14ac:dyDescent="0.25">
      <c r="A27" s="16">
        <v>22</v>
      </c>
      <c r="B27" s="17" t="s">
        <v>60</v>
      </c>
      <c r="C27" s="75">
        <v>68</v>
      </c>
      <c r="D27" s="75">
        <v>296</v>
      </c>
      <c r="E27" s="17" t="s">
        <v>83</v>
      </c>
      <c r="F27" s="17">
        <v>27</v>
      </c>
      <c r="G27" s="17" t="str">
        <f t="array" ref="G27">IFERROR(VLOOKUP(C27&amp;D27,CHOOSE({1,2},#REF!&amp;#REF!,#REF!),2,0),"")</f>
        <v/>
      </c>
      <c r="H27" s="18">
        <f t="shared" si="0"/>
        <v>2</v>
      </c>
      <c r="I27" s="19">
        <v>2</v>
      </c>
      <c r="J27" s="19"/>
      <c r="K27" s="20">
        <f t="shared" si="1"/>
        <v>25</v>
      </c>
      <c r="L27" s="21"/>
      <c r="M27" s="82"/>
    </row>
    <row r="28" spans="1:19" ht="36.75" customHeight="1" x14ac:dyDescent="0.25">
      <c r="A28" s="16">
        <v>23</v>
      </c>
      <c r="B28" s="17" t="s">
        <v>46</v>
      </c>
      <c r="C28" s="75">
        <v>68</v>
      </c>
      <c r="D28" s="75">
        <v>293</v>
      </c>
      <c r="E28" s="17" t="s">
        <v>83</v>
      </c>
      <c r="F28" s="17">
        <v>40</v>
      </c>
      <c r="G28" s="17" t="str">
        <f t="array" ref="G28">IFERROR(VLOOKUP(C28&amp;D28,CHOOSE({1,2},#REF!&amp;#REF!,#REF!),2,0),"")</f>
        <v/>
      </c>
      <c r="H28" s="18">
        <f t="shared" si="0"/>
        <v>38</v>
      </c>
      <c r="I28" s="19">
        <v>38</v>
      </c>
      <c r="J28" s="19"/>
      <c r="K28" s="20">
        <f t="shared" si="1"/>
        <v>2</v>
      </c>
      <c r="L28" s="21"/>
      <c r="N28" s="53"/>
      <c r="O28" s="53"/>
      <c r="P28" s="53"/>
      <c r="Q28" s="53"/>
      <c r="R28" s="53"/>
      <c r="S28" s="53"/>
    </row>
    <row r="29" spans="1:19" s="53" customFormat="1" ht="39.950000000000003" customHeight="1" x14ac:dyDescent="0.25">
      <c r="A29" s="16">
        <v>24</v>
      </c>
      <c r="B29" s="17" t="s">
        <v>46</v>
      </c>
      <c r="C29" s="76">
        <v>68</v>
      </c>
      <c r="D29" s="77">
        <v>25</v>
      </c>
      <c r="E29" s="22" t="s">
        <v>83</v>
      </c>
      <c r="F29" s="23">
        <v>127</v>
      </c>
      <c r="G29" s="17" t="str">
        <f t="array" ref="G29">IFERROR(VLOOKUP(C29&amp;D29,CHOOSE({1,2},#REF!&amp;#REF!,#REF!),2,0),"")</f>
        <v/>
      </c>
      <c r="H29" s="18">
        <f t="shared" si="0"/>
        <v>80</v>
      </c>
      <c r="I29" s="20">
        <v>80</v>
      </c>
      <c r="J29" s="20"/>
      <c r="K29" s="20">
        <f t="shared" si="1"/>
        <v>47</v>
      </c>
      <c r="L29" s="24"/>
    </row>
    <row r="30" spans="1:19" s="53" customFormat="1" ht="39.950000000000003" customHeight="1" x14ac:dyDescent="0.25">
      <c r="A30" s="16">
        <v>25</v>
      </c>
      <c r="B30" s="17" t="s">
        <v>54</v>
      </c>
      <c r="C30" s="76">
        <v>68</v>
      </c>
      <c r="D30" s="77">
        <v>291</v>
      </c>
      <c r="E30" s="22" t="s">
        <v>83</v>
      </c>
      <c r="F30" s="23">
        <v>105</v>
      </c>
      <c r="G30" s="17" t="str">
        <f t="array" ref="G30">IFERROR(VLOOKUP(C30&amp;D30,CHOOSE({1,2},#REF!&amp;#REF!,#REF!),2,0),"")</f>
        <v/>
      </c>
      <c r="H30" s="18">
        <f t="shared" si="0"/>
        <v>105</v>
      </c>
      <c r="I30" s="20">
        <v>105</v>
      </c>
      <c r="J30" s="20"/>
      <c r="K30" s="20">
        <f t="shared" si="1"/>
        <v>0</v>
      </c>
      <c r="L30" s="24"/>
      <c r="N30" s="1"/>
      <c r="O30" s="1"/>
      <c r="P30" s="1"/>
      <c r="Q30" s="1"/>
      <c r="R30" s="1"/>
      <c r="S30" s="1"/>
    </row>
    <row r="31" spans="1:19" s="53" customFormat="1" ht="39.950000000000003" customHeight="1" x14ac:dyDescent="0.25">
      <c r="A31" s="16">
        <v>26</v>
      </c>
      <c r="B31" s="17" t="s">
        <v>59</v>
      </c>
      <c r="C31" s="76">
        <v>68</v>
      </c>
      <c r="D31" s="77">
        <v>290</v>
      </c>
      <c r="E31" s="22" t="s">
        <v>83</v>
      </c>
      <c r="F31" s="23">
        <v>103</v>
      </c>
      <c r="G31" s="17" t="str">
        <f t="array" ref="G31">IFERROR(VLOOKUP(C31&amp;D31,CHOOSE({1,2},#REF!&amp;#REF!,#REF!),2,0),"")</f>
        <v/>
      </c>
      <c r="H31" s="18">
        <f t="shared" si="0"/>
        <v>103</v>
      </c>
      <c r="I31" s="20">
        <v>103</v>
      </c>
      <c r="J31" s="20"/>
      <c r="K31" s="20">
        <f t="shared" si="1"/>
        <v>0</v>
      </c>
      <c r="L31" s="24"/>
    </row>
    <row r="32" spans="1:19" ht="36.75" customHeight="1" x14ac:dyDescent="0.25">
      <c r="A32" s="16">
        <v>27</v>
      </c>
      <c r="B32" s="17" t="s">
        <v>62</v>
      </c>
      <c r="C32" s="75">
        <v>68</v>
      </c>
      <c r="D32" s="75">
        <v>16</v>
      </c>
      <c r="E32" s="17" t="s">
        <v>0</v>
      </c>
      <c r="F32" s="17">
        <v>4319</v>
      </c>
      <c r="G32" s="17" t="str">
        <f t="array" ref="G32">IFERROR(VLOOKUP(C32&amp;D32,CHOOSE({1,2},#REF!&amp;#REF!,#REF!),2,0),"")</f>
        <v/>
      </c>
      <c r="H32" s="18">
        <f t="shared" si="0"/>
        <v>713</v>
      </c>
      <c r="I32" s="19">
        <v>713</v>
      </c>
      <c r="J32" s="19"/>
      <c r="K32" s="20">
        <f t="shared" si="1"/>
        <v>3606</v>
      </c>
      <c r="L32" s="21"/>
    </row>
    <row r="33" spans="1:19" ht="36.75" customHeight="1" x14ac:dyDescent="0.25">
      <c r="A33" s="16">
        <v>28</v>
      </c>
      <c r="B33" s="17" t="s">
        <v>56</v>
      </c>
      <c r="C33" s="76">
        <v>68</v>
      </c>
      <c r="D33" s="77">
        <v>261</v>
      </c>
      <c r="E33" s="22" t="s">
        <v>83</v>
      </c>
      <c r="F33" s="23">
        <v>479</v>
      </c>
      <c r="G33" s="17" t="str">
        <f t="array" ref="G33">IFERROR(VLOOKUP(C33&amp;D33,CHOOSE({1,2},#REF!&amp;#REF!,#REF!),2,0),"")</f>
        <v/>
      </c>
      <c r="H33" s="18">
        <f t="shared" si="0"/>
        <v>77</v>
      </c>
      <c r="I33" s="20">
        <v>77</v>
      </c>
      <c r="J33" s="20"/>
      <c r="K33" s="20">
        <f t="shared" si="1"/>
        <v>402</v>
      </c>
      <c r="L33" s="24"/>
      <c r="M33" s="81" t="s">
        <v>44</v>
      </c>
      <c r="N33" s="53"/>
      <c r="O33" s="53"/>
      <c r="P33" s="53"/>
      <c r="Q33" s="53"/>
      <c r="R33" s="53"/>
      <c r="S33" s="53"/>
    </row>
    <row r="34" spans="1:19" s="53" customFormat="1" ht="39.950000000000003" customHeight="1" x14ac:dyDescent="0.25">
      <c r="A34" s="16">
        <v>29</v>
      </c>
      <c r="B34" s="17" t="s">
        <v>63</v>
      </c>
      <c r="C34" s="75">
        <v>68</v>
      </c>
      <c r="D34" s="75">
        <v>121</v>
      </c>
      <c r="E34" s="17" t="s">
        <v>0</v>
      </c>
      <c r="F34" s="17">
        <v>3541</v>
      </c>
      <c r="G34" s="17" t="str">
        <f t="array" ref="G34">IFERROR(VLOOKUP(C34&amp;D34,CHOOSE({1,2},#REF!&amp;#REF!,#REF!),2,0),"")</f>
        <v/>
      </c>
      <c r="H34" s="18">
        <f t="shared" si="0"/>
        <v>2</v>
      </c>
      <c r="I34" s="19">
        <v>2</v>
      </c>
      <c r="J34" s="19"/>
      <c r="K34" s="20">
        <f t="shared" si="1"/>
        <v>3539</v>
      </c>
      <c r="L34" s="21"/>
      <c r="M34" s="1"/>
      <c r="N34" s="1"/>
      <c r="O34" s="1"/>
      <c r="P34" s="1"/>
      <c r="Q34" s="1"/>
      <c r="R34" s="1"/>
      <c r="S34" s="1"/>
    </row>
    <row r="35" spans="1:19" s="53" customFormat="1" ht="39.950000000000003" customHeight="1" x14ac:dyDescent="0.25">
      <c r="A35" s="16">
        <v>30</v>
      </c>
      <c r="B35" s="17" t="s">
        <v>56</v>
      </c>
      <c r="C35" s="75">
        <v>68</v>
      </c>
      <c r="D35" s="75">
        <v>314</v>
      </c>
      <c r="E35" s="17" t="s">
        <v>0</v>
      </c>
      <c r="F35" s="17">
        <v>105</v>
      </c>
      <c r="G35" s="17" t="str">
        <f t="array" ref="G35">IFERROR(VLOOKUP(C35&amp;D35,CHOOSE({1,2},#REF!&amp;#REF!,#REF!),2,0),"")</f>
        <v/>
      </c>
      <c r="H35" s="18">
        <f t="shared" si="0"/>
        <v>85</v>
      </c>
      <c r="I35" s="19">
        <v>85</v>
      </c>
      <c r="J35" s="19"/>
      <c r="K35" s="20">
        <f t="shared" si="1"/>
        <v>20</v>
      </c>
      <c r="L35" s="21"/>
      <c r="M35" s="70"/>
      <c r="N35" s="1"/>
      <c r="O35" s="1"/>
      <c r="P35" s="1"/>
      <c r="Q35" s="1"/>
      <c r="R35" s="1"/>
      <c r="S35" s="1"/>
    </row>
    <row r="36" spans="1:19" s="53" customFormat="1" ht="39.950000000000003" customHeight="1" x14ac:dyDescent="0.25">
      <c r="A36" s="16">
        <v>31</v>
      </c>
      <c r="B36" s="17" t="s">
        <v>64</v>
      </c>
      <c r="C36" s="75">
        <v>68</v>
      </c>
      <c r="D36" s="75">
        <v>202</v>
      </c>
      <c r="E36" s="17" t="s">
        <v>4</v>
      </c>
      <c r="F36" s="17">
        <v>1673</v>
      </c>
      <c r="G36" s="17" t="str">
        <f t="array" ref="G36">IFERROR(VLOOKUP(C36&amp;D36,CHOOSE({1,2},#REF!&amp;#REF!,#REF!),2,0),"")</f>
        <v/>
      </c>
      <c r="H36" s="18">
        <f t="shared" si="0"/>
        <v>97</v>
      </c>
      <c r="I36" s="19">
        <v>97</v>
      </c>
      <c r="J36" s="19"/>
      <c r="K36" s="20">
        <f t="shared" si="1"/>
        <v>1576</v>
      </c>
      <c r="L36" s="21"/>
      <c r="M36" s="1"/>
      <c r="N36" s="1"/>
      <c r="O36" s="1"/>
      <c r="P36" s="1"/>
      <c r="Q36" s="1"/>
      <c r="R36" s="1"/>
      <c r="S36" s="1" t="str">
        <f>IFERROR(VLOOKUP(C36&amp;$D$3&amp;D36,CHOOSE({1,2},#REF!&amp;#REF!&amp;#REF!,#REF!),2,0),"")</f>
        <v/>
      </c>
    </row>
    <row r="37" spans="1:19" s="53" customFormat="1" ht="39.950000000000003" customHeight="1" x14ac:dyDescent="0.25">
      <c r="A37" s="16">
        <v>32</v>
      </c>
      <c r="B37" s="17" t="s">
        <v>64</v>
      </c>
      <c r="C37" s="75">
        <v>68</v>
      </c>
      <c r="D37" s="75">
        <v>202</v>
      </c>
      <c r="E37" s="17" t="s">
        <v>4</v>
      </c>
      <c r="F37" s="17">
        <v>1673</v>
      </c>
      <c r="G37" s="17" t="str">
        <f t="array" ref="G37">IFERROR(VLOOKUP(C37&amp;D37,CHOOSE({1,2},#REF!&amp;#REF!,#REF!),2,0),"")</f>
        <v/>
      </c>
      <c r="H37" s="18">
        <f t="shared" si="0"/>
        <v>1</v>
      </c>
      <c r="I37" s="19">
        <v>1</v>
      </c>
      <c r="J37" s="19"/>
      <c r="K37" s="20">
        <f t="shared" si="1"/>
        <v>1672</v>
      </c>
      <c r="L37" s="21"/>
      <c r="M37" s="1"/>
      <c r="N37" s="1"/>
      <c r="O37" s="1"/>
      <c r="P37" s="1"/>
      <c r="Q37" s="1"/>
      <c r="R37" s="1"/>
      <c r="S37" s="1"/>
    </row>
    <row r="38" spans="1:19" s="53" customFormat="1" ht="39.950000000000003" customHeight="1" x14ac:dyDescent="0.25">
      <c r="A38" s="16">
        <v>33</v>
      </c>
      <c r="B38" s="17" t="s">
        <v>65</v>
      </c>
      <c r="C38" s="75">
        <v>68</v>
      </c>
      <c r="D38" s="75">
        <v>437</v>
      </c>
      <c r="E38" s="17" t="s">
        <v>2</v>
      </c>
      <c r="F38" s="17">
        <v>490</v>
      </c>
      <c r="G38" s="17" t="str">
        <f t="array" ref="G38">IFERROR(VLOOKUP(C38&amp;D38,CHOOSE({1,2},#REF!&amp;#REF!,#REF!),2,0),"")</f>
        <v/>
      </c>
      <c r="H38" s="18">
        <f t="shared" ref="H38:H60" si="2">I38+J38</f>
        <v>1</v>
      </c>
      <c r="I38" s="19">
        <v>1</v>
      </c>
      <c r="J38" s="19"/>
      <c r="K38" s="20">
        <f t="shared" ref="K38:K60" si="3">F38-H38</f>
        <v>489</v>
      </c>
      <c r="L38" s="21"/>
      <c r="M38" s="1"/>
      <c r="N38" s="1"/>
      <c r="O38" s="1"/>
      <c r="P38" s="1"/>
      <c r="Q38" s="1"/>
      <c r="R38" s="1"/>
      <c r="S38" s="1"/>
    </row>
    <row r="39" spans="1:19" s="53" customFormat="1" ht="39.950000000000003" customHeight="1" x14ac:dyDescent="0.25">
      <c r="A39" s="16">
        <v>34</v>
      </c>
      <c r="B39" s="17" t="s">
        <v>66</v>
      </c>
      <c r="C39" s="75">
        <v>68</v>
      </c>
      <c r="D39" s="75">
        <v>315</v>
      </c>
      <c r="E39" s="17" t="s">
        <v>0</v>
      </c>
      <c r="F39" s="17">
        <v>466</v>
      </c>
      <c r="G39" s="17" t="str">
        <f t="array" ref="G39">IFERROR(VLOOKUP(C39&amp;D39,CHOOSE({1,2},#REF!&amp;#REF!,#REF!),2,0),"")</f>
        <v/>
      </c>
      <c r="H39" s="18">
        <f t="shared" si="2"/>
        <v>39</v>
      </c>
      <c r="I39" s="19">
        <v>39</v>
      </c>
      <c r="J39" s="19"/>
      <c r="K39" s="20">
        <f t="shared" si="3"/>
        <v>427</v>
      </c>
      <c r="L39" s="21"/>
      <c r="M39" s="1"/>
      <c r="N39" s="1"/>
      <c r="O39" s="1"/>
      <c r="P39" s="1"/>
      <c r="Q39" s="1"/>
      <c r="R39" s="1"/>
      <c r="S39" s="1"/>
    </row>
    <row r="40" spans="1:19" ht="36.75" customHeight="1" x14ac:dyDescent="0.25">
      <c r="A40" s="16">
        <v>35</v>
      </c>
      <c r="B40" s="17" t="s">
        <v>67</v>
      </c>
      <c r="C40" s="76">
        <v>68</v>
      </c>
      <c r="D40" s="77">
        <v>64</v>
      </c>
      <c r="E40" s="22" t="s">
        <v>0</v>
      </c>
      <c r="F40" s="23">
        <v>472</v>
      </c>
      <c r="G40" s="17" t="str">
        <f t="array" ref="G40">IFERROR(VLOOKUP(C40&amp;D40,CHOOSE({1,2},#REF!&amp;#REF!,#REF!),2,0),"")</f>
        <v/>
      </c>
      <c r="H40" s="18">
        <f t="shared" si="2"/>
        <v>63</v>
      </c>
      <c r="I40" s="20">
        <v>63</v>
      </c>
      <c r="J40" s="20"/>
      <c r="K40" s="20">
        <f t="shared" si="3"/>
        <v>409</v>
      </c>
      <c r="L40" s="25"/>
      <c r="M40" s="53"/>
      <c r="N40" s="53"/>
      <c r="O40" s="53"/>
      <c r="P40" s="53"/>
      <c r="Q40" s="53"/>
      <c r="R40" s="53"/>
      <c r="S40" s="53"/>
    </row>
    <row r="41" spans="1:19" s="53" customFormat="1" ht="39.950000000000003" customHeight="1" x14ac:dyDescent="0.25">
      <c r="A41" s="16">
        <v>36</v>
      </c>
      <c r="B41" s="17" t="s">
        <v>68</v>
      </c>
      <c r="C41" s="75">
        <v>68</v>
      </c>
      <c r="D41" s="75">
        <v>14</v>
      </c>
      <c r="E41" s="17" t="s">
        <v>4</v>
      </c>
      <c r="F41" s="17">
        <v>1241</v>
      </c>
      <c r="G41" s="17" t="str">
        <f t="array" ref="G41">IFERROR(VLOOKUP(C41&amp;D41,CHOOSE({1,2},#REF!&amp;#REF!,#REF!),2,0),"")</f>
        <v/>
      </c>
      <c r="H41" s="18">
        <f t="shared" si="2"/>
        <v>23</v>
      </c>
      <c r="I41" s="19">
        <v>23</v>
      </c>
      <c r="J41" s="19"/>
      <c r="K41" s="20">
        <f t="shared" si="3"/>
        <v>1218</v>
      </c>
      <c r="L41" s="21"/>
      <c r="M41" s="1"/>
      <c r="N41" s="1"/>
      <c r="O41" s="1"/>
      <c r="P41" s="1"/>
      <c r="Q41" s="1"/>
      <c r="R41" s="1"/>
      <c r="S41" s="1"/>
    </row>
    <row r="42" spans="1:19" s="53" customFormat="1" ht="39.950000000000003" customHeight="1" x14ac:dyDescent="0.25">
      <c r="A42" s="16">
        <v>37</v>
      </c>
      <c r="B42" s="17" t="s">
        <v>69</v>
      </c>
      <c r="C42" s="75">
        <v>68</v>
      </c>
      <c r="D42" s="75">
        <v>477</v>
      </c>
      <c r="E42" s="17" t="s">
        <v>0</v>
      </c>
      <c r="F42" s="17">
        <v>1317</v>
      </c>
      <c r="G42" s="17"/>
      <c r="H42" s="18">
        <f t="shared" si="2"/>
        <v>144</v>
      </c>
      <c r="I42" s="19">
        <v>144</v>
      </c>
      <c r="J42" s="19"/>
      <c r="K42" s="20">
        <f t="shared" si="3"/>
        <v>1173</v>
      </c>
      <c r="L42" s="21"/>
      <c r="M42" s="1"/>
      <c r="N42" s="1"/>
      <c r="O42" s="1"/>
      <c r="P42" s="1"/>
      <c r="Q42" s="1"/>
      <c r="R42" s="1"/>
      <c r="S42" s="1"/>
    </row>
    <row r="43" spans="1:19" ht="36.75" customHeight="1" x14ac:dyDescent="0.25">
      <c r="A43" s="16">
        <v>38</v>
      </c>
      <c r="B43" s="17" t="s">
        <v>70</v>
      </c>
      <c r="C43" s="75">
        <v>68</v>
      </c>
      <c r="D43" s="75">
        <v>177</v>
      </c>
      <c r="E43" s="17" t="s">
        <v>4</v>
      </c>
      <c r="F43" s="17">
        <v>346</v>
      </c>
      <c r="G43" s="17"/>
      <c r="H43" s="18">
        <f t="shared" si="2"/>
        <v>16</v>
      </c>
      <c r="I43" s="19">
        <v>16</v>
      </c>
      <c r="J43" s="19"/>
      <c r="K43" s="20">
        <f t="shared" si="3"/>
        <v>330</v>
      </c>
      <c r="L43" s="21"/>
    </row>
    <row r="44" spans="1:19" ht="36.75" customHeight="1" x14ac:dyDescent="0.25">
      <c r="A44" s="16">
        <v>39</v>
      </c>
      <c r="B44" s="17" t="s">
        <v>70</v>
      </c>
      <c r="C44" s="75">
        <v>68</v>
      </c>
      <c r="D44" s="75">
        <v>163</v>
      </c>
      <c r="E44" s="17" t="s">
        <v>4</v>
      </c>
      <c r="F44" s="17">
        <v>444</v>
      </c>
      <c r="G44" s="17"/>
      <c r="H44" s="18">
        <f t="shared" si="2"/>
        <v>15</v>
      </c>
      <c r="I44" s="19">
        <v>15</v>
      </c>
      <c r="J44" s="19"/>
      <c r="K44" s="20">
        <f t="shared" si="3"/>
        <v>429</v>
      </c>
      <c r="L44" s="21"/>
    </row>
    <row r="45" spans="1:19" ht="36.75" customHeight="1" x14ac:dyDescent="0.25">
      <c r="A45" s="16">
        <v>40</v>
      </c>
      <c r="B45" s="17" t="s">
        <v>71</v>
      </c>
      <c r="C45" s="75">
        <v>68</v>
      </c>
      <c r="D45" s="75">
        <v>476</v>
      </c>
      <c r="E45" s="17" t="s">
        <v>0</v>
      </c>
      <c r="F45" s="17">
        <v>162</v>
      </c>
      <c r="G45" s="17" t="str">
        <f t="array" ref="G45">IFERROR(VLOOKUP(C45&amp;D45,CHOOSE({1,2},#REF!&amp;#REF!,#REF!),2,0),"")</f>
        <v/>
      </c>
      <c r="H45" s="18">
        <f t="shared" si="2"/>
        <v>45</v>
      </c>
      <c r="I45" s="19">
        <v>45</v>
      </c>
      <c r="J45" s="19"/>
      <c r="K45" s="20">
        <f t="shared" si="3"/>
        <v>117</v>
      </c>
      <c r="L45" s="21"/>
    </row>
    <row r="46" spans="1:19" ht="36.75" customHeight="1" x14ac:dyDescent="0.25">
      <c r="A46" s="16">
        <v>41</v>
      </c>
      <c r="B46" s="17" t="s">
        <v>72</v>
      </c>
      <c r="C46" s="75">
        <v>68</v>
      </c>
      <c r="D46" s="75">
        <v>164</v>
      </c>
      <c r="E46" s="17" t="s">
        <v>4</v>
      </c>
      <c r="F46" s="17">
        <v>419</v>
      </c>
      <c r="G46" s="17"/>
      <c r="H46" s="18">
        <f t="shared" si="2"/>
        <v>9</v>
      </c>
      <c r="I46" s="19">
        <v>9</v>
      </c>
      <c r="J46" s="19"/>
      <c r="K46" s="20">
        <f t="shared" si="3"/>
        <v>410</v>
      </c>
      <c r="L46" s="21"/>
    </row>
    <row r="47" spans="1:19" s="53" customFormat="1" ht="39.950000000000003" customHeight="1" x14ac:dyDescent="0.25">
      <c r="A47" s="16">
        <v>42</v>
      </c>
      <c r="B47" s="17" t="s">
        <v>73</v>
      </c>
      <c r="C47" s="76">
        <v>68</v>
      </c>
      <c r="D47" s="77">
        <v>479</v>
      </c>
      <c r="E47" s="22" t="s">
        <v>0</v>
      </c>
      <c r="F47" s="23">
        <v>245</v>
      </c>
      <c r="G47" s="17" t="str">
        <f t="array" ref="G47">IFERROR(VLOOKUP(C47&amp;D47,CHOOSE({1,2},#REF!&amp;#REF!,#REF!),2,0),"")</f>
        <v/>
      </c>
      <c r="H47" s="18">
        <f t="shared" si="2"/>
        <v>37</v>
      </c>
      <c r="I47" s="20">
        <v>37</v>
      </c>
      <c r="J47" s="20"/>
      <c r="K47" s="20">
        <f t="shared" si="3"/>
        <v>208</v>
      </c>
      <c r="L47" s="24"/>
      <c r="N47" s="1"/>
      <c r="O47" s="1"/>
      <c r="P47" s="1"/>
      <c r="Q47" s="1"/>
      <c r="R47" s="1"/>
      <c r="S47" s="1"/>
    </row>
    <row r="48" spans="1:19" s="53" customFormat="1" ht="39.950000000000003" customHeight="1" x14ac:dyDescent="0.25">
      <c r="A48" s="16">
        <v>43</v>
      </c>
      <c r="B48" s="17" t="s">
        <v>74</v>
      </c>
      <c r="C48" s="75">
        <v>68</v>
      </c>
      <c r="D48" s="75">
        <v>243</v>
      </c>
      <c r="E48" s="17" t="s">
        <v>0</v>
      </c>
      <c r="F48" s="17">
        <v>204</v>
      </c>
      <c r="G48" s="17" t="str">
        <f t="array" ref="G48">IFERROR(VLOOKUP(C48&amp;D48,CHOOSE({1,2},#REF!&amp;#REF!,#REF!),2,0),"")</f>
        <v/>
      </c>
      <c r="H48" s="18">
        <f t="shared" si="2"/>
        <v>4</v>
      </c>
      <c r="I48" s="19">
        <v>4</v>
      </c>
      <c r="J48" s="19"/>
      <c r="K48" s="20">
        <f t="shared" si="3"/>
        <v>200</v>
      </c>
      <c r="L48" s="21"/>
      <c r="M48" s="1"/>
      <c r="N48" s="1"/>
      <c r="O48" s="1"/>
      <c r="P48" s="1"/>
      <c r="Q48" s="1"/>
      <c r="R48" s="1"/>
      <c r="S48" s="1"/>
    </row>
    <row r="49" spans="1:19" s="53" customFormat="1" ht="39.950000000000003" customHeight="1" x14ac:dyDescent="0.25">
      <c r="A49" s="16">
        <v>44</v>
      </c>
      <c r="B49" s="17" t="s">
        <v>75</v>
      </c>
      <c r="C49" s="75">
        <v>68</v>
      </c>
      <c r="D49" s="75">
        <v>165</v>
      </c>
      <c r="E49" s="17" t="s">
        <v>4</v>
      </c>
      <c r="F49" s="17">
        <v>437</v>
      </c>
      <c r="G49" s="17" t="str">
        <f t="array" ref="G49">IFERROR(VLOOKUP(C49&amp;D49,CHOOSE({1,2},#REF!&amp;#REF!,#REF!),2,0),"")</f>
        <v/>
      </c>
      <c r="H49" s="18">
        <f t="shared" si="2"/>
        <v>4</v>
      </c>
      <c r="I49" s="19">
        <v>4</v>
      </c>
      <c r="J49" s="19"/>
      <c r="K49" s="20">
        <f t="shared" si="3"/>
        <v>433</v>
      </c>
      <c r="L49" s="21"/>
      <c r="M49" s="1"/>
    </row>
    <row r="50" spans="1:19" ht="36.75" customHeight="1" x14ac:dyDescent="0.25">
      <c r="A50" s="16">
        <v>45</v>
      </c>
      <c r="B50" s="17" t="s">
        <v>76</v>
      </c>
      <c r="C50" s="75">
        <v>68</v>
      </c>
      <c r="D50" s="75">
        <v>478</v>
      </c>
      <c r="E50" s="17" t="s">
        <v>0</v>
      </c>
      <c r="F50" s="17">
        <v>346</v>
      </c>
      <c r="G50" s="17"/>
      <c r="H50" s="18">
        <f t="shared" si="2"/>
        <v>53</v>
      </c>
      <c r="I50" s="19">
        <v>53</v>
      </c>
      <c r="J50" s="19"/>
      <c r="K50" s="20">
        <f t="shared" si="3"/>
        <v>293</v>
      </c>
      <c r="L50" s="21"/>
    </row>
    <row r="51" spans="1:19" ht="36.75" customHeight="1" x14ac:dyDescent="0.25">
      <c r="A51" s="16">
        <v>46</v>
      </c>
      <c r="B51" s="17" t="s">
        <v>74</v>
      </c>
      <c r="C51" s="75">
        <v>68</v>
      </c>
      <c r="D51" s="75">
        <v>221</v>
      </c>
      <c r="E51" s="17" t="s">
        <v>0</v>
      </c>
      <c r="F51" s="17">
        <v>487</v>
      </c>
      <c r="G51" s="17" t="str">
        <f t="array" ref="G51">IFERROR(VLOOKUP(C51&amp;D51,CHOOSE({1,2},#REF!&amp;#REF!,#REF!),2,0),"")</f>
        <v/>
      </c>
      <c r="H51" s="18">
        <f t="shared" si="2"/>
        <v>29</v>
      </c>
      <c r="I51" s="19">
        <v>29</v>
      </c>
      <c r="J51" s="19"/>
      <c r="K51" s="20">
        <f t="shared" si="3"/>
        <v>458</v>
      </c>
      <c r="L51" s="21"/>
    </row>
    <row r="52" spans="1:19" s="53" customFormat="1" ht="39.950000000000003" customHeight="1" x14ac:dyDescent="0.25">
      <c r="A52" s="16">
        <v>47</v>
      </c>
      <c r="B52" s="17" t="s">
        <v>4</v>
      </c>
      <c r="C52" s="76">
        <v>68</v>
      </c>
      <c r="D52" s="77">
        <v>498</v>
      </c>
      <c r="E52" s="22" t="s">
        <v>4</v>
      </c>
      <c r="F52" s="23">
        <v>888</v>
      </c>
      <c r="G52" s="17" t="str">
        <f t="array" ref="G52">IFERROR(VLOOKUP(C52&amp;D52,CHOOSE({1,2},#REF!&amp;#REF!,#REF!),2,0),"")</f>
        <v/>
      </c>
      <c r="H52" s="18">
        <f t="shared" si="2"/>
        <v>149</v>
      </c>
      <c r="I52" s="20">
        <v>14</v>
      </c>
      <c r="J52" s="20">
        <v>135</v>
      </c>
      <c r="K52" s="20">
        <f t="shared" si="3"/>
        <v>739</v>
      </c>
      <c r="L52" s="24"/>
    </row>
    <row r="53" spans="1:19" s="53" customFormat="1" ht="39.950000000000003" customHeight="1" x14ac:dyDescent="0.25">
      <c r="A53" s="16">
        <v>48</v>
      </c>
      <c r="B53" s="17" t="s">
        <v>77</v>
      </c>
      <c r="C53" s="75">
        <v>68</v>
      </c>
      <c r="D53" s="75">
        <v>474</v>
      </c>
      <c r="E53" s="17" t="s">
        <v>0</v>
      </c>
      <c r="F53" s="17">
        <v>332</v>
      </c>
      <c r="G53" s="17" t="str">
        <f t="array" ref="G53">IFERROR(VLOOKUP(C53&amp;D53,CHOOSE({1,2},#REF!&amp;#REF!,#REF!),2,0),"")</f>
        <v/>
      </c>
      <c r="H53" s="18">
        <f t="shared" si="2"/>
        <v>166</v>
      </c>
      <c r="I53" s="19">
        <v>80</v>
      </c>
      <c r="J53" s="19">
        <v>86</v>
      </c>
      <c r="K53" s="20">
        <f t="shared" si="3"/>
        <v>166</v>
      </c>
      <c r="L53" s="21"/>
      <c r="M53" s="70" t="s">
        <v>43</v>
      </c>
      <c r="N53" s="1"/>
      <c r="O53" s="1"/>
      <c r="P53" s="1"/>
      <c r="Q53" s="1"/>
      <c r="R53" s="1"/>
      <c r="S53" s="1"/>
    </row>
    <row r="54" spans="1:19" ht="36.75" customHeight="1" x14ac:dyDescent="0.25">
      <c r="A54" s="16">
        <v>49</v>
      </c>
      <c r="B54" s="17" t="s">
        <v>78</v>
      </c>
      <c r="C54" s="75">
        <v>68</v>
      </c>
      <c r="D54" s="75">
        <v>497</v>
      </c>
      <c r="E54" s="17" t="s">
        <v>4</v>
      </c>
      <c r="F54" s="17">
        <v>372</v>
      </c>
      <c r="G54" s="17"/>
      <c r="H54" s="18">
        <f t="shared" si="2"/>
        <v>11</v>
      </c>
      <c r="I54" s="19">
        <v>11</v>
      </c>
      <c r="J54" s="19"/>
      <c r="K54" s="20">
        <f t="shared" si="3"/>
        <v>361</v>
      </c>
      <c r="L54" s="21"/>
    </row>
    <row r="55" spans="1:19" ht="36.75" customHeight="1" x14ac:dyDescent="0.25">
      <c r="A55" s="16">
        <v>50</v>
      </c>
      <c r="B55" s="17" t="s">
        <v>79</v>
      </c>
      <c r="C55" s="76">
        <v>68</v>
      </c>
      <c r="D55" s="77">
        <v>13</v>
      </c>
      <c r="E55" s="22" t="s">
        <v>4</v>
      </c>
      <c r="F55" s="23">
        <v>543</v>
      </c>
      <c r="G55" s="17" t="str">
        <f t="array" ref="G55">IFERROR(VLOOKUP(C55&amp;D55,CHOOSE({1,2},#REF!&amp;#REF!,#REF!),2,0),"")</f>
        <v/>
      </c>
      <c r="H55" s="18">
        <f t="shared" si="2"/>
        <v>4</v>
      </c>
      <c r="I55" s="20">
        <v>4</v>
      </c>
      <c r="J55" s="20"/>
      <c r="K55" s="20">
        <f t="shared" si="3"/>
        <v>539</v>
      </c>
      <c r="L55" s="24"/>
      <c r="M55" s="53"/>
    </row>
    <row r="56" spans="1:19" s="53" customFormat="1" ht="39.950000000000003" customHeight="1" x14ac:dyDescent="0.25">
      <c r="A56" s="16">
        <v>51</v>
      </c>
      <c r="B56" s="17" t="s">
        <v>80</v>
      </c>
      <c r="C56" s="75">
        <v>68</v>
      </c>
      <c r="D56" s="75">
        <v>496</v>
      </c>
      <c r="E56" s="17" t="s">
        <v>4</v>
      </c>
      <c r="F56" s="17">
        <v>370</v>
      </c>
      <c r="G56" s="17" t="str">
        <f t="array" ref="G56">IFERROR(VLOOKUP(C56&amp;D56,CHOOSE({1,2},#REF!&amp;#REF!,#REF!),2,0),"")</f>
        <v/>
      </c>
      <c r="H56" s="18">
        <f t="shared" si="2"/>
        <v>20</v>
      </c>
      <c r="I56" s="19">
        <v>20</v>
      </c>
      <c r="J56" s="19"/>
      <c r="K56" s="20">
        <f t="shared" si="3"/>
        <v>350</v>
      </c>
      <c r="L56" s="21"/>
      <c r="M56" s="1" t="s">
        <v>48</v>
      </c>
      <c r="N56" s="1"/>
      <c r="O56" s="1"/>
      <c r="P56" s="1"/>
      <c r="Q56" s="1"/>
      <c r="R56" s="1"/>
      <c r="S56" s="1"/>
    </row>
    <row r="57" spans="1:19" s="53" customFormat="1" ht="39.950000000000003" customHeight="1" x14ac:dyDescent="0.25">
      <c r="A57" s="16">
        <v>52</v>
      </c>
      <c r="B57" s="17" t="s">
        <v>78</v>
      </c>
      <c r="C57" s="76">
        <v>68</v>
      </c>
      <c r="D57" s="78">
        <v>137</v>
      </c>
      <c r="E57" s="22" t="s">
        <v>4</v>
      </c>
      <c r="F57" s="23">
        <v>2066</v>
      </c>
      <c r="G57" s="17" t="str">
        <f t="array" ref="G57">IFERROR(VLOOKUP(C57&amp;D57,CHOOSE({1,2},#REF!&amp;#REF!,#REF!),2,0),"")</f>
        <v/>
      </c>
      <c r="H57" s="18">
        <f t="shared" si="2"/>
        <v>20</v>
      </c>
      <c r="I57" s="20">
        <v>20</v>
      </c>
      <c r="J57" s="20"/>
      <c r="K57" s="20">
        <f t="shared" si="3"/>
        <v>2046</v>
      </c>
      <c r="L57" s="24"/>
      <c r="M57" s="53" t="s">
        <v>49</v>
      </c>
    </row>
    <row r="58" spans="1:19" s="53" customFormat="1" ht="39.950000000000003" customHeight="1" x14ac:dyDescent="0.25">
      <c r="A58" s="16">
        <v>53</v>
      </c>
      <c r="B58" s="17" t="s">
        <v>81</v>
      </c>
      <c r="C58" s="75">
        <v>68</v>
      </c>
      <c r="D58" s="75">
        <v>84</v>
      </c>
      <c r="E58" s="17" t="s">
        <v>0</v>
      </c>
      <c r="F58" s="17">
        <v>375</v>
      </c>
      <c r="G58" s="17" t="str">
        <f t="array" ref="G58">IFERROR(VLOOKUP(C58&amp;D58,CHOOSE({1,2},#REF!&amp;#REF!,#REF!),2,0),"")</f>
        <v/>
      </c>
      <c r="H58" s="18">
        <f t="shared" si="2"/>
        <v>29</v>
      </c>
      <c r="I58" s="19">
        <v>29</v>
      </c>
      <c r="J58" s="19"/>
      <c r="K58" s="20">
        <f t="shared" si="3"/>
        <v>346</v>
      </c>
      <c r="L58" s="21"/>
      <c r="M58" s="1"/>
      <c r="N58" s="1"/>
      <c r="O58" s="1"/>
      <c r="P58" s="1"/>
      <c r="Q58" s="1"/>
      <c r="R58" s="1"/>
      <c r="S58" s="1"/>
    </row>
    <row r="59" spans="1:19" s="53" customFormat="1" ht="39.950000000000003" customHeight="1" x14ac:dyDescent="0.25">
      <c r="A59" s="16">
        <v>54</v>
      </c>
      <c r="B59" s="17" t="s">
        <v>82</v>
      </c>
      <c r="C59" s="76">
        <v>68</v>
      </c>
      <c r="D59" s="77">
        <v>471</v>
      </c>
      <c r="E59" s="22" t="s">
        <v>0</v>
      </c>
      <c r="F59" s="23">
        <v>190</v>
      </c>
      <c r="G59" s="17" t="str">
        <f t="array" ref="G59">IFERROR(VLOOKUP(C59&amp;D59,CHOOSE({1,2},#REF!&amp;#REF!,#REF!),2,0),"")</f>
        <v/>
      </c>
      <c r="H59" s="18">
        <f t="shared" si="2"/>
        <v>10</v>
      </c>
      <c r="I59" s="20">
        <v>10</v>
      </c>
      <c r="J59" s="20"/>
      <c r="K59" s="20">
        <f t="shared" si="3"/>
        <v>180</v>
      </c>
      <c r="L59" s="24"/>
      <c r="M59" s="53" t="s">
        <v>45</v>
      </c>
    </row>
    <row r="60" spans="1:19" s="53" customFormat="1" ht="39.950000000000003" customHeight="1" x14ac:dyDescent="0.25">
      <c r="A60" s="16">
        <v>55</v>
      </c>
      <c r="B60" s="17" t="s">
        <v>74</v>
      </c>
      <c r="C60" s="75">
        <v>68</v>
      </c>
      <c r="D60" s="75">
        <v>201</v>
      </c>
      <c r="E60" s="17" t="s">
        <v>0</v>
      </c>
      <c r="F60" s="17">
        <v>1198</v>
      </c>
      <c r="G60" s="17" t="str">
        <f t="array" ref="G60">IFERROR(VLOOKUP(C60&amp;D60,CHOOSE({1,2},#REF!&amp;#REF!,#REF!),2,0),"")</f>
        <v/>
      </c>
      <c r="H60" s="18">
        <f t="shared" si="2"/>
        <v>151</v>
      </c>
      <c r="I60" s="19">
        <v>151</v>
      </c>
      <c r="J60" s="19"/>
      <c r="K60" s="20">
        <f t="shared" si="3"/>
        <v>1047</v>
      </c>
      <c r="L60" s="21"/>
      <c r="M60" s="1" t="e">
        <f>#REF!</f>
        <v>#REF!</v>
      </c>
      <c r="N60" s="1"/>
      <c r="O60" s="1"/>
      <c r="P60" s="1"/>
      <c r="Q60" s="1"/>
      <c r="R60" s="1"/>
      <c r="S60" s="1"/>
    </row>
    <row r="61" spans="1:19" s="53" customFormat="1" ht="39.950000000000003" customHeight="1" thickBot="1" x14ac:dyDescent="0.3">
      <c r="A61" s="79"/>
      <c r="B61" s="83" t="s">
        <v>24</v>
      </c>
      <c r="C61" s="84"/>
      <c r="D61" s="84"/>
      <c r="E61" s="83"/>
      <c r="F61" s="83">
        <f>SUM(F6:F60)</f>
        <v>28804</v>
      </c>
      <c r="G61" s="83"/>
      <c r="H61" s="85">
        <f>SUM(H6:H60)</f>
        <v>4044</v>
      </c>
      <c r="I61" s="85">
        <f t="shared" ref="I61:K61" si="4">SUM(I6:I60)</f>
        <v>3823</v>
      </c>
      <c r="J61" s="85">
        <f t="shared" si="4"/>
        <v>221</v>
      </c>
      <c r="K61" s="85">
        <f t="shared" si="4"/>
        <v>24760</v>
      </c>
      <c r="L61" s="80"/>
      <c r="M61" s="1"/>
      <c r="N61" s="1"/>
      <c r="O61" s="1"/>
      <c r="P61" s="1"/>
      <c r="Q61" s="1"/>
      <c r="R61" s="1"/>
      <c r="S61" s="1"/>
    </row>
    <row r="62" spans="1:19" s="53" customFormat="1" ht="39.950000000000003" customHeight="1" thickTop="1" x14ac:dyDescent="0.25">
      <c r="A62" s="26"/>
      <c r="B62" s="27"/>
      <c r="C62" s="26"/>
      <c r="D62" s="26"/>
      <c r="E62" s="28"/>
      <c r="F62" s="29"/>
      <c r="G62" s="29"/>
      <c r="H62" s="29"/>
      <c r="I62" s="29"/>
      <c r="J62" s="29"/>
      <c r="K62" s="29"/>
      <c r="L62" s="30"/>
    </row>
    <row r="63" spans="1:19" ht="15" customHeight="1" x14ac:dyDescent="0.25">
      <c r="A63" s="31" t="s">
        <v>27</v>
      </c>
      <c r="B63" s="100" t="s">
        <v>28</v>
      </c>
      <c r="C63" s="100"/>
      <c r="D63" s="100"/>
      <c r="E63" s="100"/>
      <c r="F63" s="101" t="s">
        <v>29</v>
      </c>
      <c r="G63" s="102"/>
      <c r="H63" s="102"/>
      <c r="I63" s="102"/>
      <c r="J63" s="102"/>
      <c r="K63" s="102"/>
      <c r="L63" s="102"/>
    </row>
    <row r="64" spans="1:19" s="53" customFormat="1" ht="47.25" customHeight="1" x14ac:dyDescent="0.25">
      <c r="A64" s="32" t="s">
        <v>30</v>
      </c>
      <c r="B64" s="103" t="s">
        <v>35</v>
      </c>
      <c r="C64" s="104"/>
      <c r="D64" s="104"/>
      <c r="E64" s="104"/>
      <c r="F64" s="104" t="s">
        <v>47</v>
      </c>
      <c r="G64" s="105"/>
      <c r="H64" s="105"/>
      <c r="I64" s="105"/>
      <c r="J64" s="105"/>
      <c r="K64" s="105"/>
      <c r="L64" s="105"/>
    </row>
    <row r="65" spans="1:12" x14ac:dyDescent="0.25">
      <c r="A65" s="33"/>
      <c r="B65" s="27" t="s">
        <v>31</v>
      </c>
      <c r="C65" s="106" t="s">
        <v>32</v>
      </c>
      <c r="D65" s="106"/>
      <c r="E65" s="106"/>
      <c r="F65" s="34"/>
      <c r="G65" s="97" t="s">
        <v>33</v>
      </c>
      <c r="H65" s="97"/>
      <c r="I65" s="35"/>
      <c r="J65" s="97" t="s">
        <v>34</v>
      </c>
      <c r="K65" s="97"/>
      <c r="L65" s="36"/>
    </row>
    <row r="66" spans="1:12" x14ac:dyDescent="0.25">
      <c r="A66" s="37"/>
      <c r="B66" s="37"/>
      <c r="C66" s="97"/>
      <c r="D66" s="97"/>
      <c r="E66" s="97"/>
      <c r="F66" s="34"/>
      <c r="G66" s="34"/>
      <c r="H66" s="34"/>
      <c r="I66" s="38"/>
      <c r="J66" s="38"/>
      <c r="K66" s="39"/>
      <c r="L66" s="36"/>
    </row>
    <row r="67" spans="1:12" x14ac:dyDescent="0.25">
      <c r="A67" s="37"/>
      <c r="B67" s="37"/>
      <c r="C67" s="40"/>
      <c r="D67" s="40"/>
      <c r="E67" s="40"/>
      <c r="F67" s="34"/>
      <c r="G67" s="34"/>
      <c r="H67" s="34"/>
      <c r="I67" s="38"/>
      <c r="J67" s="38"/>
      <c r="K67" s="39"/>
      <c r="L67" s="36"/>
    </row>
    <row r="68" spans="1:12" x14ac:dyDescent="0.25">
      <c r="A68" s="41"/>
      <c r="B68" s="42"/>
      <c r="C68" s="43"/>
      <c r="D68" s="41"/>
      <c r="E68" s="44"/>
      <c r="F68" s="45"/>
      <c r="G68" s="45"/>
      <c r="H68" s="45"/>
      <c r="I68" s="41"/>
      <c r="J68" s="43"/>
      <c r="K68" s="46"/>
      <c r="L68" s="47"/>
    </row>
    <row r="69" spans="1:12" x14ac:dyDescent="0.25">
      <c r="A69" s="41"/>
      <c r="B69" s="42"/>
      <c r="C69" s="43"/>
      <c r="D69" s="41"/>
      <c r="E69" s="44"/>
      <c r="F69" s="41"/>
      <c r="G69" s="41"/>
      <c r="H69" s="41"/>
      <c r="I69" s="43"/>
      <c r="J69" s="43"/>
      <c r="K69" s="46"/>
      <c r="L69" s="47"/>
    </row>
    <row r="70" spans="1:12" x14ac:dyDescent="0.25">
      <c r="A70" s="41"/>
      <c r="B70" s="42"/>
      <c r="C70" s="43"/>
      <c r="D70" s="41"/>
      <c r="E70" s="44"/>
      <c r="F70" s="41"/>
      <c r="G70" s="41"/>
      <c r="H70" s="41"/>
      <c r="I70" s="43"/>
      <c r="J70" s="43"/>
      <c r="K70" s="46"/>
      <c r="L70" s="47"/>
    </row>
    <row r="71" spans="1:12" x14ac:dyDescent="0.25">
      <c r="A71" s="48"/>
      <c r="B71" s="49" t="s">
        <v>85</v>
      </c>
      <c r="C71" s="98" t="s">
        <v>41</v>
      </c>
      <c r="D71" s="98"/>
      <c r="E71" s="98"/>
      <c r="F71" s="50"/>
      <c r="G71" s="99" t="s">
        <v>50</v>
      </c>
      <c r="H71" s="99"/>
      <c r="I71" s="51"/>
      <c r="J71" s="99" t="s">
        <v>51</v>
      </c>
      <c r="K71" s="99"/>
      <c r="L71" s="55"/>
    </row>
    <row r="72" spans="1:12" x14ac:dyDescent="0.25">
      <c r="I72" s="43"/>
    </row>
    <row r="73" spans="1:12" x14ac:dyDescent="0.25">
      <c r="I73" s="43"/>
    </row>
  </sheetData>
  <mergeCells count="23">
    <mergeCell ref="A1:L1"/>
    <mergeCell ref="A2:L2"/>
    <mergeCell ref="A3:A5"/>
    <mergeCell ref="B3:B5"/>
    <mergeCell ref="C3:C5"/>
    <mergeCell ref="D3:D5"/>
    <mergeCell ref="E3:E5"/>
    <mergeCell ref="F3:F5"/>
    <mergeCell ref="G3:G5"/>
    <mergeCell ref="H3:J4"/>
    <mergeCell ref="K3:K5"/>
    <mergeCell ref="L3:L5"/>
    <mergeCell ref="C66:E66"/>
    <mergeCell ref="C71:E71"/>
    <mergeCell ref="G71:H71"/>
    <mergeCell ref="J71:K71"/>
    <mergeCell ref="B63:E63"/>
    <mergeCell ref="F63:L63"/>
    <mergeCell ref="B64:E64"/>
    <mergeCell ref="F64:L64"/>
    <mergeCell ref="C65:E65"/>
    <mergeCell ref="G65:H65"/>
    <mergeCell ref="J65:K65"/>
  </mergeCells>
  <pageMargins left="0.7" right="0.7" top="0.75" bottom="0.75" header="0.3" footer="0.3"/>
  <pageSetup paperSize="9" scale="79" fitToHeight="0" orientation="landscape" r:id="rId1"/>
  <rowBreaks count="1" manualBreakCount="1">
    <brk id="5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TONGHOP</vt:lpstr>
      <vt:lpstr>HungVuong</vt:lpstr>
      <vt:lpstr>HungVuong!Print_Area</vt:lpstr>
      <vt:lpstr>HungVuong!Print_Titles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Thiemdp</dc:creator>
  <cp:lastModifiedBy>andongnhi</cp:lastModifiedBy>
  <cp:lastPrinted>2021-08-12T04:55:49Z</cp:lastPrinted>
  <dcterms:created xsi:type="dcterms:W3CDTF">2015-04-08T08:13:10Z</dcterms:created>
  <dcterms:modified xsi:type="dcterms:W3CDTF">2021-08-14T06:56:59Z</dcterms:modified>
</cp:coreProperties>
</file>