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8.CoQuan\DOVE\337\337\337_HuongSon\"/>
    </mc:Choice>
  </mc:AlternateContent>
  <bookViews>
    <workbookView xWindow="0" yWindow="0" windowWidth="20490" windowHeight="7755" activeTab="1"/>
  </bookViews>
  <sheets>
    <sheet name="DS" sheetId="3" r:id="rId1"/>
    <sheet name="TH" sheetId="4" r:id="rId2"/>
  </sheets>
  <externalReferences>
    <externalReference r:id="rId3"/>
  </externalReferences>
  <definedNames>
    <definedName name="_xlnm.Print_Area" localSheetId="0">DS!$A$1:$L$36</definedName>
    <definedName name="_xlnm.Print_Area" localSheetId="1">TH!$A$1:$F$17</definedName>
  </definedNames>
  <calcPr calcId="152511"/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6" i="3"/>
  <c r="E4" i="4" l="1"/>
  <c r="E5" i="4"/>
  <c r="E6" i="4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F26" i="3" l="1"/>
  <c r="K17" i="3"/>
  <c r="K18" i="3"/>
  <c r="K19" i="3"/>
  <c r="H7" i="3"/>
  <c r="K7" i="3" s="1"/>
  <c r="H8" i="3"/>
  <c r="K8" i="3" s="1"/>
  <c r="H9" i="3"/>
  <c r="K9" i="3" s="1"/>
  <c r="H10" i="3"/>
  <c r="K10" i="3" s="1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H18" i="3"/>
  <c r="H19" i="3"/>
  <c r="H20" i="3"/>
  <c r="K20" i="3" s="1"/>
  <c r="H21" i="3"/>
  <c r="K21" i="3" s="1"/>
  <c r="H22" i="3"/>
  <c r="K22" i="3" s="1"/>
  <c r="H23" i="3"/>
  <c r="K23" i="3" s="1"/>
  <c r="H24" i="3"/>
  <c r="K24" i="3" s="1"/>
  <c r="H25" i="3"/>
  <c r="K25" i="3" s="1"/>
  <c r="H6" i="3"/>
  <c r="K6" i="3" s="1"/>
  <c r="A6" i="3"/>
  <c r="A7" i="3" l="1"/>
  <c r="A8" i="3" l="1"/>
  <c r="A9" i="3" s="1"/>
  <c r="A10" i="3" l="1"/>
  <c r="A11" i="3" l="1"/>
  <c r="A12" i="3" s="1"/>
  <c r="A13" i="3" l="1"/>
  <c r="A14" i="3" s="1"/>
  <c r="A15" i="3" l="1"/>
  <c r="A16" i="3" l="1"/>
  <c r="A17" i="3" s="1"/>
  <c r="A18" i="3" s="1"/>
  <c r="A19" i="3" l="1"/>
  <c r="A21" i="3" s="1"/>
  <c r="A22" i="3" s="1"/>
  <c r="A20" i="3"/>
  <c r="D7" i="4"/>
  <c r="J26" i="3"/>
  <c r="I26" i="3"/>
  <c r="E7" i="4"/>
  <c r="H26" i="3"/>
  <c r="N3" i="3"/>
  <c r="A23" i="3" l="1"/>
  <c r="A24" i="3" s="1"/>
  <c r="A25" i="3" s="1"/>
  <c r="K26" i="3"/>
</calcChain>
</file>

<file path=xl/sharedStrings.xml><?xml version="1.0" encoding="utf-8"?>
<sst xmlns="http://schemas.openxmlformats.org/spreadsheetml/2006/main" count="92" uniqueCount="58">
  <si>
    <t>LNK</t>
  </si>
  <si>
    <t>Số thửa</t>
  </si>
  <si>
    <t>CLN</t>
  </si>
  <si>
    <t>Loại đất</t>
  </si>
  <si>
    <t>STT</t>
  </si>
  <si>
    <t>Họ và tên</t>
  </si>
  <si>
    <t>Số tờ BĐĐC</t>
  </si>
  <si>
    <t>Diện tích hiện trạng thửa đất
 (m2)</t>
  </si>
  <si>
    <t>Số giấy CN</t>
  </si>
  <si>
    <t>Diện tích thu hồi (m2)</t>
  </si>
  <si>
    <t>Diện tích còn lại
(m2)</t>
  </si>
  <si>
    <t>Ký xác nhận đo đạc đúng hiện trạng của chủ quản lý, sử dụng đất thửa đất (m2)</t>
  </si>
  <si>
    <t>Tổng</t>
  </si>
  <si>
    <t>Trong GCN</t>
  </si>
  <si>
    <t>Ngoài GCN</t>
  </si>
  <si>
    <t xml:space="preserve">                                                                               </t>
  </si>
  <si>
    <t>Ngày     tháng     năm 2022</t>
  </si>
  <si>
    <t>Ngày     tháng    năm 2022</t>
  </si>
  <si>
    <t xml:space="preserve">                                                     </t>
  </si>
  <si>
    <t>Người thực hiện</t>
  </si>
  <si>
    <t>Giám đốc</t>
  </si>
  <si>
    <t>Cán bộ địa chính</t>
  </si>
  <si>
    <t>Chủ tịch</t>
  </si>
  <si>
    <t>Trần Trường Sinh</t>
  </si>
  <si>
    <t>Nguyễn Chí Hiếu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</si>
  <si>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</si>
  <si>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</si>
  <si>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</si>
  <si>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</si>
  <si>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</si>
  <si>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GDC</t>
  </si>
  <si>
    <t>Đất trồng cây lâu năm (CLN)</t>
  </si>
  <si>
    <t>Tổng cộng</t>
  </si>
  <si>
    <t>Ngày        tháng      năm 20</t>
  </si>
  <si>
    <t>Đơn vị thực hiện</t>
  </si>
  <si>
    <t>Chi nhánh Văn phòng đăng ký đất đai Hướng Hóa</t>
  </si>
  <si>
    <t>Giám Đốc</t>
  </si>
  <si>
    <t>Đơn vị thực hiện
CHI NHÁNH VĂN PHÒNG 
ĐĂNG KÝ ĐẤT ĐAI HUYỆN HƯỚNG HÓA</t>
  </si>
  <si>
    <t>Đất trồng cây lâu năm khác (LNK)</t>
  </si>
  <si>
    <t>Hồ Văn Văn ( Pả Hải )</t>
  </si>
  <si>
    <t>Hồ Thị Tẵng ( Pỉ Liêu )</t>
  </si>
  <si>
    <t>Hồ Văn Hành ( Pả Khai )</t>
  </si>
  <si>
    <t>Hồ Văn Cối ( Pả Xe ấm )</t>
  </si>
  <si>
    <t>Hồ Văn Chiến ( Pả Pha )</t>
  </si>
  <si>
    <t>Hồ Văn Pháo ( Pả Khâm )</t>
  </si>
  <si>
    <t>Hồ Văn Blam ( Pả Nham )</t>
  </si>
  <si>
    <t>Hồ Văn Nan ( Pả Kiên )</t>
  </si>
  <si>
    <t>Hồ Ka Phan</t>
  </si>
  <si>
    <t>LUN</t>
  </si>
  <si>
    <t>ONT+CLN</t>
  </si>
  <si>
    <t>TM.UBND xã Hướng Sơn</t>
  </si>
  <si>
    <t>DANH SÁCH THU HỒI
TÊN DỰ ÁN: ĐƯỜNG GIAO THÔNG NÔNG THÔN XÃ HƯỚNG SƠN
ĐỊA ĐIỂM: XÃ HƯỚNG SƠN - HUYỆN HƯỚNG HÓA - QUẢNG TRỊ</t>
  </si>
  <si>
    <t>Hồ Văn Hăm</t>
  </si>
  <si>
    <t>Lê Trọng Tường</t>
  </si>
  <si>
    <t>BẢNG TỔNG HỢP DIỆN TÍCH ĐẤT THU HỒI
TÊN DỰ ÁN: ĐƯỜNG GIAO THÔNG NÔNG THÔN XÃ HƯỚNG SƠN
ĐỊA ĐIỂM: XÃ HƯỚNG SƠN - HUYỆN HƯỚNG HÓA - QUẢNG TRỊ</t>
  </si>
  <si>
    <t>Đất chuyên trồng lúa nương (LUN)</t>
  </si>
  <si>
    <t>6</t>
  </si>
  <si>
    <t>BĐ636681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</si>
</sst>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0"/>
      <name val="Arial"/>
      <family val="2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3" fillId="17" borderId="0" applyNumberFormat="0" applyBorder="0" applyAlignment="0" applyProtection="0"/>
    <xf numFmtId="0" fontId="4" fillId="9" borderId="1" applyNumberFormat="0" applyAlignment="0" applyProtection="0"/>
    <xf numFmtId="0" fontId="5" fillId="14" borderId="2" applyNumberFormat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10" borderId="0" applyNumberFormat="0" applyBorder="0" applyAlignment="0" applyProtection="0"/>
    <xf numFmtId="0" fontId="1" fillId="5" borderId="7" applyNumberFormat="0" applyFont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32" fillId="0" borderId="0"/>
  </cellStyleXfs>
  <cellXfs count="98">
    <xf numFmtId="0" fontId="0" fillId="0" borderId="0" xfId="0"/>
    <xf numFmtId="0" fontId="19" fillId="0" borderId="0" xfId="0" applyFont="1"/>
    <xf numFmtId="0" fontId="22" fillId="18" borderId="0" xfId="0" applyFont="1" applyFill="1" applyBorder="1" applyAlignment="1">
      <alignment vertical="center"/>
    </xf>
    <xf numFmtId="0" fontId="19" fillId="19" borderId="0" xfId="0" quotePrefix="1" applyFont="1" applyFill="1"/>
    <xf numFmtId="1" fontId="25" fillId="18" borderId="14" xfId="0" applyNumberFormat="1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 wrapText="1"/>
    </xf>
    <xf numFmtId="1" fontId="27" fillId="0" borderId="14" xfId="0" applyNumberFormat="1" applyFont="1" applyBorder="1" applyAlignment="1">
      <alignment horizontal="center" vertical="center" wrapText="1"/>
    </xf>
    <xf numFmtId="1" fontId="27" fillId="18" borderId="14" xfId="0" applyNumberFormat="1" applyFont="1" applyFill="1" applyBorder="1" applyAlignment="1">
      <alignment horizontal="center" vertical="center" wrapText="1"/>
    </xf>
    <xf numFmtId="1" fontId="27" fillId="0" borderId="14" xfId="0" applyNumberFormat="1" applyFont="1" applyFill="1" applyBorder="1" applyAlignment="1" applyProtection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/>
    </xf>
    <xf numFmtId="49" fontId="27" fillId="0" borderId="14" xfId="0" applyNumberFormat="1" applyFont="1" applyFill="1" applyBorder="1" applyAlignment="1" applyProtection="1">
      <alignment horizontal="center" vertical="center"/>
    </xf>
    <xf numFmtId="0" fontId="27" fillId="0" borderId="14" xfId="0" applyFont="1" applyFill="1" applyBorder="1" applyAlignment="1" applyProtection="1">
      <alignment horizontal="center" vertical="center"/>
    </xf>
    <xf numFmtId="1" fontId="27" fillId="0" borderId="14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49" fontId="25" fillId="0" borderId="17" xfId="0" applyNumberFormat="1" applyFont="1" applyBorder="1" applyAlignment="1">
      <alignment horizontal="center" vertical="center" wrapText="1"/>
    </xf>
    <xf numFmtId="1" fontId="25" fillId="0" borderId="17" xfId="0" applyNumberFormat="1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/>
    <xf numFmtId="1" fontId="28" fillId="0" borderId="0" xfId="0" applyNumberFormat="1" applyFont="1" applyAlignment="1">
      <alignment horizontal="center"/>
    </xf>
    <xf numFmtId="1" fontId="25" fillId="0" borderId="0" xfId="0" applyNumberFormat="1" applyFont="1"/>
    <xf numFmtId="2" fontId="27" fillId="0" borderId="0" xfId="0" applyNumberFormat="1" applyFont="1" applyAlignment="1">
      <alignment horizontal="center"/>
    </xf>
    <xf numFmtId="1" fontId="25" fillId="0" borderId="0" xfId="0" applyNumberFormat="1" applyFont="1" applyAlignment="1"/>
    <xf numFmtId="1" fontId="28" fillId="0" borderId="0" xfId="0" applyNumberFormat="1" applyFont="1"/>
    <xf numFmtId="0" fontId="28" fillId="0" borderId="0" xfId="0" applyFont="1"/>
    <xf numFmtId="1" fontId="25" fillId="0" borderId="0" xfId="0" applyNumberFormat="1" applyFont="1" applyAlignment="1">
      <alignment horizontal="center"/>
    </xf>
    <xf numFmtId="1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" fontId="29" fillId="0" borderId="0" xfId="0" applyNumberFormat="1" applyFont="1"/>
    <xf numFmtId="164" fontId="29" fillId="0" borderId="0" xfId="0" applyNumberFormat="1" applyFont="1" applyAlignment="1">
      <alignment horizontal="center"/>
    </xf>
    <xf numFmtId="1" fontId="30" fillId="0" borderId="0" xfId="0" applyNumberFormat="1" applyFont="1"/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/>
    <xf numFmtId="1" fontId="31" fillId="0" borderId="0" xfId="0" applyNumberFormat="1" applyFont="1"/>
    <xf numFmtId="0" fontId="19" fillId="0" borderId="0" xfId="0" applyFont="1" applyAlignment="1"/>
    <xf numFmtId="0" fontId="35" fillId="0" borderId="19" xfId="42" applyFont="1" applyBorder="1" applyAlignment="1">
      <alignment horizontal="center" vertical="center" wrapText="1"/>
    </xf>
    <xf numFmtId="0" fontId="35" fillId="0" borderId="20" xfId="42" applyNumberFormat="1" applyFont="1" applyBorder="1" applyAlignment="1">
      <alignment horizontal="center" vertical="center" wrapText="1"/>
    </xf>
    <xf numFmtId="0" fontId="35" fillId="0" borderId="21" xfId="42" applyNumberFormat="1" applyFont="1" applyBorder="1" applyAlignment="1">
      <alignment horizontal="center" vertical="center" wrapText="1"/>
    </xf>
    <xf numFmtId="0" fontId="36" fillId="0" borderId="14" xfId="42" applyNumberFormat="1" applyFont="1" applyBorder="1" applyAlignment="1">
      <alignment horizontal="center" vertical="center" wrapText="1"/>
    </xf>
    <xf numFmtId="0" fontId="35" fillId="0" borderId="22" xfId="42" applyNumberFormat="1" applyFont="1" applyBorder="1" applyAlignment="1">
      <alignment horizontal="center" vertical="center" wrapText="1"/>
    </xf>
    <xf numFmtId="164" fontId="35" fillId="0" borderId="26" xfId="42" applyNumberFormat="1" applyFont="1" applyBorder="1" applyAlignment="1">
      <alignment horizontal="center" vertical="center" wrapText="1"/>
    </xf>
    <xf numFmtId="0" fontId="36" fillId="0" borderId="27" xfId="42" applyNumberFormat="1" applyFont="1" applyBorder="1" applyAlignment="1">
      <alignment horizontal="center" vertical="center" wrapText="1"/>
    </xf>
    <xf numFmtId="0" fontId="37" fillId="0" borderId="0" xfId="42" applyFont="1" applyBorder="1" applyAlignment="1">
      <alignment horizontal="center" vertical="center" wrapText="1"/>
    </xf>
    <xf numFmtId="164" fontId="35" fillId="0" borderId="0" xfId="42" applyNumberFormat="1" applyFont="1" applyBorder="1" applyAlignment="1">
      <alignment horizontal="center" vertical="center" wrapText="1"/>
    </xf>
    <xf numFmtId="0" fontId="36" fillId="0" borderId="0" xfId="42" applyFont="1" applyBorder="1" applyAlignment="1">
      <alignment vertical="center" wrapText="1"/>
    </xf>
    <xf numFmtId="0" fontId="39" fillId="0" borderId="0" xfId="42" applyFont="1" applyAlignment="1">
      <alignment horizontal="center" vertical="center"/>
    </xf>
    <xf numFmtId="0" fontId="38" fillId="0" borderId="0" xfId="42" applyFont="1" applyAlignment="1">
      <alignment horizontal="center" vertical="center"/>
    </xf>
    <xf numFmtId="164" fontId="39" fillId="0" borderId="0" xfId="42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4" fontId="36" fillId="0" borderId="26" xfId="42" applyNumberFormat="1" applyFont="1" applyBorder="1" applyAlignment="1">
      <alignment horizontal="center" vertical="center" wrapText="1"/>
    </xf>
    <xf numFmtId="1" fontId="25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7" fillId="0" borderId="0" xfId="0" applyFont="1" applyAlignme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0" fillId="18" borderId="0" xfId="0" applyFont="1" applyFill="1" applyBorder="1" applyAlignment="1">
      <alignment horizontal="center" vertical="center" wrapText="1"/>
    </xf>
    <xf numFmtId="0" fontId="21" fillId="0" borderId="0" xfId="0" applyFont="1" applyBorder="1"/>
    <xf numFmtId="0" fontId="22" fillId="18" borderId="0" xfId="0" applyFont="1" applyFill="1" applyBorder="1" applyAlignment="1">
      <alignment horizontal="center" vertical="top"/>
    </xf>
    <xf numFmtId="0" fontId="23" fillId="0" borderId="0" xfId="0" applyFont="1" applyBorder="1"/>
    <xf numFmtId="0" fontId="24" fillId="0" borderId="10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35" fillId="0" borderId="0" xfId="42" applyNumberFormat="1" applyFont="1" applyFill="1" applyBorder="1" applyAlignment="1">
      <alignment horizontal="center" vertical="center"/>
    </xf>
    <xf numFmtId="0" fontId="38" fillId="0" borderId="0" xfId="42" applyFont="1" applyFill="1" applyBorder="1" applyAlignment="1">
      <alignment horizontal="center" vertical="center"/>
    </xf>
    <xf numFmtId="0" fontId="38" fillId="0" borderId="0" xfId="42" applyFont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6" fillId="0" borderId="23" xfId="42" applyNumberFormat="1" applyFont="1" applyBorder="1" applyAlignment="1">
      <alignment horizontal="center" vertical="center" wrapText="1"/>
    </xf>
    <xf numFmtId="0" fontId="36" fillId="0" borderId="24" xfId="42" applyNumberFormat="1" applyFont="1" applyBorder="1" applyAlignment="1">
      <alignment horizontal="center" vertical="center" wrapText="1"/>
    </xf>
    <xf numFmtId="0" fontId="36" fillId="0" borderId="28" xfId="42" applyFont="1" applyBorder="1" applyAlignment="1">
      <alignment horizontal="center" vertical="center" wrapText="1"/>
    </xf>
    <xf numFmtId="0" fontId="36" fillId="0" borderId="29" xfId="42" applyFont="1" applyBorder="1" applyAlignment="1">
      <alignment horizontal="center" vertical="center" wrapText="1"/>
    </xf>
    <xf numFmtId="0" fontId="33" fillId="0" borderId="0" xfId="42" applyNumberFormat="1" applyFont="1" applyAlignment="1">
      <alignment horizontal="center" vertical="center" wrapText="1"/>
    </xf>
    <xf numFmtId="0" fontId="33" fillId="0" borderId="0" xfId="42" applyFont="1" applyAlignment="1">
      <alignment horizontal="center" vertical="center"/>
    </xf>
    <xf numFmtId="0" fontId="34" fillId="0" borderId="0" xfId="42" applyFont="1" applyAlignment="1">
      <alignment horizontal="center" vertical="center"/>
    </xf>
    <xf numFmtId="0" fontId="35" fillId="0" borderId="25" xfId="42" applyFont="1" applyBorder="1" applyAlignment="1">
      <alignment horizontal="center" vertical="center"/>
    </xf>
    <xf numFmtId="0" fontId="35" fillId="0" borderId="26" xfId="42" applyFont="1" applyBorder="1" applyAlignment="1">
      <alignment horizontal="center" vertical="center"/>
    </xf>
    <xf numFmtId="0" fontId="36" fillId="0" borderId="0" xfId="42" applyNumberFormat="1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.CoQuan/SODO/BANDOVILLIS/HSDC%20xa%20Huong%20Son/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062">
          <cell r="B4062">
            <v>1</v>
          </cell>
          <cell r="C4062" t="str">
            <v>BĐ636728</v>
          </cell>
        </row>
        <row r="4063">
          <cell r="B4063">
            <v>4</v>
          </cell>
          <cell r="C4063" t="str">
            <v>BĐ636719</v>
          </cell>
        </row>
        <row r="4064">
          <cell r="B4064">
            <v>4</v>
          </cell>
          <cell r="C4064" t="str">
            <v>BĐ636719</v>
          </cell>
        </row>
        <row r="4065">
          <cell r="B4065">
            <v>5</v>
          </cell>
          <cell r="C4065" t="str">
            <v>BĐ636650</v>
          </cell>
        </row>
        <row r="4066">
          <cell r="B4066">
            <v>6</v>
          </cell>
          <cell r="C4066" t="str">
            <v>BĐ636710</v>
          </cell>
        </row>
        <row r="4067">
          <cell r="B4067">
            <v>7</v>
          </cell>
          <cell r="C4067" t="str">
            <v>BĐ636672</v>
          </cell>
        </row>
        <row r="4068">
          <cell r="B4068">
            <v>10</v>
          </cell>
          <cell r="C4068" t="str">
            <v>BĐ636736</v>
          </cell>
        </row>
        <row r="4069">
          <cell r="B4069">
            <v>11</v>
          </cell>
          <cell r="C4069" t="str">
            <v>BĐ636724</v>
          </cell>
        </row>
        <row r="4070">
          <cell r="B4070">
            <v>14</v>
          </cell>
          <cell r="C4070" t="str">
            <v>BĐ636720</v>
          </cell>
        </row>
        <row r="4071">
          <cell r="B4071">
            <v>15</v>
          </cell>
          <cell r="C4071" t="str">
            <v>BĐ636725</v>
          </cell>
        </row>
        <row r="4072">
          <cell r="B4072">
            <v>16</v>
          </cell>
          <cell r="C4072" t="str">
            <v>BĐ636724</v>
          </cell>
        </row>
        <row r="4073">
          <cell r="B4073">
            <v>17</v>
          </cell>
          <cell r="C4073" t="str">
            <v>BĐ636709</v>
          </cell>
        </row>
        <row r="4074">
          <cell r="B4074">
            <v>18</v>
          </cell>
          <cell r="C4074" t="str">
            <v>BĐ636709</v>
          </cell>
        </row>
        <row r="4075">
          <cell r="B4075">
            <v>20</v>
          </cell>
          <cell r="C4075" t="str">
            <v>BĐ636735</v>
          </cell>
        </row>
        <row r="4076">
          <cell r="B4076">
            <v>21</v>
          </cell>
          <cell r="C4076" t="str">
            <v>BĐ636735</v>
          </cell>
        </row>
        <row r="4077">
          <cell r="B4077">
            <v>22</v>
          </cell>
          <cell r="C4077" t="str">
            <v>BĐ636664</v>
          </cell>
        </row>
        <row r="4078">
          <cell r="B4078">
            <v>23</v>
          </cell>
          <cell r="C4078" t="str">
            <v>BĐ636668</v>
          </cell>
        </row>
        <row r="4079">
          <cell r="B4079">
            <v>24</v>
          </cell>
          <cell r="C4079" t="str">
            <v>BĐ636660</v>
          </cell>
        </row>
        <row r="4080">
          <cell r="B4080">
            <v>25</v>
          </cell>
          <cell r="C4080" t="str">
            <v>BĐ636724</v>
          </cell>
        </row>
        <row r="4081">
          <cell r="B4081">
            <v>26</v>
          </cell>
          <cell r="C4081" t="str">
            <v>BĐ636724</v>
          </cell>
        </row>
        <row r="4082">
          <cell r="B4082">
            <v>27</v>
          </cell>
          <cell r="C4082" t="str">
            <v>BĐ636660</v>
          </cell>
        </row>
        <row r="4083">
          <cell r="B4083">
            <v>28</v>
          </cell>
          <cell r="C4083" t="str">
            <v>BĐ636671</v>
          </cell>
        </row>
        <row r="4084">
          <cell r="B4084">
            <v>29</v>
          </cell>
          <cell r="C4084" t="str">
            <v>BĐ636724</v>
          </cell>
        </row>
        <row r="4085">
          <cell r="B4085">
            <v>30</v>
          </cell>
          <cell r="C4085" t="str">
            <v>BĐ636671</v>
          </cell>
        </row>
        <row r="4086">
          <cell r="B4086">
            <v>31</v>
          </cell>
          <cell r="C4086" t="str">
            <v>BĐ636661</v>
          </cell>
        </row>
        <row r="4087">
          <cell r="B4087">
            <v>32</v>
          </cell>
          <cell r="C4087" t="str">
            <v>BĐ636663</v>
          </cell>
        </row>
        <row r="4088">
          <cell r="B4088">
            <v>33</v>
          </cell>
          <cell r="C4088" t="str">
            <v>BĐ636706</v>
          </cell>
        </row>
        <row r="4089">
          <cell r="B4089">
            <v>34</v>
          </cell>
          <cell r="C4089" t="str">
            <v>BĐ636706</v>
          </cell>
        </row>
        <row r="4090">
          <cell r="B4090">
            <v>35</v>
          </cell>
          <cell r="C4090" t="str">
            <v>BĐ636706</v>
          </cell>
        </row>
        <row r="4091">
          <cell r="B4091">
            <v>36</v>
          </cell>
          <cell r="C4091" t="str">
            <v>BĐ636671</v>
          </cell>
        </row>
        <row r="4092">
          <cell r="B4092">
            <v>37</v>
          </cell>
          <cell r="C4092" t="str">
            <v>BĐ636671</v>
          </cell>
        </row>
        <row r="4093">
          <cell r="B4093">
            <v>38</v>
          </cell>
          <cell r="C4093" t="str">
            <v>BĐ636671</v>
          </cell>
        </row>
        <row r="4094">
          <cell r="B4094">
            <v>39</v>
          </cell>
          <cell r="C4094" t="str">
            <v>BĐ636656</v>
          </cell>
        </row>
        <row r="4095">
          <cell r="B4095">
            <v>40</v>
          </cell>
          <cell r="C4095" t="str">
            <v>BĐ636662</v>
          </cell>
        </row>
        <row r="4096">
          <cell r="B4096">
            <v>40</v>
          </cell>
          <cell r="C4096" t="str">
            <v>BĐ636662</v>
          </cell>
        </row>
        <row r="4097">
          <cell r="B4097">
            <v>41</v>
          </cell>
          <cell r="C4097" t="str">
            <v>BĐ636698</v>
          </cell>
        </row>
        <row r="4098">
          <cell r="B4098">
            <v>41</v>
          </cell>
          <cell r="C4098" t="str">
            <v>BĐ636698</v>
          </cell>
        </row>
        <row r="4099">
          <cell r="B4099">
            <v>42</v>
          </cell>
          <cell r="C4099" t="str">
            <v>BĐ636679</v>
          </cell>
        </row>
        <row r="4100">
          <cell r="B4100">
            <v>43</v>
          </cell>
          <cell r="C4100" t="str">
            <v>BĐ636706</v>
          </cell>
        </row>
        <row r="4101">
          <cell r="B4101">
            <v>44</v>
          </cell>
          <cell r="C4101" t="str">
            <v>BĐ636706</v>
          </cell>
        </row>
        <row r="4102">
          <cell r="B4102">
            <v>45</v>
          </cell>
          <cell r="C4102" t="str">
            <v>BĐ636710</v>
          </cell>
        </row>
        <row r="4103">
          <cell r="B4103">
            <v>46</v>
          </cell>
          <cell r="C4103" t="str">
            <v>BĐ636678</v>
          </cell>
        </row>
        <row r="4104">
          <cell r="B4104">
            <v>47</v>
          </cell>
          <cell r="C4104" t="str">
            <v>BĐ636677</v>
          </cell>
        </row>
        <row r="4105">
          <cell r="B4105">
            <v>47</v>
          </cell>
          <cell r="C4105" t="str">
            <v>BĐ636677</v>
          </cell>
        </row>
        <row r="4106">
          <cell r="B4106">
            <v>48</v>
          </cell>
          <cell r="C4106" t="str">
            <v>BĐ636724</v>
          </cell>
        </row>
        <row r="4107">
          <cell r="B4107">
            <v>49</v>
          </cell>
          <cell r="C4107" t="str">
            <v>BĐ636709</v>
          </cell>
        </row>
        <row r="4108">
          <cell r="B4108">
            <v>50</v>
          </cell>
          <cell r="C4108" t="str">
            <v>BĐ636710</v>
          </cell>
        </row>
        <row r="4109">
          <cell r="B4109">
            <v>51</v>
          </cell>
          <cell r="C4109" t="str">
            <v>BĐ636710</v>
          </cell>
        </row>
        <row r="4110">
          <cell r="B4110">
            <v>53</v>
          </cell>
          <cell r="C4110" t="str">
            <v>BĐ636721</v>
          </cell>
        </row>
        <row r="4111">
          <cell r="B4111">
            <v>53</v>
          </cell>
          <cell r="C4111" t="str">
            <v>BĐ636721</v>
          </cell>
        </row>
        <row r="4112">
          <cell r="B4112">
            <v>54</v>
          </cell>
          <cell r="C4112" t="str">
            <v>BĐ636725</v>
          </cell>
        </row>
        <row r="4113">
          <cell r="B4113">
            <v>56</v>
          </cell>
          <cell r="C4113" t="str">
            <v>BĐ636655</v>
          </cell>
        </row>
        <row r="4114">
          <cell r="B4114">
            <v>56</v>
          </cell>
          <cell r="C4114" t="str">
            <v>BĐ636655</v>
          </cell>
        </row>
        <row r="4115">
          <cell r="B4115">
            <v>57</v>
          </cell>
          <cell r="C4115" t="str">
            <v>BĐ636648</v>
          </cell>
        </row>
        <row r="4116">
          <cell r="B4116">
            <v>58</v>
          </cell>
          <cell r="C4116" t="str">
            <v>BĐ636697</v>
          </cell>
        </row>
        <row r="4117">
          <cell r="B4117">
            <v>59</v>
          </cell>
          <cell r="C4117" t="str">
            <v>BĐ636708</v>
          </cell>
        </row>
        <row r="4118">
          <cell r="B4118">
            <v>59</v>
          </cell>
          <cell r="C4118" t="str">
            <v>BĐ636708</v>
          </cell>
        </row>
        <row r="4119">
          <cell r="B4119">
            <v>60</v>
          </cell>
          <cell r="C4119" t="str">
            <v>BĐ636675</v>
          </cell>
        </row>
        <row r="4120">
          <cell r="B4120">
            <v>60</v>
          </cell>
          <cell r="C4120" t="str">
            <v>BĐ636675</v>
          </cell>
        </row>
        <row r="4121">
          <cell r="B4121">
            <v>61</v>
          </cell>
          <cell r="C4121" t="str">
            <v>BĐ636722</v>
          </cell>
        </row>
        <row r="4122">
          <cell r="B4122">
            <v>62</v>
          </cell>
          <cell r="C4122" t="str">
            <v>BĐ636725</v>
          </cell>
        </row>
        <row r="4123">
          <cell r="B4123">
            <v>63</v>
          </cell>
          <cell r="C4123" t="str">
            <v>BĐ636657</v>
          </cell>
        </row>
        <row r="4124">
          <cell r="B4124">
            <v>64</v>
          </cell>
          <cell r="C4124" t="str">
            <v>BĐ636695</v>
          </cell>
        </row>
        <row r="4125">
          <cell r="B4125">
            <v>64</v>
          </cell>
          <cell r="C4125" t="str">
            <v>BĐ636695</v>
          </cell>
        </row>
        <row r="4126">
          <cell r="B4126">
            <v>65</v>
          </cell>
          <cell r="C4126" t="str">
            <v>BĐ636697</v>
          </cell>
        </row>
        <row r="4127">
          <cell r="B4127">
            <v>66</v>
          </cell>
          <cell r="C4127" t="str">
            <v>BĐ636696</v>
          </cell>
        </row>
        <row r="4128">
          <cell r="B4128">
            <v>67</v>
          </cell>
          <cell r="C4128" t="str">
            <v>BĐ636697</v>
          </cell>
        </row>
        <row r="4129">
          <cell r="B4129">
            <v>68</v>
          </cell>
          <cell r="C4129" t="str">
            <v>BĐ636654</v>
          </cell>
        </row>
        <row r="4130">
          <cell r="B4130">
            <v>69</v>
          </cell>
          <cell r="C4130" t="str">
            <v>BĐ636696</v>
          </cell>
        </row>
        <row r="4131">
          <cell r="B4131">
            <v>70</v>
          </cell>
          <cell r="C4131" t="str">
            <v>BĐ636705</v>
          </cell>
        </row>
        <row r="4132">
          <cell r="B4132">
            <v>70</v>
          </cell>
          <cell r="C4132" t="str">
            <v>BĐ636705</v>
          </cell>
        </row>
        <row r="4133">
          <cell r="B4133">
            <v>71</v>
          </cell>
          <cell r="C4133" t="str">
            <v>BĐ636667</v>
          </cell>
        </row>
        <row r="4134">
          <cell r="B4134">
            <v>72</v>
          </cell>
          <cell r="C4134" t="str">
            <v>BĐ636723</v>
          </cell>
        </row>
        <row r="4135">
          <cell r="B4135">
            <v>72</v>
          </cell>
          <cell r="C4135" t="str">
            <v>BĐ636723</v>
          </cell>
        </row>
        <row r="4136">
          <cell r="B4136">
            <v>73</v>
          </cell>
          <cell r="C4136" t="str">
            <v>BĐ636712</v>
          </cell>
        </row>
        <row r="4137">
          <cell r="B4137">
            <v>73</v>
          </cell>
          <cell r="C4137" t="str">
            <v>BĐ636712</v>
          </cell>
        </row>
        <row r="4138">
          <cell r="B4138">
            <v>74</v>
          </cell>
          <cell r="C4138" t="str">
            <v>BĐ636665</v>
          </cell>
        </row>
        <row r="4139">
          <cell r="B4139">
            <v>75</v>
          </cell>
          <cell r="C4139" t="str">
            <v>BĐ636676</v>
          </cell>
        </row>
        <row r="4140">
          <cell r="B4140">
            <v>76</v>
          </cell>
          <cell r="C4140" t="str">
            <v>BĐ636658</v>
          </cell>
        </row>
        <row r="4141">
          <cell r="B4141">
            <v>76</v>
          </cell>
          <cell r="C4141" t="str">
            <v>BĐ636658</v>
          </cell>
        </row>
        <row r="4142">
          <cell r="B4142">
            <v>77</v>
          </cell>
          <cell r="C4142" t="str">
            <v>BĐ636680</v>
          </cell>
        </row>
        <row r="4143">
          <cell r="B4143">
            <v>77</v>
          </cell>
          <cell r="C4143" t="str">
            <v>BĐ636680</v>
          </cell>
        </row>
        <row r="4144">
          <cell r="B4144">
            <v>78</v>
          </cell>
          <cell r="C4144" t="str">
            <v>BĐ636713</v>
          </cell>
        </row>
        <row r="4145">
          <cell r="B4145">
            <v>79</v>
          </cell>
          <cell r="C4145" t="str">
            <v>BĐ636713</v>
          </cell>
        </row>
        <row r="4146">
          <cell r="B4146">
            <v>80</v>
          </cell>
          <cell r="C4146" t="str">
            <v>BĐ636713</v>
          </cell>
        </row>
        <row r="4147">
          <cell r="B4147">
            <v>81</v>
          </cell>
          <cell r="C4147" t="str">
            <v>BĐ636713</v>
          </cell>
        </row>
        <row r="4148">
          <cell r="B4148">
            <v>82</v>
          </cell>
          <cell r="C4148" t="str">
            <v>BĐ636715</v>
          </cell>
        </row>
        <row r="4149">
          <cell r="B4149">
            <v>83</v>
          </cell>
          <cell r="C4149" t="str">
            <v>BĐ636713</v>
          </cell>
        </row>
        <row r="4150">
          <cell r="B4150">
            <v>84</v>
          </cell>
          <cell r="C4150" t="str">
            <v>BĐ636713</v>
          </cell>
        </row>
        <row r="4151">
          <cell r="B4151">
            <v>85</v>
          </cell>
          <cell r="C4151" t="str">
            <v>BĐ636696</v>
          </cell>
        </row>
        <row r="4152">
          <cell r="B4152">
            <v>86</v>
          </cell>
          <cell r="C4152" t="str">
            <v>BĐ636707</v>
          </cell>
        </row>
        <row r="4153">
          <cell r="B4153">
            <v>88</v>
          </cell>
          <cell r="C4153" t="str">
            <v>BĐ636707</v>
          </cell>
        </row>
        <row r="4154">
          <cell r="B4154">
            <v>89</v>
          </cell>
          <cell r="C4154" t="str">
            <v>BĐ636706</v>
          </cell>
        </row>
        <row r="4155">
          <cell r="B4155">
            <v>90</v>
          </cell>
          <cell r="C4155" t="str">
            <v>BĐ636668</v>
          </cell>
        </row>
        <row r="4156">
          <cell r="B4156">
            <v>91</v>
          </cell>
          <cell r="C4156" t="str">
            <v>BĐ636713</v>
          </cell>
        </row>
        <row r="4157">
          <cell r="B4157">
            <v>92</v>
          </cell>
          <cell r="C4157" t="str">
            <v>BĐ636713</v>
          </cell>
        </row>
        <row r="4158">
          <cell r="B4158">
            <v>93</v>
          </cell>
          <cell r="C4158" t="str">
            <v>BĐ636713</v>
          </cell>
        </row>
        <row r="4159">
          <cell r="B4159">
            <v>94</v>
          </cell>
          <cell r="C4159" t="str">
            <v>BĐ636713</v>
          </cell>
        </row>
        <row r="4160">
          <cell r="B4160">
            <v>95</v>
          </cell>
          <cell r="C4160" t="str">
            <v>BĐ636713</v>
          </cell>
        </row>
        <row r="4161">
          <cell r="B4161">
            <v>96</v>
          </cell>
          <cell r="C4161" t="str">
            <v>BĐ636713</v>
          </cell>
        </row>
        <row r="4162">
          <cell r="B4162">
            <v>97</v>
          </cell>
          <cell r="C4162" t="str">
            <v>BĐ636713</v>
          </cell>
        </row>
        <row r="4163">
          <cell r="B4163">
            <v>98</v>
          </cell>
          <cell r="C4163" t="str">
            <v>BĐ636713</v>
          </cell>
        </row>
        <row r="4164">
          <cell r="B4164">
            <v>99</v>
          </cell>
          <cell r="C4164" t="str">
            <v>BĐ636714</v>
          </cell>
        </row>
        <row r="4165">
          <cell r="B4165">
            <v>100</v>
          </cell>
          <cell r="C4165" t="str">
            <v>BĐ636713</v>
          </cell>
        </row>
        <row r="4166">
          <cell r="B4166">
            <v>101</v>
          </cell>
          <cell r="C4166" t="str">
            <v>BĐ636713</v>
          </cell>
        </row>
        <row r="4167">
          <cell r="B4167">
            <v>102</v>
          </cell>
          <cell r="C4167" t="str">
            <v>BĐ636649</v>
          </cell>
        </row>
        <row r="4168">
          <cell r="B4168">
            <v>103</v>
          </cell>
          <cell r="C4168" t="str">
            <v>BĐ636659</v>
          </cell>
        </row>
        <row r="4169">
          <cell r="B4169">
            <v>103</v>
          </cell>
          <cell r="C4169" t="str">
            <v>BĐ636659</v>
          </cell>
        </row>
        <row r="4170">
          <cell r="B4170">
            <v>104</v>
          </cell>
          <cell r="C4170" t="str">
            <v>BĐ636668</v>
          </cell>
        </row>
        <row r="4171">
          <cell r="B4171">
            <v>105</v>
          </cell>
          <cell r="C4171" t="str">
            <v>BĐ636730</v>
          </cell>
        </row>
        <row r="4172">
          <cell r="B4172">
            <v>106</v>
          </cell>
          <cell r="C4172" t="str">
            <v>BĐ636683</v>
          </cell>
        </row>
        <row r="4173">
          <cell r="B4173">
            <v>106</v>
          </cell>
          <cell r="C4173" t="str">
            <v>BĐ636683</v>
          </cell>
        </row>
        <row r="4174">
          <cell r="B4174">
            <v>107</v>
          </cell>
          <cell r="C4174" t="str">
            <v>BĐ636684</v>
          </cell>
        </row>
        <row r="4175">
          <cell r="B4175">
            <v>108</v>
          </cell>
          <cell r="C4175" t="str">
            <v>BĐ636661</v>
          </cell>
        </row>
        <row r="4176">
          <cell r="B4176">
            <v>109</v>
          </cell>
          <cell r="C4176" t="str">
            <v>BĐ636711</v>
          </cell>
        </row>
        <row r="4177">
          <cell r="B4177">
            <v>110</v>
          </cell>
          <cell r="C4177" t="str">
            <v>BĐ636711</v>
          </cell>
        </row>
        <row r="4178">
          <cell r="B4178">
            <v>111</v>
          </cell>
          <cell r="C4178" t="str">
            <v>BĐ636661</v>
          </cell>
        </row>
        <row r="4179">
          <cell r="B4179">
            <v>112</v>
          </cell>
          <cell r="C4179" t="str">
            <v>BĐ636673</v>
          </cell>
        </row>
        <row r="4180">
          <cell r="B4180">
            <v>113</v>
          </cell>
          <cell r="C4180" t="str">
            <v>BĐ636673</v>
          </cell>
        </row>
        <row r="4181">
          <cell r="B4181">
            <v>114</v>
          </cell>
          <cell r="C4181" t="str">
            <v>BĐ636673</v>
          </cell>
        </row>
        <row r="4182">
          <cell r="B4182">
            <v>116</v>
          </cell>
          <cell r="C4182" t="str">
            <v>BĐ636736</v>
          </cell>
        </row>
        <row r="4183">
          <cell r="B4183">
            <v>117</v>
          </cell>
          <cell r="C4183" t="str">
            <v>BĐ636673</v>
          </cell>
        </row>
        <row r="4184">
          <cell r="B4184">
            <v>118</v>
          </cell>
          <cell r="C4184" t="str">
            <v>BĐ636673</v>
          </cell>
        </row>
        <row r="4185">
          <cell r="B4185">
            <v>119</v>
          </cell>
          <cell r="C4185" t="str">
            <v>BĐ636673</v>
          </cell>
        </row>
        <row r="4186">
          <cell r="B4186">
            <v>120</v>
          </cell>
          <cell r="C4186" t="str">
            <v>BĐ636673</v>
          </cell>
        </row>
        <row r="4187">
          <cell r="B4187">
            <v>121</v>
          </cell>
          <cell r="C4187" t="str">
            <v>BĐ636673</v>
          </cell>
        </row>
        <row r="4188">
          <cell r="B4188">
            <v>122</v>
          </cell>
          <cell r="C4188" t="str">
            <v>BĐ636673</v>
          </cell>
        </row>
        <row r="4189">
          <cell r="B4189">
            <v>123</v>
          </cell>
          <cell r="C4189" t="str">
            <v>BĐ636673</v>
          </cell>
        </row>
        <row r="4190">
          <cell r="B4190">
            <v>124</v>
          </cell>
          <cell r="C4190" t="str">
            <v>BĐ636674</v>
          </cell>
        </row>
        <row r="4191">
          <cell r="B4191">
            <v>125</v>
          </cell>
          <cell r="C4191" t="str">
            <v>BĐ636673</v>
          </cell>
        </row>
        <row r="4192">
          <cell r="B4192">
            <v>126</v>
          </cell>
          <cell r="C4192" t="str">
            <v>BĐ636673</v>
          </cell>
        </row>
        <row r="4193">
          <cell r="B4193">
            <v>127</v>
          </cell>
          <cell r="C4193" t="str">
            <v>BĐ636673</v>
          </cell>
        </row>
        <row r="4194">
          <cell r="B4194">
            <v>128</v>
          </cell>
          <cell r="C4194" t="str">
            <v>BĐ636673</v>
          </cell>
        </row>
        <row r="4195">
          <cell r="B4195">
            <v>129</v>
          </cell>
          <cell r="C4195" t="str">
            <v>BĐ636673</v>
          </cell>
        </row>
        <row r="4196">
          <cell r="B4196">
            <v>130</v>
          </cell>
          <cell r="C4196" t="str">
            <v>BĐ636669</v>
          </cell>
        </row>
        <row r="4197">
          <cell r="B4197">
            <v>131</v>
          </cell>
          <cell r="C4197" t="str">
            <v>BĐ636673</v>
          </cell>
        </row>
        <row r="4198">
          <cell r="B4198">
            <v>132</v>
          </cell>
          <cell r="C4198" t="str">
            <v>BĐ636725</v>
          </cell>
        </row>
        <row r="4199">
          <cell r="B4199">
            <v>134</v>
          </cell>
          <cell r="C4199" t="str">
            <v>BĐ636700</v>
          </cell>
        </row>
        <row r="4200">
          <cell r="B4200">
            <v>135</v>
          </cell>
          <cell r="C4200" t="str">
            <v>BĐ636661</v>
          </cell>
        </row>
        <row r="4201">
          <cell r="B4201">
            <v>136</v>
          </cell>
          <cell r="C4201" t="str">
            <v>BĐ636666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view="pageBreakPreview" topLeftCell="A11" zoomScaleNormal="100" zoomScaleSheetLayoutView="100" workbookViewId="0">
      <selection activeCell="E18" sqref="E18"/>
    </sheetView>
  </sheetViews>
  <sheetFormatPr defaultRowHeight="15" x14ac:dyDescent="0.25"/>
  <cols>
    <col min="1" max="1" width="9.140625" style="1"/>
    <col min="2" max="2" width="34.5703125" style="1" customWidth="1"/>
    <col min="3" max="3" width="11" style="1" customWidth="1"/>
    <col min="4" max="4" width="9.140625" style="1"/>
    <col min="5" max="5" width="13.7109375" style="1" customWidth="1"/>
    <col min="6" max="6" width="12.85546875" style="1" customWidth="1"/>
    <col min="7" max="7" width="13.28515625" style="1" customWidth="1"/>
    <col min="8" max="9" width="11.5703125" style="1" customWidth="1"/>
    <col min="10" max="10" width="10.140625" style="1" customWidth="1"/>
    <col min="11" max="11" width="11.7109375" style="1" bestFit="1" customWidth="1"/>
    <col min="12" max="12" width="23.7109375" style="1" customWidth="1"/>
    <col min="13" max="13" width="17.42578125" style="1" bestFit="1" customWidth="1"/>
    <col min="14" max="16384" width="9.140625" style="1"/>
  </cols>
  <sheetData>
    <row r="1" spans="1:19" ht="78" customHeight="1" x14ac:dyDescent="0.3">
      <c r="A1" s="74" t="s">
        <v>51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"/>
      <c r="N1" s="1">
        <v>1</v>
      </c>
    </row>
    <row r="2" spans="1:19" ht="7.5" customHeight="1" thickBot="1" x14ac:dyDescent="0.3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2"/>
    </row>
    <row r="3" spans="1:19" ht="15.75" customHeight="1" thickTop="1" x14ac:dyDescent="0.25">
      <c r="A3" s="78" t="s">
        <v>4</v>
      </c>
      <c r="B3" s="80" t="s">
        <v>5</v>
      </c>
      <c r="C3" s="80" t="s">
        <v>6</v>
      </c>
      <c r="D3" s="80" t="s">
        <v>1</v>
      </c>
      <c r="E3" s="80" t="s">
        <v>3</v>
      </c>
      <c r="F3" s="80" t="s">
        <v>7</v>
      </c>
      <c r="G3" s="80" t="s">
        <v>8</v>
      </c>
      <c r="H3" s="80" t="s">
        <v>9</v>
      </c>
      <c r="I3" s="80"/>
      <c r="J3" s="80"/>
      <c r="K3" s="80" t="s">
        <v>10</v>
      </c>
      <c r="L3" s="82" t="s">
        <v>11</v>
      </c>
      <c r="N3" s="3" t="str">
        <f>IFERROR(VLOOKUP(#REF!&amp;$D$3&amp;#REF!,CHOOSE({1,2},#REF!&amp;#REF!&amp;#REF!,#REF!),2,0),"")</f>
        <v/>
      </c>
    </row>
    <row r="4" spans="1:19" ht="15.75" customHeight="1" x14ac:dyDescent="0.25">
      <c r="A4" s="79"/>
      <c r="B4" s="81"/>
      <c r="C4" s="81"/>
      <c r="D4" s="81"/>
      <c r="E4" s="81"/>
      <c r="F4" s="81"/>
      <c r="G4" s="81"/>
      <c r="H4" s="81"/>
      <c r="I4" s="81"/>
      <c r="J4" s="81"/>
      <c r="K4" s="81"/>
      <c r="L4" s="83"/>
    </row>
    <row r="5" spans="1:19" ht="36.75" customHeight="1" x14ac:dyDescent="0.25">
      <c r="A5" s="79"/>
      <c r="B5" s="81"/>
      <c r="C5" s="81"/>
      <c r="D5" s="81"/>
      <c r="E5" s="81"/>
      <c r="F5" s="81"/>
      <c r="G5" s="81"/>
      <c r="H5" s="4" t="s">
        <v>12</v>
      </c>
      <c r="I5" s="4" t="s">
        <v>13</v>
      </c>
      <c r="J5" s="4" t="s">
        <v>14</v>
      </c>
      <c r="K5" s="81"/>
      <c r="L5" s="83"/>
    </row>
    <row r="6" spans="1:19" ht="36.75" customHeight="1" x14ac:dyDescent="0.25">
      <c r="A6" s="5">
        <f>COUNTA($A$5:A5)+1</f>
        <v>1</v>
      </c>
      <c r="B6" s="6" t="s">
        <v>39</v>
      </c>
      <c r="C6" s="7">
        <v>37</v>
      </c>
      <c r="D6" s="7">
        <v>10</v>
      </c>
      <c r="E6" s="6" t="s">
        <v>0</v>
      </c>
      <c r="F6" s="6">
        <v>14462</v>
      </c>
      <c r="G6" s="6" t="str">
        <f>VLOOKUP(D6,[1]Sheet1!$B$4062:$C$4201,2,0)</f>
        <v>BĐ636736</v>
      </c>
      <c r="H6" s="8">
        <f>I6+J6</f>
        <v>153</v>
      </c>
      <c r="I6" s="9">
        <v>153</v>
      </c>
      <c r="J6" s="9"/>
      <c r="K6" s="10">
        <f>F6-H6</f>
        <v>14309</v>
      </c>
      <c r="L6" s="11"/>
      <c r="M6" s="1" t="str">
        <f t="shared" ref="M6:M25" si="0">IF(E6="ONT+CLN","CLN",E6)</f>
        <v>LNK</v>
      </c>
    </row>
    <row r="7" spans="1:19" ht="36.75" customHeight="1" x14ac:dyDescent="0.25">
      <c r="A7" s="5">
        <f>COUNTA($A$5:A6)+1</f>
        <v>2</v>
      </c>
      <c r="B7" s="6" t="s">
        <v>40</v>
      </c>
      <c r="C7" s="12">
        <v>37</v>
      </c>
      <c r="D7" s="13">
        <v>15</v>
      </c>
      <c r="E7" s="14" t="s">
        <v>0</v>
      </c>
      <c r="F7" s="15">
        <v>1497</v>
      </c>
      <c r="G7" s="6" t="str">
        <f>VLOOKUP(D7,[1]Sheet1!$B$4062:$C$4201,2,0)</f>
        <v>BĐ636725</v>
      </c>
      <c r="H7" s="8">
        <f t="shared" ref="H7:H25" si="1">I7+J7</f>
        <v>125</v>
      </c>
      <c r="I7" s="10">
        <v>125</v>
      </c>
      <c r="J7" s="10"/>
      <c r="K7" s="10">
        <f t="shared" ref="K7:K25" si="2">F7-H7</f>
        <v>1372</v>
      </c>
      <c r="L7" s="11"/>
      <c r="M7" s="1" t="str">
        <f t="shared" si="0"/>
        <v>LNK</v>
      </c>
      <c r="N7" s="16"/>
      <c r="O7" s="16"/>
      <c r="P7" s="16"/>
      <c r="Q7" s="16"/>
      <c r="R7" s="16"/>
      <c r="S7" s="16"/>
    </row>
    <row r="8" spans="1:19" ht="36.75" customHeight="1" x14ac:dyDescent="0.25">
      <c r="A8" s="5">
        <f>COUNTA($A$5:A7)+1</f>
        <v>3</v>
      </c>
      <c r="B8" s="6" t="s">
        <v>41</v>
      </c>
      <c r="C8" s="7">
        <v>37</v>
      </c>
      <c r="D8" s="7">
        <v>23</v>
      </c>
      <c r="E8" s="6" t="s">
        <v>0</v>
      </c>
      <c r="F8" s="6">
        <v>2770</v>
      </c>
      <c r="G8" s="6" t="str">
        <f>VLOOKUP(D8,[1]Sheet1!$B$4062:$C$4201,2,0)</f>
        <v>BĐ636668</v>
      </c>
      <c r="H8" s="8">
        <f t="shared" si="1"/>
        <v>164</v>
      </c>
      <c r="I8" s="9">
        <v>164</v>
      </c>
      <c r="J8" s="9"/>
      <c r="K8" s="10">
        <f t="shared" si="2"/>
        <v>2606</v>
      </c>
      <c r="L8" s="11"/>
      <c r="M8" s="1" t="str">
        <f t="shared" si="0"/>
        <v>LNK</v>
      </c>
    </row>
    <row r="9" spans="1:19" ht="36.75" customHeight="1" x14ac:dyDescent="0.25">
      <c r="A9" s="5">
        <f>COUNTA($A$5:A8)+1</f>
        <v>4</v>
      </c>
      <c r="B9" s="6" t="s">
        <v>42</v>
      </c>
      <c r="C9" s="7">
        <v>37</v>
      </c>
      <c r="D9" s="7">
        <v>31</v>
      </c>
      <c r="E9" s="6" t="s">
        <v>2</v>
      </c>
      <c r="F9" s="6">
        <v>1180</v>
      </c>
      <c r="G9" s="6" t="str">
        <f>VLOOKUP(D9,[1]Sheet1!$B$4062:$C$4201,2,0)</f>
        <v>BĐ636661</v>
      </c>
      <c r="H9" s="8">
        <f t="shared" si="1"/>
        <v>157</v>
      </c>
      <c r="I9" s="9">
        <v>157</v>
      </c>
      <c r="J9" s="9"/>
      <c r="K9" s="10">
        <f t="shared" si="2"/>
        <v>1023</v>
      </c>
      <c r="L9" s="11"/>
      <c r="M9" s="1" t="str">
        <f t="shared" si="0"/>
        <v>CLN</v>
      </c>
    </row>
    <row r="10" spans="1:19" s="16" customFormat="1" ht="39.950000000000003" customHeight="1" x14ac:dyDescent="0.25">
      <c r="A10" s="5">
        <f>COUNTA($A$5:A9)+1</f>
        <v>5</v>
      </c>
      <c r="B10" s="6" t="s">
        <v>43</v>
      </c>
      <c r="C10" s="12">
        <v>37</v>
      </c>
      <c r="D10" s="13">
        <v>39</v>
      </c>
      <c r="E10" s="14" t="s">
        <v>48</v>
      </c>
      <c r="F10" s="15">
        <v>32952</v>
      </c>
      <c r="G10" s="6" t="str">
        <f>VLOOKUP(D10,[1]Sheet1!$B$4062:$C$4201,2,0)</f>
        <v>BĐ636656</v>
      </c>
      <c r="H10" s="8">
        <f t="shared" si="1"/>
        <v>330</v>
      </c>
      <c r="I10" s="10">
        <v>330</v>
      </c>
      <c r="J10" s="10"/>
      <c r="K10" s="10">
        <f t="shared" si="2"/>
        <v>32622</v>
      </c>
      <c r="L10" s="11"/>
      <c r="M10" s="1" t="str">
        <f t="shared" si="0"/>
        <v>LUN</v>
      </c>
      <c r="N10" s="1"/>
      <c r="O10" s="1"/>
      <c r="P10" s="1"/>
      <c r="Q10" s="1"/>
      <c r="R10" s="1"/>
      <c r="S10" s="1"/>
    </row>
    <row r="11" spans="1:19" ht="36.75" customHeight="1" x14ac:dyDescent="0.25">
      <c r="A11" s="5">
        <f>COUNTA($A$5:A10)+1</f>
        <v>6</v>
      </c>
      <c r="B11" s="6" t="s">
        <v>44</v>
      </c>
      <c r="C11" s="12">
        <v>37</v>
      </c>
      <c r="D11" s="13">
        <v>45</v>
      </c>
      <c r="E11" s="14" t="s">
        <v>0</v>
      </c>
      <c r="F11" s="15">
        <v>5456</v>
      </c>
      <c r="G11" s="6" t="str">
        <f>VLOOKUP(D11,[1]Sheet1!$B$4062:$C$4201,2,0)</f>
        <v>BĐ636710</v>
      </c>
      <c r="H11" s="8">
        <f t="shared" si="1"/>
        <v>59</v>
      </c>
      <c r="I11" s="10">
        <v>59</v>
      </c>
      <c r="J11" s="10"/>
      <c r="K11" s="10">
        <f t="shared" si="2"/>
        <v>5397</v>
      </c>
      <c r="L11" s="11"/>
      <c r="M11" s="1" t="str">
        <f t="shared" si="0"/>
        <v>LNK</v>
      </c>
      <c r="N11" s="16"/>
      <c r="O11" s="16"/>
      <c r="P11" s="16"/>
      <c r="Q11" s="16"/>
      <c r="R11" s="16"/>
      <c r="S11" s="16"/>
    </row>
    <row r="12" spans="1:19" ht="36.75" customHeight="1" x14ac:dyDescent="0.25">
      <c r="A12" s="5">
        <f>COUNTA($A$5:A11)+1</f>
        <v>7</v>
      </c>
      <c r="B12" s="6" t="s">
        <v>40</v>
      </c>
      <c r="C12" s="12">
        <v>37</v>
      </c>
      <c r="D12" s="13">
        <v>48</v>
      </c>
      <c r="E12" s="14" t="s">
        <v>48</v>
      </c>
      <c r="F12" s="15">
        <v>5703</v>
      </c>
      <c r="G12" s="6" t="str">
        <f>VLOOKUP(D12,[1]Sheet1!$B$4062:$C$4201,2,0)</f>
        <v>BĐ636724</v>
      </c>
      <c r="H12" s="8">
        <f t="shared" si="1"/>
        <v>58</v>
      </c>
      <c r="I12" s="10">
        <v>58</v>
      </c>
      <c r="J12" s="10"/>
      <c r="K12" s="10">
        <f t="shared" si="2"/>
        <v>5645</v>
      </c>
      <c r="L12" s="11"/>
      <c r="M12" s="1" t="str">
        <f t="shared" si="0"/>
        <v>LUN</v>
      </c>
    </row>
    <row r="13" spans="1:19" ht="36.75" customHeight="1" x14ac:dyDescent="0.25">
      <c r="A13" s="5">
        <f>COUNTA($A$5:A12)+1</f>
        <v>8</v>
      </c>
      <c r="B13" s="6" t="s">
        <v>44</v>
      </c>
      <c r="C13" s="7">
        <v>37</v>
      </c>
      <c r="D13" s="7">
        <v>50</v>
      </c>
      <c r="E13" s="6" t="s">
        <v>0</v>
      </c>
      <c r="F13" s="6">
        <v>861</v>
      </c>
      <c r="G13" s="6" t="str">
        <f>VLOOKUP(D13,[1]Sheet1!$B$4062:$C$4201,2,0)</f>
        <v>BĐ636710</v>
      </c>
      <c r="H13" s="8">
        <f t="shared" si="1"/>
        <v>189</v>
      </c>
      <c r="I13" s="9">
        <v>189</v>
      </c>
      <c r="J13" s="9"/>
      <c r="K13" s="10">
        <f t="shared" si="2"/>
        <v>672</v>
      </c>
      <c r="L13" s="11"/>
      <c r="M13" s="1" t="str">
        <f t="shared" si="0"/>
        <v>LNK</v>
      </c>
    </row>
    <row r="14" spans="1:19" s="16" customFormat="1" ht="39.950000000000003" customHeight="1" x14ac:dyDescent="0.25">
      <c r="A14" s="5">
        <f>COUNTA($A$5:A13)+1</f>
        <v>9</v>
      </c>
      <c r="B14" s="6" t="s">
        <v>40</v>
      </c>
      <c r="C14" s="7">
        <v>37</v>
      </c>
      <c r="D14" s="7">
        <v>54</v>
      </c>
      <c r="E14" s="6" t="s">
        <v>0</v>
      </c>
      <c r="F14" s="6">
        <v>1794</v>
      </c>
      <c r="G14" s="6" t="str">
        <f>VLOOKUP(D14,[1]Sheet1!$B$4062:$C$4201,2,0)</f>
        <v>BĐ636725</v>
      </c>
      <c r="H14" s="8">
        <f t="shared" si="1"/>
        <v>7</v>
      </c>
      <c r="I14" s="9">
        <v>7</v>
      </c>
      <c r="J14" s="9"/>
      <c r="K14" s="10">
        <f t="shared" si="2"/>
        <v>1787</v>
      </c>
      <c r="L14" s="11"/>
      <c r="M14" s="1" t="str">
        <f t="shared" si="0"/>
        <v>LNK</v>
      </c>
      <c r="N14" s="1"/>
      <c r="O14" s="1"/>
      <c r="P14" s="1"/>
      <c r="Q14" s="1"/>
      <c r="R14" s="1"/>
      <c r="S14" s="1"/>
    </row>
    <row r="15" spans="1:19" s="16" customFormat="1" ht="39.950000000000003" customHeight="1" x14ac:dyDescent="0.25">
      <c r="A15" s="5">
        <f>COUNTA($A$5:A14)+1</f>
        <v>10</v>
      </c>
      <c r="B15" s="6" t="s">
        <v>45</v>
      </c>
      <c r="C15" s="7">
        <v>37</v>
      </c>
      <c r="D15" s="7">
        <v>57</v>
      </c>
      <c r="E15" s="6" t="s">
        <v>48</v>
      </c>
      <c r="F15" s="6">
        <v>2014</v>
      </c>
      <c r="G15" s="6" t="str">
        <f>VLOOKUP(D15,[1]Sheet1!$B$4062:$C$4201,2,0)</f>
        <v>BĐ636648</v>
      </c>
      <c r="H15" s="8">
        <f t="shared" si="1"/>
        <v>138</v>
      </c>
      <c r="I15" s="9">
        <v>138</v>
      </c>
      <c r="J15" s="9"/>
      <c r="K15" s="10">
        <f t="shared" si="2"/>
        <v>1876</v>
      </c>
      <c r="L15" s="11"/>
      <c r="M15" s="1" t="str">
        <f t="shared" si="0"/>
        <v>LUN</v>
      </c>
      <c r="N15" s="1"/>
      <c r="O15" s="1"/>
      <c r="P15" s="1"/>
      <c r="Q15" s="1"/>
      <c r="R15" s="1"/>
      <c r="S15" s="1"/>
    </row>
    <row r="16" spans="1:19" ht="36.75" customHeight="1" x14ac:dyDescent="0.25">
      <c r="A16" s="5">
        <f>COUNTA($A$5:A15)+1</f>
        <v>11</v>
      </c>
      <c r="B16" s="6" t="s">
        <v>46</v>
      </c>
      <c r="C16" s="7">
        <v>37</v>
      </c>
      <c r="D16" s="7">
        <v>58</v>
      </c>
      <c r="E16" s="6" t="s">
        <v>0</v>
      </c>
      <c r="F16" s="6">
        <v>5544</v>
      </c>
      <c r="G16" s="6" t="str">
        <f>VLOOKUP(D16,[1]Sheet1!$B$4062:$C$4201,2,0)</f>
        <v>BĐ636697</v>
      </c>
      <c r="H16" s="8">
        <f t="shared" si="1"/>
        <v>57</v>
      </c>
      <c r="I16" s="9">
        <v>57</v>
      </c>
      <c r="J16" s="9"/>
      <c r="K16" s="10">
        <f t="shared" si="2"/>
        <v>5487</v>
      </c>
      <c r="L16" s="11"/>
      <c r="M16" s="1" t="str">
        <f t="shared" si="0"/>
        <v>LNK</v>
      </c>
    </row>
    <row r="17" spans="1:19" s="16" customFormat="1" ht="39.950000000000003" customHeight="1" x14ac:dyDescent="0.25">
      <c r="A17" s="5">
        <f>COUNTA($A$5:A16)+1</f>
        <v>12</v>
      </c>
      <c r="B17" s="6" t="s">
        <v>40</v>
      </c>
      <c r="C17" s="12">
        <v>37</v>
      </c>
      <c r="D17" s="13">
        <v>62</v>
      </c>
      <c r="E17" s="14" t="s">
        <v>2</v>
      </c>
      <c r="F17" s="15">
        <v>455</v>
      </c>
      <c r="G17" s="6" t="str">
        <f>VLOOKUP(D17,[1]Sheet1!$B$4062:$C$4201,2,0)</f>
        <v>BĐ636725</v>
      </c>
      <c r="H17" s="8">
        <f t="shared" si="1"/>
        <v>27</v>
      </c>
      <c r="I17" s="10">
        <v>27</v>
      </c>
      <c r="J17" s="10"/>
      <c r="K17" s="10">
        <f t="shared" si="2"/>
        <v>428</v>
      </c>
      <c r="L17" s="11"/>
      <c r="M17" s="1" t="str">
        <f t="shared" si="0"/>
        <v>CLN</v>
      </c>
      <c r="N17" s="1"/>
      <c r="O17" s="1"/>
      <c r="P17" s="1"/>
      <c r="Q17" s="1"/>
      <c r="R17" s="1"/>
      <c r="S17" s="1"/>
    </row>
    <row r="18" spans="1:19" s="16" customFormat="1" ht="39.950000000000003" customHeight="1" x14ac:dyDescent="0.25">
      <c r="A18" s="5">
        <f>COUNTA($A$5:A17)+1</f>
        <v>13</v>
      </c>
      <c r="B18" s="6" t="s">
        <v>46</v>
      </c>
      <c r="C18" s="12">
        <v>37</v>
      </c>
      <c r="D18" s="13">
        <v>65</v>
      </c>
      <c r="E18" s="14" t="s">
        <v>0</v>
      </c>
      <c r="F18" s="15">
        <v>1996</v>
      </c>
      <c r="G18" s="6" t="str">
        <f>VLOOKUP(D18,[1]Sheet1!$B$4062:$C$4201,2,0)</f>
        <v>BĐ636697</v>
      </c>
      <c r="H18" s="8">
        <f t="shared" si="1"/>
        <v>160</v>
      </c>
      <c r="I18" s="10">
        <v>160</v>
      </c>
      <c r="J18" s="10"/>
      <c r="K18" s="10">
        <f t="shared" si="2"/>
        <v>1836</v>
      </c>
      <c r="L18" s="11"/>
      <c r="M18" s="1" t="str">
        <f t="shared" si="0"/>
        <v>LNK</v>
      </c>
    </row>
    <row r="19" spans="1:19" s="16" customFormat="1" ht="39.950000000000003" customHeight="1" x14ac:dyDescent="0.25">
      <c r="A19" s="5">
        <f>COUNTA($A$5:A18)+1</f>
        <v>14</v>
      </c>
      <c r="B19" s="6" t="s">
        <v>47</v>
      </c>
      <c r="C19" s="12">
        <v>37</v>
      </c>
      <c r="D19" s="13">
        <v>70</v>
      </c>
      <c r="E19" s="14" t="s">
        <v>49</v>
      </c>
      <c r="F19" s="15">
        <v>842</v>
      </c>
      <c r="G19" s="6" t="str">
        <f>VLOOKUP(D19,[1]Sheet1!$B$4062:$C$4201,2,0)</f>
        <v>BĐ636705</v>
      </c>
      <c r="H19" s="8">
        <f t="shared" si="1"/>
        <v>36</v>
      </c>
      <c r="I19" s="10">
        <v>36</v>
      </c>
      <c r="J19" s="10"/>
      <c r="K19" s="10">
        <f t="shared" si="2"/>
        <v>806</v>
      </c>
      <c r="L19" s="11"/>
      <c r="M19" s="1" t="str">
        <f t="shared" si="0"/>
        <v>CLN</v>
      </c>
    </row>
    <row r="20" spans="1:19" s="16" customFormat="1" ht="39.950000000000003" customHeight="1" x14ac:dyDescent="0.25">
      <c r="A20" s="5">
        <f>COUNTA($A$5:A19)+1</f>
        <v>15</v>
      </c>
      <c r="B20" s="6" t="s">
        <v>41</v>
      </c>
      <c r="C20" s="12">
        <v>37</v>
      </c>
      <c r="D20" s="13">
        <v>71</v>
      </c>
      <c r="E20" s="14" t="s">
        <v>49</v>
      </c>
      <c r="F20" s="15">
        <v>340</v>
      </c>
      <c r="G20" s="6" t="str">
        <f>VLOOKUP(D20,[1]Sheet1!$B$4062:$C$4201,2,0)</f>
        <v>BĐ636667</v>
      </c>
      <c r="H20" s="8">
        <f t="shared" si="1"/>
        <v>7</v>
      </c>
      <c r="I20" s="10">
        <v>7</v>
      </c>
      <c r="J20" s="10"/>
      <c r="K20" s="10">
        <f t="shared" si="2"/>
        <v>333</v>
      </c>
      <c r="L20" s="11"/>
      <c r="M20" s="1" t="str">
        <f t="shared" si="0"/>
        <v>CLN</v>
      </c>
    </row>
    <row r="21" spans="1:19" s="16" customFormat="1" ht="39.950000000000003" customHeight="1" x14ac:dyDescent="0.25">
      <c r="A21" s="5">
        <f>COUNTA($A$5:A20)+1</f>
        <v>16</v>
      </c>
      <c r="B21" s="6" t="s">
        <v>40</v>
      </c>
      <c r="C21" s="12">
        <v>37</v>
      </c>
      <c r="D21" s="13">
        <v>72</v>
      </c>
      <c r="E21" s="14" t="s">
        <v>49</v>
      </c>
      <c r="F21" s="15">
        <v>1479</v>
      </c>
      <c r="G21" s="6" t="str">
        <f>VLOOKUP(D21,[1]Sheet1!$B$4062:$C$4201,2,0)</f>
        <v>BĐ636723</v>
      </c>
      <c r="H21" s="8">
        <f t="shared" si="1"/>
        <v>22</v>
      </c>
      <c r="I21" s="10">
        <v>22</v>
      </c>
      <c r="J21" s="10"/>
      <c r="K21" s="10">
        <f t="shared" si="2"/>
        <v>1457</v>
      </c>
      <c r="L21" s="11"/>
      <c r="M21" s="1" t="str">
        <f t="shared" si="0"/>
        <v>CLN</v>
      </c>
    </row>
    <row r="22" spans="1:19" s="16" customFormat="1" ht="39.950000000000003" customHeight="1" x14ac:dyDescent="0.25">
      <c r="A22" s="5">
        <f>COUNTA($A$5:A21)+1</f>
        <v>17</v>
      </c>
      <c r="B22" s="6" t="s">
        <v>47</v>
      </c>
      <c r="C22" s="12">
        <v>37</v>
      </c>
      <c r="D22" s="13">
        <v>86</v>
      </c>
      <c r="E22" s="14" t="s">
        <v>0</v>
      </c>
      <c r="F22" s="15">
        <v>2584</v>
      </c>
      <c r="G22" s="6" t="str">
        <f>VLOOKUP(D22,[1]Sheet1!$B$4062:$C$4201,2,0)</f>
        <v>BĐ636707</v>
      </c>
      <c r="H22" s="8">
        <f t="shared" si="1"/>
        <v>223</v>
      </c>
      <c r="I22" s="10">
        <v>223</v>
      </c>
      <c r="J22" s="10"/>
      <c r="K22" s="10">
        <f t="shared" si="2"/>
        <v>2361</v>
      </c>
      <c r="L22" s="11"/>
      <c r="M22" s="1" t="str">
        <f t="shared" si="0"/>
        <v>LNK</v>
      </c>
    </row>
    <row r="23" spans="1:19" s="16" customFormat="1" ht="39.950000000000003" customHeight="1" x14ac:dyDescent="0.25">
      <c r="A23" s="5">
        <f>COUNTA($A$5:A22)+1</f>
        <v>18</v>
      </c>
      <c r="B23" s="6" t="s">
        <v>41</v>
      </c>
      <c r="C23" s="12">
        <v>37</v>
      </c>
      <c r="D23" s="13">
        <v>90</v>
      </c>
      <c r="E23" s="14" t="s">
        <v>2</v>
      </c>
      <c r="F23" s="15">
        <v>3574</v>
      </c>
      <c r="G23" s="6" t="str">
        <f>VLOOKUP(D23,[1]Sheet1!$B$4062:$C$4201,2,0)</f>
        <v>BĐ636668</v>
      </c>
      <c r="H23" s="8">
        <f t="shared" si="1"/>
        <v>115</v>
      </c>
      <c r="I23" s="10">
        <v>115</v>
      </c>
      <c r="J23" s="10"/>
      <c r="K23" s="10">
        <f t="shared" si="2"/>
        <v>3459</v>
      </c>
      <c r="L23" s="11"/>
      <c r="M23" s="1" t="str">
        <f t="shared" si="0"/>
        <v>CLN</v>
      </c>
    </row>
    <row r="24" spans="1:19" s="16" customFormat="1" ht="39.950000000000003" customHeight="1" x14ac:dyDescent="0.25">
      <c r="A24" s="5">
        <f>COUNTA($A$5:A23)+1</f>
        <v>19</v>
      </c>
      <c r="B24" s="6" t="s">
        <v>41</v>
      </c>
      <c r="C24" s="12">
        <v>37</v>
      </c>
      <c r="D24" s="13">
        <v>104</v>
      </c>
      <c r="E24" s="14" t="s">
        <v>0</v>
      </c>
      <c r="F24" s="15">
        <v>4332</v>
      </c>
      <c r="G24" s="6" t="str">
        <f>VLOOKUP(D24,[1]Sheet1!$B$4062:$C$4201,2,0)</f>
        <v>BĐ636668</v>
      </c>
      <c r="H24" s="8">
        <f t="shared" si="1"/>
        <v>90</v>
      </c>
      <c r="I24" s="10">
        <v>90</v>
      </c>
      <c r="J24" s="10"/>
      <c r="K24" s="10">
        <f t="shared" si="2"/>
        <v>4242</v>
      </c>
      <c r="L24" s="11"/>
      <c r="M24" s="1" t="str">
        <f t="shared" si="0"/>
        <v>LNK</v>
      </c>
    </row>
    <row r="25" spans="1:19" s="16" customFormat="1" ht="39.950000000000003" customHeight="1" x14ac:dyDescent="0.25">
      <c r="A25" s="5">
        <f>COUNTA($A$5:A24)+1</f>
        <v>20</v>
      </c>
      <c r="B25" s="6" t="s">
        <v>44</v>
      </c>
      <c r="C25" s="12">
        <v>37</v>
      </c>
      <c r="D25" s="13" t="s">
        <v>56</v>
      </c>
      <c r="E25" s="14" t="s">
        <v>2</v>
      </c>
      <c r="F25" s="15">
        <v>6193</v>
      </c>
      <c r="G25" s="6" t="s">
        <v>57</v>
      </c>
      <c r="H25" s="8">
        <f t="shared" si="1"/>
        <v>162</v>
      </c>
      <c r="I25" s="10">
        <v>162</v>
      </c>
      <c r="J25" s="10"/>
      <c r="K25" s="10">
        <f t="shared" si="2"/>
        <v>6031</v>
      </c>
      <c r="L25" s="11"/>
      <c r="M25" s="1" t="str">
        <f t="shared" si="0"/>
        <v>CLN</v>
      </c>
    </row>
    <row r="26" spans="1:19" s="16" customFormat="1" ht="39.950000000000003" customHeight="1" thickBot="1" x14ac:dyDescent="0.3">
      <c r="A26" s="17"/>
      <c r="B26" s="18" t="s">
        <v>12</v>
      </c>
      <c r="C26" s="19"/>
      <c r="D26" s="19"/>
      <c r="E26" s="18"/>
      <c r="F26" s="18">
        <f>SUM(F6:F25)</f>
        <v>96028</v>
      </c>
      <c r="G26" s="18"/>
      <c r="H26" s="20">
        <f>SUM(H6:H25)</f>
        <v>2279</v>
      </c>
      <c r="I26" s="20">
        <f>SUM(I6:I25)</f>
        <v>2279</v>
      </c>
      <c r="J26" s="20">
        <f>SUM(J6:J25)</f>
        <v>0</v>
      </c>
      <c r="K26" s="20">
        <f>SUM(K6:K25)</f>
        <v>93749</v>
      </c>
      <c r="L26" s="21"/>
      <c r="M26" s="1"/>
      <c r="N26" s="1"/>
      <c r="O26" s="1"/>
      <c r="P26" s="1"/>
      <c r="Q26" s="1"/>
      <c r="R26" s="1"/>
      <c r="S26" s="1"/>
    </row>
    <row r="27" spans="1:19" s="16" customFormat="1" ht="15" customHeight="1" thickTop="1" x14ac:dyDescent="0.25">
      <c r="A27" s="22"/>
      <c r="B27" s="23"/>
      <c r="C27" s="22"/>
      <c r="D27" s="22"/>
      <c r="E27" s="24"/>
      <c r="F27" s="25"/>
      <c r="G27" s="25"/>
      <c r="H27" s="25"/>
      <c r="I27" s="25"/>
      <c r="J27" s="25"/>
      <c r="K27" s="25"/>
      <c r="L27" s="26"/>
    </row>
    <row r="28" spans="1:19" ht="15" customHeight="1" x14ac:dyDescent="0.25">
      <c r="A28" s="27" t="s">
        <v>15</v>
      </c>
      <c r="B28" s="67" t="s">
        <v>16</v>
      </c>
      <c r="C28" s="67"/>
      <c r="D28" s="67"/>
      <c r="E28" s="67"/>
      <c r="F28" s="68" t="s">
        <v>17</v>
      </c>
      <c r="G28" s="69"/>
      <c r="H28" s="69"/>
      <c r="I28" s="69"/>
      <c r="J28" s="69"/>
      <c r="K28" s="69"/>
      <c r="L28" s="69"/>
    </row>
    <row r="29" spans="1:19" s="16" customFormat="1" ht="47.25" customHeight="1" x14ac:dyDescent="0.25">
      <c r="A29" s="28" t="s">
        <v>18</v>
      </c>
      <c r="B29" s="70" t="s">
        <v>37</v>
      </c>
      <c r="C29" s="71"/>
      <c r="D29" s="71"/>
      <c r="E29" s="71"/>
      <c r="F29" s="71" t="s">
        <v>50</v>
      </c>
      <c r="G29" s="72"/>
      <c r="H29" s="72"/>
      <c r="I29" s="72"/>
      <c r="J29" s="72"/>
      <c r="K29" s="72"/>
      <c r="L29" s="72"/>
    </row>
    <row r="30" spans="1:19" x14ac:dyDescent="0.25">
      <c r="A30" s="29"/>
      <c r="B30" s="23" t="s">
        <v>19</v>
      </c>
      <c r="C30" s="73" t="s">
        <v>20</v>
      </c>
      <c r="D30" s="73"/>
      <c r="E30" s="73"/>
      <c r="F30" s="30"/>
      <c r="G30" s="64" t="s">
        <v>21</v>
      </c>
      <c r="H30" s="64"/>
      <c r="I30" s="31"/>
      <c r="J30" s="64" t="s">
        <v>22</v>
      </c>
      <c r="K30" s="64"/>
      <c r="L30" s="32"/>
    </row>
    <row r="31" spans="1:19" x14ac:dyDescent="0.25">
      <c r="A31" s="33"/>
      <c r="B31" s="33"/>
      <c r="C31" s="64"/>
      <c r="D31" s="64"/>
      <c r="E31" s="64"/>
      <c r="F31" s="30"/>
      <c r="G31" s="30"/>
      <c r="H31" s="30"/>
      <c r="I31" s="34"/>
      <c r="J31" s="34"/>
      <c r="K31" s="35"/>
      <c r="L31" s="32"/>
    </row>
    <row r="32" spans="1:19" x14ac:dyDescent="0.25">
      <c r="A32" s="33"/>
      <c r="B32" s="33"/>
      <c r="C32" s="36"/>
      <c r="D32" s="36"/>
      <c r="E32" s="36"/>
      <c r="F32" s="30"/>
      <c r="G32" s="30"/>
      <c r="H32" s="30"/>
      <c r="I32" s="34"/>
      <c r="J32" s="34"/>
      <c r="K32" s="35"/>
      <c r="L32" s="32"/>
    </row>
    <row r="33" spans="1:12" x14ac:dyDescent="0.25">
      <c r="A33" s="37"/>
      <c r="B33" s="38"/>
      <c r="C33" s="39"/>
      <c r="D33" s="37"/>
      <c r="E33" s="40"/>
      <c r="F33" s="41"/>
      <c r="G33" s="41"/>
      <c r="H33" s="41"/>
      <c r="I33" s="37"/>
      <c r="J33" s="39"/>
      <c r="K33" s="42"/>
      <c r="L33" s="43"/>
    </row>
    <row r="34" spans="1:12" x14ac:dyDescent="0.25">
      <c r="A34" s="37"/>
      <c r="B34" s="38"/>
      <c r="C34" s="39"/>
      <c r="D34" s="37"/>
      <c r="E34" s="40"/>
      <c r="F34" s="37"/>
      <c r="G34" s="37"/>
      <c r="H34" s="37"/>
      <c r="I34" s="39"/>
      <c r="J34" s="39"/>
      <c r="K34" s="42"/>
      <c r="L34" s="43"/>
    </row>
    <row r="35" spans="1:12" x14ac:dyDescent="0.25">
      <c r="A35" s="37"/>
      <c r="B35" s="38"/>
      <c r="C35" s="39"/>
      <c r="D35" s="37"/>
      <c r="E35" s="40"/>
      <c r="F35" s="37"/>
      <c r="G35" s="37"/>
      <c r="H35" s="37"/>
      <c r="I35" s="39"/>
      <c r="J35" s="39"/>
      <c r="K35" s="42"/>
      <c r="L35" s="43"/>
    </row>
    <row r="36" spans="1:12" x14ac:dyDescent="0.25">
      <c r="A36" s="44"/>
      <c r="B36" s="45" t="s">
        <v>23</v>
      </c>
      <c r="C36" s="65" t="s">
        <v>24</v>
      </c>
      <c r="D36" s="65"/>
      <c r="E36" s="65"/>
      <c r="F36" s="46"/>
      <c r="G36" s="66" t="s">
        <v>52</v>
      </c>
      <c r="H36" s="66"/>
      <c r="I36" s="47"/>
      <c r="J36" s="66" t="s">
        <v>53</v>
      </c>
      <c r="K36" s="66"/>
      <c r="L36" s="48"/>
    </row>
    <row r="37" spans="1:12" x14ac:dyDescent="0.25">
      <c r="I37" s="39"/>
    </row>
    <row r="38" spans="1:12" x14ac:dyDescent="0.25">
      <c r="I38" s="39"/>
    </row>
  </sheetData>
  <mergeCells count="23">
    <mergeCell ref="A1:L1"/>
    <mergeCell ref="A2:L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  <mergeCell ref="C31:E31"/>
    <mergeCell ref="C36:E36"/>
    <mergeCell ref="G36:H36"/>
    <mergeCell ref="J36:K36"/>
    <mergeCell ref="B28:E28"/>
    <mergeCell ref="F28:L28"/>
    <mergeCell ref="B29:E29"/>
    <mergeCell ref="F29:L29"/>
    <mergeCell ref="C30:E30"/>
    <mergeCell ref="G30:H30"/>
    <mergeCell ref="J30:K30"/>
  </mergeCells>
  <pageMargins left="0.7" right="0.7" top="0.75" bottom="0.75" header="0.3" footer="0.3"/>
  <pageSetup paperSize="9" scale="76" fitToHeight="0" orientation="landscape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tabSelected="1" view="pageBreakPreview" zoomScaleNormal="70" zoomScaleSheetLayoutView="100" workbookViewId="0">
      <selection activeCell="A7" sqref="A7:C7"/>
    </sheetView>
  </sheetViews>
  <sheetFormatPr defaultRowHeight="15" x14ac:dyDescent="0.25"/>
  <cols>
    <col min="1" max="1" width="5.85546875" style="1" bestFit="1" customWidth="1"/>
    <col min="2" max="2" width="36.42578125" style="1" customWidth="1"/>
    <col min="3" max="3" width="65" style="1" customWidth="1"/>
    <col min="4" max="4" width="28" style="1" customWidth="1"/>
    <col min="5" max="5" width="24.85546875" style="1" customWidth="1"/>
    <col min="6" max="6" width="36.28515625" style="1" customWidth="1"/>
    <col min="7" max="16384" width="9.140625" style="1"/>
  </cols>
  <sheetData>
    <row r="1" spans="1:7" ht="108" customHeight="1" x14ac:dyDescent="0.25">
      <c r="A1" s="92" t="s">
        <v>54</v>
      </c>
      <c r="B1" s="93"/>
      <c r="C1" s="93"/>
      <c r="D1" s="93"/>
      <c r="E1" s="93"/>
      <c r="F1" s="93"/>
    </row>
    <row r="2" spans="1:7" ht="43.5" customHeight="1" thickBot="1" x14ac:dyDescent="0.3">
      <c r="A2" s="94" t="s">
        <v>25</v>
      </c>
      <c r="B2" s="94"/>
      <c r="C2" s="94"/>
      <c r="D2" s="94"/>
      <c r="E2" s="94"/>
      <c r="F2" s="94"/>
    </row>
    <row r="3" spans="1:7" ht="56.25" customHeight="1" x14ac:dyDescent="0.25">
      <c r="A3" s="49" t="s">
        <v>4</v>
      </c>
      <c r="B3" s="50" t="s">
        <v>26</v>
      </c>
      <c r="C3" s="50" t="s">
        <v>3</v>
      </c>
      <c r="D3" s="50" t="s">
        <v>27</v>
      </c>
      <c r="E3" s="50" t="s">
        <v>28</v>
      </c>
      <c r="F3" s="51" t="s">
        <v>29</v>
      </c>
    </row>
    <row r="4" spans="1:7" ht="33" customHeight="1" x14ac:dyDescent="0.25">
      <c r="A4" s="90">
        <v>1</v>
      </c>
      <c r="B4" s="88" t="s">
        <v>30</v>
      </c>
      <c r="C4" s="52" t="s">
        <v>31</v>
      </c>
      <c r="D4" s="52"/>
      <c r="E4" s="52">
        <f>SUMIFS(DS!$H$6:$H$25,DS!$M$6:$M$25,TH!G4)</f>
        <v>526</v>
      </c>
      <c r="F4" s="53"/>
      <c r="G4" s="1" t="s">
        <v>2</v>
      </c>
    </row>
    <row r="5" spans="1:7" ht="33" customHeight="1" x14ac:dyDescent="0.25">
      <c r="A5" s="90"/>
      <c r="B5" s="88"/>
      <c r="C5" s="52" t="s">
        <v>38</v>
      </c>
      <c r="D5" s="52"/>
      <c r="E5" s="52">
        <f>SUMIFS(DS!$H$6:$H$25,DS!$M$6:$M$25,TH!G5)</f>
        <v>1227</v>
      </c>
      <c r="F5" s="53"/>
      <c r="G5" s="1" t="s">
        <v>0</v>
      </c>
    </row>
    <row r="6" spans="1:7" ht="33" customHeight="1" x14ac:dyDescent="0.25">
      <c r="A6" s="91"/>
      <c r="B6" s="89"/>
      <c r="C6" s="52" t="s">
        <v>55</v>
      </c>
      <c r="D6" s="52"/>
      <c r="E6" s="52">
        <f>SUMIFS(DS!$H$6:$H$25,DS!$M$6:$M$25,TH!G6)</f>
        <v>526</v>
      </c>
      <c r="F6" s="53"/>
      <c r="G6" s="1" t="s">
        <v>48</v>
      </c>
    </row>
    <row r="7" spans="1:7" ht="30" customHeight="1" thickBot="1" x14ac:dyDescent="0.3">
      <c r="A7" s="95" t="s">
        <v>32</v>
      </c>
      <c r="B7" s="96"/>
      <c r="C7" s="96"/>
      <c r="D7" s="63">
        <f>SUM(D4:D6)</f>
        <v>0</v>
      </c>
      <c r="E7" s="54">
        <f>SUM(E4:E6)</f>
        <v>2279</v>
      </c>
      <c r="F7" s="55"/>
    </row>
    <row r="8" spans="1:7" ht="30" customHeight="1" x14ac:dyDescent="0.25">
      <c r="A8" s="56"/>
      <c r="B8" s="56"/>
      <c r="C8" s="56"/>
      <c r="D8" s="57"/>
      <c r="E8" s="57"/>
      <c r="F8" s="58"/>
    </row>
    <row r="9" spans="1:7" ht="30" customHeight="1" x14ac:dyDescent="0.25">
      <c r="A9" s="97" t="s">
        <v>33</v>
      </c>
      <c r="B9" s="97"/>
      <c r="C9" s="97"/>
      <c r="D9" s="97"/>
      <c r="E9" s="97"/>
      <c r="F9" s="97"/>
    </row>
    <row r="10" spans="1:7" ht="30" customHeight="1" x14ac:dyDescent="0.25">
      <c r="A10" s="84" t="s">
        <v>34</v>
      </c>
      <c r="B10" s="84"/>
      <c r="C10" s="84"/>
      <c r="D10" s="84"/>
      <c r="E10" s="84"/>
      <c r="F10" s="84"/>
    </row>
    <row r="11" spans="1:7" ht="30" customHeight="1" x14ac:dyDescent="0.25">
      <c r="A11" s="84" t="s">
        <v>35</v>
      </c>
      <c r="B11" s="84"/>
      <c r="C11" s="84"/>
      <c r="D11" s="84"/>
      <c r="E11" s="84"/>
      <c r="F11" s="84"/>
    </row>
    <row r="12" spans="1:7" ht="30" customHeight="1" x14ac:dyDescent="0.25">
      <c r="A12" s="85" t="s">
        <v>36</v>
      </c>
      <c r="B12" s="85"/>
      <c r="C12" s="85"/>
      <c r="D12" s="85"/>
      <c r="E12" s="85"/>
      <c r="F12" s="85"/>
    </row>
    <row r="13" spans="1:7" ht="30" customHeight="1" x14ac:dyDescent="0.25">
      <c r="A13" s="86"/>
      <c r="B13" s="86"/>
      <c r="C13" s="86"/>
      <c r="D13" s="86"/>
      <c r="E13" s="86"/>
      <c r="F13" s="86"/>
    </row>
    <row r="14" spans="1:7" ht="30" customHeight="1" x14ac:dyDescent="0.25">
      <c r="A14" s="59"/>
      <c r="B14" s="59"/>
      <c r="C14" s="60"/>
      <c r="D14" s="61"/>
      <c r="E14" s="61"/>
      <c r="F14" s="59"/>
    </row>
    <row r="15" spans="1:7" ht="30" customHeight="1" x14ac:dyDescent="0.25">
      <c r="A15" s="62"/>
      <c r="B15" s="62"/>
      <c r="C15" s="62"/>
      <c r="D15" s="62"/>
      <c r="E15" s="62"/>
      <c r="F15" s="62"/>
    </row>
    <row r="16" spans="1:7" ht="30" customHeight="1" x14ac:dyDescent="0.25">
      <c r="A16" s="62"/>
      <c r="B16" s="62"/>
      <c r="C16" s="62"/>
      <c r="D16" s="62"/>
      <c r="E16" s="62"/>
      <c r="F16" s="62"/>
    </row>
    <row r="17" spans="1:6" ht="30" customHeight="1" x14ac:dyDescent="0.25">
      <c r="A17" s="87" t="s">
        <v>24</v>
      </c>
      <c r="B17" s="87"/>
      <c r="C17" s="87"/>
      <c r="D17" s="87"/>
      <c r="E17" s="87"/>
      <c r="F17" s="87"/>
    </row>
  </sheetData>
  <mergeCells count="11">
    <mergeCell ref="A1:F1"/>
    <mergeCell ref="A2:F2"/>
    <mergeCell ref="A7:C7"/>
    <mergeCell ref="A9:F9"/>
    <mergeCell ref="A10:F10"/>
    <mergeCell ref="A11:F11"/>
    <mergeCell ref="A12:F12"/>
    <mergeCell ref="A13:F13"/>
    <mergeCell ref="A17:F17"/>
    <mergeCell ref="B4:B6"/>
    <mergeCell ref="A4:A6"/>
  </mergeCells>
  <pageMargins left="0.7" right="0.7" top="0.75" bottom="0.75" header="0.3" footer="0.3"/>
  <pageSetup paperSize="9" scale="66" fitToHeight="0" orientation="landscape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DS</vt:lpstr>
      <vt:lpstr>TH</vt:lpstr>
      <vt:lpstr>DS!Print_Area</vt:lpstr>
      <vt:lpstr>TH!Print_Area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Thiemdp</dc:creator>
  <cp:lastModifiedBy>TRUONGSINH</cp:lastModifiedBy>
  <cp:lastPrinted>2022-11-17T02:32:21Z</cp:lastPrinted>
  <dcterms:created xsi:type="dcterms:W3CDTF">2015-04-08T08:13:10Z</dcterms:created>
  <dcterms:modified xsi:type="dcterms:W3CDTF">2022-11-17T02:48:16Z</dcterms:modified>
</cp:coreProperties>
</file>