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nove\Oficina Excel\02.05.18\"/>
    </mc:Choice>
  </mc:AlternateContent>
  <bookViews>
    <workbookView xWindow="0" yWindow="0" windowWidth="24000" windowHeight="9135" tabRatio="781" activeTab="7"/>
  </bookViews>
  <sheets>
    <sheet name="Exp. 1" sheetId="32" r:id="rId1"/>
    <sheet name="Exp. 2" sheetId="33" r:id="rId2"/>
    <sheet name="COMPARAÇÃO" sheetId="34" r:id="rId3"/>
    <sheet name="Exercício 1" sheetId="35" r:id="rId4"/>
    <sheet name="Exp. 3" sheetId="36" r:id="rId5"/>
    <sheet name="Exercício 2" sheetId="37" r:id="rId6"/>
    <sheet name="Exercício 3" sheetId="31" r:id="rId7"/>
    <sheet name="Exercício 4" sheetId="38" r:id="rId8"/>
    <sheet name="Exercício 5" sheetId="39" r:id="rId9"/>
    <sheet name="Exercício 6" sheetId="40" r:id="rId10"/>
  </sheets>
  <definedNames>
    <definedName name="_xlnm._FilterDatabase" localSheetId="8" hidden="1">'Exercício 5'!$P$5:$Q$5</definedName>
    <definedName name="anscount" hidden="1">2</definedName>
    <definedName name="componente" localSheetId="2">#REF!</definedName>
    <definedName name="componente" localSheetId="3">#REF!</definedName>
    <definedName name="componente" localSheetId="5">#REF!</definedName>
    <definedName name="componente" localSheetId="7">#REF!</definedName>
    <definedName name="componente" localSheetId="8">#REF!</definedName>
    <definedName name="componente" localSheetId="9">#REF!</definedName>
    <definedName name="componente" localSheetId="1">#REF!</definedName>
    <definedName name="componente" localSheetId="4">#REF!</definedName>
    <definedName name="componente">#REF!</definedName>
    <definedName name="custo" localSheetId="2">#REF!</definedName>
    <definedName name="custo" localSheetId="3">#REF!</definedName>
    <definedName name="custo" localSheetId="9">#REF!</definedName>
    <definedName name="custo" localSheetId="1">#REF!</definedName>
    <definedName name="custo" localSheetId="4">#REF!</definedName>
    <definedName name="custo">#REF!</definedName>
    <definedName name="custo_total" localSheetId="2">#REF!</definedName>
    <definedName name="custo_total" localSheetId="3">#REF!</definedName>
    <definedName name="custo_total" localSheetId="9">#REF!</definedName>
    <definedName name="custo_total" localSheetId="1">#REF!</definedName>
    <definedName name="custo_total" localSheetId="4">#REF!</definedName>
    <definedName name="custo_total">#REF!</definedName>
    <definedName name="custo_unid">#REF!</definedName>
    <definedName name="empregados">#REF!</definedName>
    <definedName name="produto">#REF!</definedName>
    <definedName name="quantidade">#REF!</definedName>
    <definedName name="unidad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8" l="1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6" i="38"/>
  <c r="J14" i="34"/>
  <c r="J15" i="34"/>
  <c r="J16" i="34"/>
  <c r="J17" i="34"/>
  <c r="J13" i="34"/>
  <c r="I14" i="34"/>
  <c r="I15" i="34"/>
  <c r="I16" i="34"/>
  <c r="I17" i="34"/>
  <c r="I13" i="34"/>
  <c r="H14" i="34"/>
  <c r="H15" i="34"/>
  <c r="H16" i="34"/>
  <c r="H17" i="34"/>
  <c r="H13" i="34"/>
  <c r="G14" i="34"/>
  <c r="G15" i="34"/>
  <c r="G16" i="34"/>
  <c r="G17" i="34"/>
  <c r="G13" i="34"/>
  <c r="F14" i="34"/>
  <c r="F15" i="34"/>
  <c r="F16" i="34"/>
  <c r="F17" i="34"/>
  <c r="F13" i="34"/>
  <c r="E14" i="34"/>
  <c r="E15" i="34"/>
  <c r="E16" i="34"/>
  <c r="E17" i="34"/>
  <c r="E13" i="34"/>
  <c r="J8" i="34"/>
  <c r="J9" i="34"/>
  <c r="J10" i="34"/>
  <c r="J11" i="34"/>
  <c r="J7" i="34"/>
  <c r="I8" i="34"/>
  <c r="I9" i="34"/>
  <c r="I10" i="34"/>
  <c r="I11" i="34"/>
  <c r="I7" i="34"/>
  <c r="H8" i="34"/>
  <c r="H9" i="34"/>
  <c r="H10" i="34"/>
  <c r="H11" i="34"/>
  <c r="H7" i="34"/>
  <c r="G8" i="34"/>
  <c r="G9" i="34"/>
  <c r="G10" i="34"/>
  <c r="G11" i="34"/>
  <c r="G7" i="34"/>
  <c r="G7" i="31" l="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6" i="31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6" i="37"/>
  <c r="L14" i="36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7" i="35"/>
  <c r="F8" i="34"/>
  <c r="F9" i="34"/>
  <c r="F10" i="34"/>
  <c r="F11" i="34"/>
  <c r="F7" i="34"/>
  <c r="E7" i="34"/>
  <c r="E8" i="34"/>
  <c r="E9" i="34"/>
  <c r="E10" i="34"/>
  <c r="E11" i="34"/>
  <c r="J10" i="33"/>
  <c r="J11" i="33"/>
  <c r="J12" i="33"/>
  <c r="J13" i="33"/>
  <c r="J14" i="33"/>
  <c r="J15" i="33"/>
  <c r="J16" i="33"/>
  <c r="J9" i="33"/>
  <c r="E9" i="33"/>
  <c r="E10" i="33"/>
  <c r="E11" i="33"/>
  <c r="E12" i="33"/>
  <c r="E13" i="33"/>
  <c r="E14" i="33"/>
  <c r="E15" i="33"/>
  <c r="E16" i="33"/>
  <c r="K9" i="32"/>
  <c r="K10" i="32"/>
  <c r="K11" i="32"/>
  <c r="K8" i="32"/>
  <c r="F9" i="32"/>
  <c r="F10" i="32"/>
  <c r="F11" i="32"/>
  <c r="F8" i="32"/>
</calcChain>
</file>

<file path=xl/sharedStrings.xml><?xml version="1.0" encoding="utf-8"?>
<sst xmlns="http://schemas.openxmlformats.org/spreadsheetml/2006/main" count="464" uniqueCount="186">
  <si>
    <t>Situação</t>
  </si>
  <si>
    <t>Cor 1</t>
  </si>
  <si>
    <t>Cor 2</t>
  </si>
  <si>
    <t>Cor 3</t>
  </si>
  <si>
    <t>Verde</t>
  </si>
  <si>
    <t>Turquesa</t>
  </si>
  <si>
    <t>Vermelho</t>
  </si>
  <si>
    <t>Cinza</t>
  </si>
  <si>
    <t>Preto</t>
  </si>
  <si>
    <t>Rosa</t>
  </si>
  <si>
    <t>Branco</t>
  </si>
  <si>
    <t>Salmão</t>
  </si>
  <si>
    <t>Escarlate</t>
  </si>
  <si>
    <t>Azul</t>
  </si>
  <si>
    <t>Idade</t>
  </si>
  <si>
    <t>Total</t>
  </si>
  <si>
    <t>=</t>
  </si>
  <si>
    <t>&gt;</t>
  </si>
  <si>
    <t>&lt;</t>
  </si>
  <si>
    <t>&gt;=</t>
  </si>
  <si>
    <t>&lt;=</t>
  </si>
  <si>
    <t>&lt;&gt;</t>
  </si>
  <si>
    <t>Tabela de Cores I</t>
  </si>
  <si>
    <t>Tabela de Cores II</t>
  </si>
  <si>
    <t>E</t>
  </si>
  <si>
    <t>OU</t>
  </si>
  <si>
    <t>Valor 1</t>
  </si>
  <si>
    <t>Valor 2</t>
  </si>
  <si>
    <t>Valor 3</t>
  </si>
  <si>
    <t>Resposta</t>
  </si>
  <si>
    <t>Primeiro</t>
  </si>
  <si>
    <t>Segundo</t>
  </si>
  <si>
    <t>Terceiro</t>
  </si>
  <si>
    <t>Placa</t>
  </si>
  <si>
    <t>Veículo</t>
  </si>
  <si>
    <t>Velocidade</t>
  </si>
  <si>
    <t>Multa</t>
  </si>
  <si>
    <t>OMG5500</t>
  </si>
  <si>
    <t>Triciclo</t>
  </si>
  <si>
    <t>KOK7474</t>
  </si>
  <si>
    <t>Bicicleta</t>
  </si>
  <si>
    <t>LOL8323</t>
  </si>
  <si>
    <t>Patinete</t>
  </si>
  <si>
    <t>BAD4829</t>
  </si>
  <si>
    <t>Skate</t>
  </si>
  <si>
    <t>NAO3884</t>
  </si>
  <si>
    <t>Mobilete</t>
  </si>
  <si>
    <t>MAU4031</t>
  </si>
  <si>
    <t>XIU3827</t>
  </si>
  <si>
    <t>GOD0001</t>
  </si>
  <si>
    <t>DAD0352</t>
  </si>
  <si>
    <t>PEL0356</t>
  </si>
  <si>
    <t>BMX1234</t>
  </si>
  <si>
    <t>HUE2222</t>
  </si>
  <si>
    <t>Cavalo</t>
  </si>
  <si>
    <t>BMW4156</t>
  </si>
  <si>
    <t>KKK1111</t>
  </si>
  <si>
    <t>CAT6969</t>
  </si>
  <si>
    <t>PTZ4325</t>
  </si>
  <si>
    <t>EVL0666</t>
  </si>
  <si>
    <t>ZER0003</t>
  </si>
  <si>
    <t>MIM1010</t>
  </si>
  <si>
    <t>DCK0240</t>
  </si>
  <si>
    <t>BBK7798</t>
  </si>
  <si>
    <t>WOW9909</t>
  </si>
  <si>
    <t>JOH6475</t>
  </si>
  <si>
    <t>ALTURA</t>
  </si>
  <si>
    <t>VIP</t>
  </si>
  <si>
    <t>SIM</t>
  </si>
  <si>
    <t>Peso</t>
  </si>
  <si>
    <t>NÃO</t>
  </si>
  <si>
    <t>Rodízio</t>
  </si>
  <si>
    <t>Nome</t>
  </si>
  <si>
    <t>Cor dos olhos</t>
  </si>
  <si>
    <t>Cor do cabelo</t>
  </si>
  <si>
    <t>Resultado</t>
  </si>
  <si>
    <t>Manuela Tadei</t>
  </si>
  <si>
    <t>Loiro</t>
  </si>
  <si>
    <t>Rosa Maria Botelho</t>
  </si>
  <si>
    <t>Ruivo</t>
  </si>
  <si>
    <t>Marcia Castanheira</t>
  </si>
  <si>
    <t>Adriana Bezerra</t>
  </si>
  <si>
    <t>Castanho</t>
  </si>
  <si>
    <t>Aline Cunha</t>
  </si>
  <si>
    <t>Ana Carolina Stoppa</t>
  </si>
  <si>
    <t>Joana Barbosa</t>
  </si>
  <si>
    <t>Carla Leite da Silva</t>
  </si>
  <si>
    <t>Maiara Vitalíco</t>
  </si>
  <si>
    <t>Bruna Torres</t>
  </si>
  <si>
    <t>Joelma Carrasco</t>
  </si>
  <si>
    <t>Andréa Fernandez</t>
  </si>
  <si>
    <t>Rosangela Britto</t>
  </si>
  <si>
    <t>Rosangela Martins</t>
  </si>
  <si>
    <t>Aline Gonçalves</t>
  </si>
  <si>
    <t>Barbara Juno</t>
  </si>
  <si>
    <t>Bruna Torrezano</t>
  </si>
  <si>
    <t>Cassia Mendes</t>
  </si>
  <si>
    <t>Cintia Felix</t>
  </si>
  <si>
    <t>Julia Gonzales</t>
  </si>
  <si>
    <t>Paula Dias</t>
  </si>
  <si>
    <t>Simone Rocha</t>
  </si>
  <si>
    <t>Talita Pessoa</t>
  </si>
  <si>
    <t>André Fernandez</t>
  </si>
  <si>
    <t>Joel Carrasco</t>
  </si>
  <si>
    <t>Bruno Torres</t>
  </si>
  <si>
    <t>Mauro Vitalíco</t>
  </si>
  <si>
    <t>Carlos Leite da Silva</t>
  </si>
  <si>
    <t>João Barbosa</t>
  </si>
  <si>
    <t>Nº de filhos maior que</t>
  </si>
  <si>
    <t>Salário até</t>
  </si>
  <si>
    <t>Benefício</t>
  </si>
  <si>
    <t>Nº de filhos</t>
  </si>
  <si>
    <t>Salário</t>
  </si>
  <si>
    <t>Colaborador</t>
  </si>
  <si>
    <t>Cabelo</t>
  </si>
  <si>
    <t>Olho</t>
  </si>
  <si>
    <t xml:space="preserve">      Exemplo</t>
  </si>
  <si>
    <t>Pode doar 
sangue?</t>
  </si>
  <si>
    <t>Meia 
entrada?</t>
  </si>
  <si>
    <t>Entrar no brinquedo?</t>
  </si>
  <si>
    <t>Carteira 
Vencida</t>
  </si>
  <si>
    <t>Pontos na 
Carteira</t>
  </si>
  <si>
    <t>Situação 
Problema</t>
  </si>
  <si>
    <r>
      <t xml:space="preserve">  </t>
    </r>
    <r>
      <rPr>
        <b/>
        <sz val="16"/>
        <rFont val="Calibri"/>
        <family val="2"/>
        <scheme val="minor"/>
      </rPr>
      <t xml:space="preserve"> Marginal Tietê - Controle de Multas</t>
    </r>
  </si>
  <si>
    <r>
      <t xml:space="preserve">Entrega de Cesta Básica </t>
    </r>
    <r>
      <rPr>
        <sz val="14"/>
        <color theme="1"/>
        <rFont val="Calibri"/>
        <family val="2"/>
        <scheme val="minor"/>
      </rPr>
      <t/>
    </r>
  </si>
  <si>
    <t>Seleção de Modelos</t>
  </si>
  <si>
    <t xml:space="preserve">Critérios: </t>
  </si>
  <si>
    <t>Critérios:</t>
  </si>
  <si>
    <t>Avançado</t>
  </si>
  <si>
    <t>Intermediário</t>
  </si>
  <si>
    <t>Básico</t>
  </si>
  <si>
    <r>
      <t>=</t>
    </r>
    <r>
      <rPr>
        <b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>(</t>
    </r>
    <r>
      <rPr>
        <sz val="16"/>
        <color theme="5"/>
        <rFont val="Calibri"/>
        <family val="2"/>
        <scheme val="minor"/>
      </rPr>
      <t>lógico1</t>
    </r>
    <r>
      <rPr>
        <sz val="16"/>
        <color theme="1"/>
        <rFont val="Calibri"/>
        <family val="2"/>
        <scheme val="minor"/>
      </rPr>
      <t>;[</t>
    </r>
    <r>
      <rPr>
        <sz val="16"/>
        <color rgb="FFFF0000"/>
        <rFont val="Calibri"/>
        <family val="2"/>
        <scheme val="minor"/>
      </rPr>
      <t>lógico2</t>
    </r>
    <r>
      <rPr>
        <sz val="16"/>
        <color theme="1"/>
        <rFont val="Calibri"/>
        <family val="2"/>
        <scheme val="minor"/>
      </rPr>
      <t>];[</t>
    </r>
    <r>
      <rPr>
        <sz val="16"/>
        <color rgb="FF7030A0"/>
        <rFont val="Calibri"/>
        <family val="2"/>
        <scheme val="minor"/>
      </rPr>
      <t>lógico3</t>
    </r>
    <r>
      <rPr>
        <sz val="16"/>
        <color theme="1"/>
        <rFont val="Calibri"/>
        <family val="2"/>
        <scheme val="minor"/>
      </rPr>
      <t>];[</t>
    </r>
    <r>
      <rPr>
        <sz val="16"/>
        <color theme="5" tint="-0.499984740745262"/>
        <rFont val="Calibri"/>
        <family val="2"/>
        <scheme val="minor"/>
      </rPr>
      <t>lógico4</t>
    </r>
    <r>
      <rPr>
        <sz val="16"/>
        <color theme="1"/>
        <rFont val="Calibri"/>
        <family val="2"/>
        <scheme val="minor"/>
      </rPr>
      <t>]...)</t>
    </r>
  </si>
  <si>
    <r>
      <t xml:space="preserve">CRITÉRIOS - </t>
    </r>
    <r>
      <rPr>
        <sz val="16"/>
        <color rgb="FF0070C0"/>
        <rFont val="Calibri"/>
        <family val="2"/>
        <scheme val="minor"/>
      </rPr>
      <t>Todos</t>
    </r>
    <r>
      <rPr>
        <sz val="16"/>
        <color theme="1"/>
        <rFont val="Calibri"/>
        <family val="2"/>
        <scheme val="minor"/>
      </rPr>
      <t xml:space="preserve"> os valores são iguais a 1</t>
    </r>
  </si>
  <si>
    <r>
      <t>=</t>
    </r>
    <r>
      <rPr>
        <b/>
        <sz val="16"/>
        <color theme="1"/>
        <rFont val="Calibri"/>
        <family val="2"/>
        <scheme val="minor"/>
      </rPr>
      <t>OU</t>
    </r>
    <r>
      <rPr>
        <sz val="16"/>
        <color theme="1"/>
        <rFont val="Calibri"/>
        <family val="2"/>
        <scheme val="minor"/>
      </rPr>
      <t>(</t>
    </r>
    <r>
      <rPr>
        <sz val="16"/>
        <color theme="5"/>
        <rFont val="Calibri"/>
        <family val="2"/>
        <scheme val="minor"/>
      </rPr>
      <t>lógico1</t>
    </r>
    <r>
      <rPr>
        <sz val="16"/>
        <color theme="1"/>
        <rFont val="Calibri"/>
        <family val="2"/>
        <scheme val="minor"/>
      </rPr>
      <t>;[</t>
    </r>
    <r>
      <rPr>
        <sz val="16"/>
        <color rgb="FFFF0000"/>
        <rFont val="Calibri"/>
        <family val="2"/>
        <scheme val="minor"/>
      </rPr>
      <t>lógico2</t>
    </r>
    <r>
      <rPr>
        <sz val="16"/>
        <color theme="1"/>
        <rFont val="Calibri"/>
        <family val="2"/>
        <scheme val="minor"/>
      </rPr>
      <t>];[</t>
    </r>
    <r>
      <rPr>
        <sz val="16"/>
        <color rgb="FF7030A0"/>
        <rFont val="Calibri"/>
        <family val="2"/>
        <scheme val="minor"/>
      </rPr>
      <t>lógico3</t>
    </r>
    <r>
      <rPr>
        <sz val="16"/>
        <color theme="1"/>
        <rFont val="Calibri"/>
        <family val="2"/>
        <scheme val="minor"/>
      </rPr>
      <t>];[</t>
    </r>
    <r>
      <rPr>
        <sz val="16"/>
        <color theme="5" tint="-0.499984740745262"/>
        <rFont val="Calibri"/>
        <family val="2"/>
        <scheme val="minor"/>
      </rPr>
      <t>lógico4</t>
    </r>
    <r>
      <rPr>
        <sz val="16"/>
        <color theme="1"/>
        <rFont val="Calibri"/>
        <family val="2"/>
        <scheme val="minor"/>
      </rPr>
      <t>]...)</t>
    </r>
  </si>
  <si>
    <r>
      <t xml:space="preserve">Retorna "verdadeiro" se </t>
    </r>
    <r>
      <rPr>
        <b/>
        <sz val="13"/>
        <color rgb="FF0070C0"/>
        <rFont val="Calibri"/>
        <family val="2"/>
        <scheme val="minor"/>
      </rPr>
      <t>TODOS</t>
    </r>
    <r>
      <rPr>
        <b/>
        <sz val="13"/>
        <color theme="1"/>
        <rFont val="Calibri"/>
        <family val="2"/>
        <scheme val="minor"/>
      </rPr>
      <t xml:space="preserve"> os critérios forem verdadeiros.</t>
    </r>
  </si>
  <si>
    <r>
      <t xml:space="preserve"> </t>
    </r>
    <r>
      <rPr>
        <b/>
        <sz val="16"/>
        <color theme="1"/>
        <rFont val="Calibri"/>
        <family val="2"/>
        <scheme val="minor"/>
      </rPr>
      <t>=E(</t>
    </r>
    <r>
      <rPr>
        <sz val="16"/>
        <color theme="5"/>
        <rFont val="Calibri"/>
        <family val="2"/>
        <scheme val="minor"/>
      </rPr>
      <t>C8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;</t>
    </r>
    <r>
      <rPr>
        <sz val="16"/>
        <color rgb="FFFF0000"/>
        <rFont val="Calibri"/>
        <family val="2"/>
        <scheme val="minor"/>
      </rPr>
      <t>D8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;</t>
    </r>
    <r>
      <rPr>
        <sz val="16"/>
        <color rgb="FF7030A0"/>
        <rFont val="Calibri"/>
        <family val="2"/>
        <scheme val="minor"/>
      </rPr>
      <t>E8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  <scheme val="minor"/>
      </rPr>
      <t xml:space="preserve"> </t>
    </r>
  </si>
  <si>
    <r>
      <t xml:space="preserve"> =</t>
    </r>
    <r>
      <rPr>
        <b/>
        <sz val="16"/>
        <color theme="1"/>
        <rFont val="Calibri"/>
        <family val="2"/>
        <scheme val="minor"/>
      </rPr>
      <t>OU(</t>
    </r>
    <r>
      <rPr>
        <sz val="16"/>
        <color theme="5"/>
        <rFont val="Calibri"/>
        <family val="2"/>
        <scheme val="minor"/>
      </rPr>
      <t>H8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;</t>
    </r>
    <r>
      <rPr>
        <sz val="16"/>
        <color rgb="FFFF0000"/>
        <rFont val="Calibri"/>
        <family val="2"/>
        <scheme val="minor"/>
      </rPr>
      <t>I8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;</t>
    </r>
    <r>
      <rPr>
        <sz val="16"/>
        <color rgb="FF7030A0"/>
        <rFont val="Calibri"/>
        <family val="2"/>
        <scheme val="minor"/>
      </rPr>
      <t>J8</t>
    </r>
    <r>
      <rPr>
        <sz val="16"/>
        <color theme="1"/>
        <rFont val="Calibri"/>
        <family val="2"/>
        <scheme val="minor"/>
      </rPr>
      <t>=1</t>
    </r>
    <r>
      <rPr>
        <b/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  <scheme val="minor"/>
      </rPr>
      <t xml:space="preserve"> </t>
    </r>
  </si>
  <si>
    <r>
      <t xml:space="preserve">CRITÉRIOS - Pelo menos </t>
    </r>
    <r>
      <rPr>
        <sz val="16"/>
        <color theme="9"/>
        <rFont val="Calibri"/>
        <family val="2"/>
        <scheme val="minor"/>
      </rPr>
      <t>um</t>
    </r>
    <r>
      <rPr>
        <sz val="16"/>
        <color theme="1"/>
        <rFont val="Calibri"/>
        <family val="2"/>
        <scheme val="minor"/>
      </rPr>
      <t xml:space="preserve"> dos valores é igual a 1</t>
    </r>
  </si>
  <si>
    <r>
      <t xml:space="preserve">Retorna "verdadeiro" se, pelo menos, </t>
    </r>
    <r>
      <rPr>
        <b/>
        <sz val="13"/>
        <color theme="9"/>
        <rFont val="Calibri"/>
        <family val="2"/>
        <scheme val="minor"/>
      </rPr>
      <t>UM</t>
    </r>
    <r>
      <rPr>
        <b/>
        <sz val="13"/>
        <color theme="1"/>
        <rFont val="Calibri"/>
        <family val="2"/>
        <scheme val="minor"/>
      </rPr>
      <t xml:space="preserve"> dos critérios for verdadeiro.</t>
    </r>
  </si>
  <si>
    <r>
      <t>=</t>
    </r>
    <r>
      <rPr>
        <b/>
        <sz val="24"/>
        <color rgb="FF7030A0"/>
        <rFont val="Calibri"/>
        <family val="2"/>
        <scheme val="minor"/>
      </rPr>
      <t>E</t>
    </r>
    <r>
      <rPr>
        <sz val="24"/>
        <color theme="1"/>
        <rFont val="Calibri"/>
        <family val="2"/>
        <scheme val="minor"/>
      </rPr>
      <t>(</t>
    </r>
    <r>
      <rPr>
        <sz val="24"/>
        <color theme="5"/>
        <rFont val="Calibri"/>
        <family val="2"/>
        <scheme val="minor"/>
      </rPr>
      <t>teste1</t>
    </r>
    <r>
      <rPr>
        <sz val="24"/>
        <color theme="1"/>
        <rFont val="Calibri"/>
        <family val="2"/>
        <scheme val="minor"/>
      </rPr>
      <t xml:space="preserve">; </t>
    </r>
    <r>
      <rPr>
        <sz val="24"/>
        <rFont val="Calibri"/>
        <family val="2"/>
        <scheme val="minor"/>
      </rPr>
      <t>[</t>
    </r>
    <r>
      <rPr>
        <sz val="24"/>
        <color theme="9"/>
        <rFont val="Calibri"/>
        <family val="2"/>
        <scheme val="minor"/>
      </rPr>
      <t>teste2</t>
    </r>
    <r>
      <rPr>
        <sz val="24"/>
        <rFont val="Calibri"/>
        <family val="2"/>
        <scheme val="minor"/>
      </rPr>
      <t>]</t>
    </r>
    <r>
      <rPr>
        <sz val="24"/>
        <color theme="1"/>
        <rFont val="Calibri"/>
        <family val="2"/>
        <scheme val="minor"/>
      </rPr>
      <t>; ...)</t>
    </r>
  </si>
  <si>
    <r>
      <t>=</t>
    </r>
    <r>
      <rPr>
        <b/>
        <sz val="24"/>
        <color rgb="FF7030A0"/>
        <rFont val="Calibri"/>
        <family val="2"/>
        <scheme val="minor"/>
      </rPr>
      <t>OU</t>
    </r>
    <r>
      <rPr>
        <sz val="24"/>
        <color theme="1"/>
        <rFont val="Calibri"/>
        <family val="2"/>
        <scheme val="minor"/>
      </rPr>
      <t>(</t>
    </r>
    <r>
      <rPr>
        <sz val="24"/>
        <color theme="5"/>
        <rFont val="Calibri"/>
        <family val="2"/>
        <scheme val="minor"/>
      </rPr>
      <t>teste1</t>
    </r>
    <r>
      <rPr>
        <sz val="24"/>
        <color theme="1"/>
        <rFont val="Calibri"/>
        <family val="2"/>
        <scheme val="minor"/>
      </rPr>
      <t xml:space="preserve">; </t>
    </r>
    <r>
      <rPr>
        <sz val="24"/>
        <rFont val="Calibri"/>
        <family val="2"/>
        <scheme val="minor"/>
      </rPr>
      <t>[</t>
    </r>
    <r>
      <rPr>
        <sz val="24"/>
        <color theme="9"/>
        <rFont val="Calibri"/>
        <family val="2"/>
        <scheme val="minor"/>
      </rPr>
      <t>teste2</t>
    </r>
    <r>
      <rPr>
        <sz val="24"/>
        <rFont val="Calibri"/>
        <family val="2"/>
        <scheme val="minor"/>
      </rPr>
      <t>]</t>
    </r>
    <r>
      <rPr>
        <sz val="24"/>
        <color theme="1"/>
        <rFont val="Calibri"/>
        <family val="2"/>
        <scheme val="minor"/>
      </rPr>
      <t>; ...)</t>
    </r>
  </si>
  <si>
    <r>
      <t>=E(</t>
    </r>
    <r>
      <rPr>
        <b/>
        <sz val="20"/>
        <color rgb="FF00C057"/>
        <rFont val="Calibri"/>
        <family val="2"/>
        <scheme val="minor"/>
      </rPr>
      <t>B7</t>
    </r>
    <r>
      <rPr>
        <b/>
        <sz val="20"/>
        <rFont val="Calibri"/>
        <family val="2"/>
        <scheme val="minor"/>
      </rPr>
      <t>&gt;=</t>
    </r>
    <r>
      <rPr>
        <b/>
        <sz val="20"/>
        <color theme="5" tint="-0.249977111117893"/>
        <rFont val="Calibri"/>
        <family val="2"/>
        <scheme val="minor"/>
      </rPr>
      <t>C7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00C057"/>
        <rFont val="Calibri"/>
        <family val="2"/>
        <scheme val="minor"/>
      </rPr>
      <t>B7</t>
    </r>
    <r>
      <rPr>
        <b/>
        <sz val="20"/>
        <color theme="1"/>
        <rFont val="Calibri"/>
        <family val="2"/>
        <scheme val="minor"/>
      </rPr>
      <t>&gt;=</t>
    </r>
    <r>
      <rPr>
        <b/>
        <sz val="20"/>
        <color rgb="FF7030A0"/>
        <rFont val="Calibri"/>
        <family val="2"/>
        <scheme val="minor"/>
      </rPr>
      <t>D7</t>
    </r>
    <r>
      <rPr>
        <b/>
        <sz val="20"/>
        <color theme="1"/>
        <rFont val="Calibri"/>
        <family val="2"/>
        <scheme val="minor"/>
      </rPr>
      <t>)</t>
    </r>
  </si>
  <si>
    <r>
      <t>=OU(</t>
    </r>
    <r>
      <rPr>
        <b/>
        <sz val="20"/>
        <color rgb="FF00C057"/>
        <rFont val="Calibri"/>
        <family val="2"/>
        <scheme val="minor"/>
      </rPr>
      <t>B13</t>
    </r>
    <r>
      <rPr>
        <b/>
        <sz val="20"/>
        <rFont val="Calibri"/>
        <family val="2"/>
        <scheme val="minor"/>
      </rPr>
      <t>&gt;=</t>
    </r>
    <r>
      <rPr>
        <b/>
        <sz val="20"/>
        <color theme="5" tint="-0.249977111117893"/>
        <rFont val="Calibri"/>
        <family val="2"/>
        <scheme val="minor"/>
      </rPr>
      <t>C13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00C057"/>
        <rFont val="Calibri"/>
        <family val="2"/>
        <scheme val="minor"/>
      </rPr>
      <t>B13</t>
    </r>
    <r>
      <rPr>
        <b/>
        <sz val="20"/>
        <rFont val="Calibri"/>
        <family val="2"/>
        <scheme val="minor"/>
      </rPr>
      <t>&gt;=</t>
    </r>
    <r>
      <rPr>
        <b/>
        <sz val="20"/>
        <color rgb="FF7030A0"/>
        <rFont val="Calibri"/>
        <family val="2"/>
        <scheme val="minor"/>
      </rPr>
      <t>D13</t>
    </r>
    <r>
      <rPr>
        <b/>
        <sz val="20"/>
        <color theme="1"/>
        <rFont val="Calibri"/>
        <family val="2"/>
        <scheme val="minor"/>
      </rPr>
      <t>)</t>
    </r>
  </si>
  <si>
    <r>
      <t xml:space="preserve">Tabela de Relação </t>
    </r>
    <r>
      <rPr>
        <sz val="20"/>
        <color theme="0"/>
        <rFont val="Arial"/>
        <family val="2"/>
      </rPr>
      <t>-</t>
    </r>
    <r>
      <rPr>
        <b/>
        <sz val="20"/>
        <color theme="0"/>
        <rFont val="Arial"/>
        <family val="2"/>
      </rPr>
      <t xml:space="preserve"> </t>
    </r>
    <r>
      <rPr>
        <b/>
        <sz val="20"/>
        <color theme="1"/>
        <rFont val="Arial"/>
        <family val="2"/>
      </rPr>
      <t xml:space="preserve">Primeiro </t>
    </r>
    <r>
      <rPr>
        <b/>
        <sz val="20"/>
        <color theme="5"/>
        <rFont val="Arial"/>
        <family val="2"/>
      </rPr>
      <t>x</t>
    </r>
    <r>
      <rPr>
        <b/>
        <sz val="20"/>
        <color theme="1"/>
        <rFont val="Arial"/>
        <family val="2"/>
      </rPr>
      <t xml:space="preserve"> Segundo</t>
    </r>
    <r>
      <rPr>
        <b/>
        <sz val="20"/>
        <color theme="0"/>
        <rFont val="Arial"/>
        <family val="2"/>
      </rPr>
      <t xml:space="preserve"> E </t>
    </r>
    <r>
      <rPr>
        <b/>
        <sz val="20"/>
        <rFont val="Arial"/>
        <family val="2"/>
      </rPr>
      <t xml:space="preserve">/ </t>
    </r>
    <r>
      <rPr>
        <b/>
        <sz val="20"/>
        <color theme="0"/>
        <rFont val="Arial"/>
        <family val="2"/>
      </rPr>
      <t xml:space="preserve">OU </t>
    </r>
    <r>
      <rPr>
        <b/>
        <sz val="20"/>
        <color theme="1"/>
        <rFont val="Arial"/>
        <family val="2"/>
      </rPr>
      <t>Primeiro</t>
    </r>
    <r>
      <rPr>
        <b/>
        <sz val="20"/>
        <color rgb="FFFFC000"/>
        <rFont val="Arial"/>
        <family val="2"/>
      </rPr>
      <t xml:space="preserve"> </t>
    </r>
    <r>
      <rPr>
        <b/>
        <sz val="20"/>
        <color theme="5"/>
        <rFont val="Arial"/>
        <family val="2"/>
      </rPr>
      <t>x</t>
    </r>
    <r>
      <rPr>
        <b/>
        <sz val="20"/>
        <color theme="1"/>
        <rFont val="Arial"/>
        <family val="2"/>
      </rPr>
      <t xml:space="preserve"> Terceiro</t>
    </r>
  </si>
  <si>
    <t>Candidatos</t>
  </si>
  <si>
    <t>Nível de Conhecimento</t>
  </si>
  <si>
    <t>Excel</t>
  </si>
  <si>
    <t>Inglês</t>
  </si>
  <si>
    <t>Espanhol</t>
  </si>
  <si>
    <r>
      <t xml:space="preserve">Classificados
</t>
    </r>
    <r>
      <rPr>
        <b/>
        <sz val="12"/>
        <color theme="4" tint="-0.499984740745262"/>
        <rFont val="Calibri"/>
        <family val="2"/>
        <scheme val="minor"/>
      </rPr>
      <t>Cargo 1</t>
    </r>
  </si>
  <si>
    <r>
      <t xml:space="preserve">Classificados
</t>
    </r>
    <r>
      <rPr>
        <b/>
        <sz val="12"/>
        <color theme="4" tint="-0.499984740745262"/>
        <rFont val="Calibri"/>
        <family val="2"/>
        <scheme val="minor"/>
      </rPr>
      <t>Cargo 2</t>
    </r>
  </si>
  <si>
    <t>Cleyton Alves da Silva</t>
  </si>
  <si>
    <t>David Oliveira Fonseca</t>
  </si>
  <si>
    <t>Paulo Fernando Messi</t>
  </si>
  <si>
    <t>Karine Maria Lima</t>
  </si>
  <si>
    <t>Denes Gilberto Napoleão</t>
  </si>
  <si>
    <t>Jonathas José Siqueira</t>
  </si>
  <si>
    <t>Feliciano Félix Bonfim</t>
  </si>
  <si>
    <t>Jairo José dos Santos</t>
  </si>
  <si>
    <t>Leandro Freitas de Carvalho</t>
  </si>
  <si>
    <t>Risaldo Gomes da Silva</t>
  </si>
  <si>
    <t>Itamar Souza Santos</t>
  </si>
  <si>
    <t>Santana Charles Feitosa Duque</t>
  </si>
  <si>
    <t>Rita de Cássia dos Santos</t>
  </si>
  <si>
    <t>Álvaro Gênesis Conzaga</t>
  </si>
  <si>
    <t>Alcione de Lira Melo</t>
  </si>
  <si>
    <t>Érika Monteiro Germino</t>
  </si>
  <si>
    <t>Fabiana da Silva Silvestre</t>
  </si>
  <si>
    <t>Jonas Brigadeiro de Barros</t>
  </si>
  <si>
    <t>Laura Bezerra de Lima</t>
  </si>
  <si>
    <t>Ana Paula de Oliveira Fernandes Nascimento</t>
  </si>
  <si>
    <t>Carlos André de Holanda Correa</t>
  </si>
  <si>
    <t>Silvano Nascimento Ponte Fina</t>
  </si>
  <si>
    <t>José Rogério Caraciolo de Souza</t>
  </si>
  <si>
    <t>James dos Santos Rocha</t>
  </si>
  <si>
    <t>Carolina Correia Melo da Silva</t>
  </si>
  <si>
    <t>Carlos Andrade da Silva Bastos</t>
  </si>
  <si>
    <t>Joaquina Elizabete Almeida</t>
  </si>
  <si>
    <t>Denys Victor Santiago</t>
  </si>
  <si>
    <t xml:space="preserve">Joelma Queiroz Vicente </t>
  </si>
  <si>
    <t>Emília Florescente de Cequeira</t>
  </si>
  <si>
    <t>Gilberto Gil Gonçalves</t>
  </si>
  <si>
    <t>Bernabé Monices Pereira</t>
  </si>
  <si>
    <t>Francisco Ferreira da Silva</t>
  </si>
  <si>
    <t>Hermelino Ernesto Matarazzo Cavalcanti</t>
  </si>
  <si>
    <t>Velocidade permitida: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</si>
</sst>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##00&quot; Km/h&quot;"/>
    <numFmt numFmtId="165" formatCode="###00&quot; Kg&quot;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8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name val="Arial"/>
      <family val="2"/>
    </font>
    <font>
      <sz val="24"/>
      <name val="Arial"/>
      <family val="2"/>
    </font>
    <font>
      <sz val="18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color rgb="FF00C057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5"/>
      <name val="Arial"/>
      <family val="2"/>
    </font>
    <font>
      <b/>
      <sz val="20"/>
      <color rgb="FFFFC000"/>
      <name val="Arial"/>
      <family val="2"/>
    </font>
    <font>
      <b/>
      <sz val="22"/>
      <color theme="5"/>
      <name val="Arial"/>
      <family val="2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Arial"/>
      <family val="2"/>
    </font>
    <font>
      <sz val="16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name val="Calibri"/>
      <family val="2"/>
      <scheme val="minor"/>
    </font>
    <font>
      <sz val="16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theme="9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  <font>
      <sz val="24"/>
      <color theme="5"/>
      <name val="Calibri"/>
      <family val="2"/>
      <scheme val="minor"/>
    </font>
    <font>
      <sz val="24"/>
      <name val="Calibri"/>
      <family val="2"/>
      <scheme val="minor"/>
    </font>
    <font>
      <sz val="24"/>
      <color theme="9"/>
      <name val="Calibri"/>
      <family val="2"/>
      <scheme val="minor"/>
    </font>
    <font>
      <sz val="20"/>
      <color theme="0"/>
      <name val="Arial"/>
      <family val="2"/>
    </font>
    <font>
      <b/>
      <sz val="20"/>
      <name val="Arial"/>
      <family val="2"/>
    </font>
    <font>
      <b/>
      <sz val="18"/>
      <color rgb="FF00C057"/>
      <name val="Arial"/>
      <family val="2"/>
    </font>
    <font>
      <b/>
      <sz val="18"/>
      <color theme="5" tint="-0.249977111117893"/>
      <name val="Arial"/>
      <family val="2"/>
    </font>
    <font>
      <b/>
      <sz val="18"/>
      <color rgb="FF7030A0"/>
      <name val="Arial"/>
      <family val="2"/>
    </font>
    <font>
      <b/>
      <sz val="20"/>
      <color theme="5" tint="-0.249977111117893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1C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theme="1"/>
      </left>
      <right style="double">
        <color theme="1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theme="1"/>
      </left>
      <right style="double">
        <color theme="1"/>
      </right>
      <top style="medium">
        <color indexed="64"/>
      </top>
      <bottom style="thin">
        <color theme="4" tint="0.39994506668294322"/>
      </bottom>
      <diagonal/>
    </border>
    <border>
      <left style="double">
        <color theme="1"/>
      </left>
      <right style="double">
        <color theme="1"/>
      </right>
      <top style="thin">
        <color theme="4" tint="0.3999450666829432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 style="medium">
        <color indexed="64"/>
      </top>
      <bottom style="thin">
        <color theme="4" tint="0.39994506668294322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thin">
        <color theme="4" tint="0.39994506668294322"/>
      </bottom>
      <diagonal/>
    </border>
    <border>
      <left style="double">
        <color indexed="64"/>
      </left>
      <right style="double">
        <color theme="1"/>
      </right>
      <top style="thin">
        <color theme="4" tint="0.39994506668294322"/>
      </top>
      <bottom style="thin">
        <color theme="4" tint="0.39994506668294322"/>
      </bottom>
      <diagonal/>
    </border>
    <border>
      <left style="double">
        <color indexed="64"/>
      </left>
      <right style="double">
        <color theme="1"/>
      </right>
      <top style="thin">
        <color theme="4" tint="0.39994506668294322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 style="thin">
        <color theme="4" tint="0.39994506668294322"/>
      </top>
      <bottom style="double">
        <color indexed="64"/>
      </bottom>
      <diagonal/>
    </border>
    <border>
      <left style="double">
        <color theme="1"/>
      </left>
      <right style="double">
        <color theme="1"/>
      </right>
      <top style="thin">
        <color theme="4" tint="0.39994506668294322"/>
      </top>
      <bottom style="double">
        <color indexed="64"/>
      </bottom>
      <diagonal/>
    </border>
    <border>
      <left style="dashed">
        <color theme="9" tint="-0.24994659260841701"/>
      </left>
      <right style="dashed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rgb="FF003300"/>
      </left>
      <right/>
      <top style="medium">
        <color rgb="FF003300"/>
      </top>
      <bottom style="medium">
        <color rgb="FF003300"/>
      </bottom>
      <diagonal/>
    </border>
    <border>
      <left/>
      <right/>
      <top style="medium">
        <color rgb="FF003300"/>
      </top>
      <bottom style="medium">
        <color rgb="FF003300"/>
      </bottom>
      <diagonal/>
    </border>
    <border>
      <left/>
      <right style="medium">
        <color rgb="FF003300"/>
      </right>
      <top style="medium">
        <color rgb="FF003300"/>
      </top>
      <bottom style="medium">
        <color rgb="FF003300"/>
      </bottom>
      <diagonal/>
    </border>
    <border>
      <left style="medium">
        <color indexed="64"/>
      </left>
      <right style="dashed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dashed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dashed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dashed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dashed">
        <color theme="9" tint="-0.24994659260841701"/>
      </left>
      <right style="dashed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dashed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ashed">
        <color theme="9" tint="-0.24994659260841701"/>
      </right>
      <top/>
      <bottom style="thin">
        <color theme="9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/>
      <bottom style="thin">
        <color theme="9" tint="-0.24994659260841701"/>
      </bottom>
      <diagonal/>
    </border>
    <border>
      <left style="dashed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theme="4" tint="-0.24994659260841701"/>
      </left>
      <right style="dashed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indexed="64"/>
      </left>
      <right style="dashed">
        <color theme="4" tint="-0.24994659260841701"/>
      </right>
      <top style="medium">
        <color indexed="64"/>
      </top>
      <bottom style="thin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indexed="64"/>
      </top>
      <bottom style="thin">
        <color theme="4" tint="-0.24994659260841701"/>
      </bottom>
      <diagonal/>
    </border>
    <border>
      <left style="dashed">
        <color theme="4" tint="-0.24994659260841701"/>
      </left>
      <right style="medium">
        <color indexed="64"/>
      </right>
      <top style="medium">
        <color indexed="64"/>
      </top>
      <bottom style="thin">
        <color theme="4" tint="-0.24994659260841701"/>
      </bottom>
      <diagonal/>
    </border>
    <border>
      <left style="medium">
        <color indexed="64"/>
      </left>
      <right style="dashed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indexed="64"/>
      </left>
      <right style="dashed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dashed">
        <color theme="4" tint="-0.24994659260841701"/>
      </left>
      <right style="dashed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dashed">
        <color theme="4" tint="-0.24994659260841701"/>
      </left>
      <right style="medium">
        <color indexed="64"/>
      </right>
      <top style="thin">
        <color theme="4" tint="-0.24994659260841701"/>
      </top>
      <bottom style="medium">
        <color indexed="64"/>
      </bottom>
      <diagonal/>
    </border>
    <border>
      <left style="medium">
        <color indexed="64"/>
      </left>
      <right style="dashed">
        <color theme="4" tint="-0.24994659260841701"/>
      </right>
      <top/>
      <bottom style="thin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/>
      <bottom style="thin">
        <color theme="4" tint="-0.24994659260841701"/>
      </bottom>
      <diagonal/>
    </border>
    <border>
      <left style="dashed">
        <color theme="4" tint="-0.24994659260841701"/>
      </left>
      <right style="medium">
        <color indexed="64"/>
      </right>
      <top/>
      <bottom style="thin">
        <color theme="4" tint="-0.2499465926084170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dashed">
        <color theme="5"/>
      </right>
      <top style="medium">
        <color indexed="64"/>
      </top>
      <bottom style="thin">
        <color indexed="64"/>
      </bottom>
      <diagonal/>
    </border>
    <border>
      <left style="dashed">
        <color theme="5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theme="5"/>
      </right>
      <top style="thin">
        <color indexed="64"/>
      </top>
      <bottom style="thin">
        <color indexed="64"/>
      </bottom>
      <diagonal/>
    </border>
    <border>
      <left style="dashed">
        <color theme="5"/>
      </left>
      <right style="dashed">
        <color theme="5"/>
      </right>
      <top style="thin">
        <color indexed="64"/>
      </top>
      <bottom style="thin">
        <color indexed="64"/>
      </bottom>
      <diagonal/>
    </border>
    <border>
      <left style="dashed">
        <color theme="5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theme="5"/>
      </right>
      <top style="thin">
        <color indexed="64"/>
      </top>
      <bottom style="medium">
        <color indexed="64"/>
      </bottom>
      <diagonal/>
    </border>
    <border>
      <left style="dashed">
        <color theme="5"/>
      </left>
      <right style="dashed">
        <color theme="5"/>
      </right>
      <top style="thin">
        <color indexed="64"/>
      </top>
      <bottom style="medium">
        <color indexed="64"/>
      </bottom>
      <diagonal/>
    </border>
    <border>
      <left style="dashed">
        <color theme="5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theme="5"/>
      </right>
      <top/>
      <bottom style="thin">
        <color indexed="64"/>
      </bottom>
      <diagonal/>
    </border>
    <border>
      <left style="dashed">
        <color theme="5"/>
      </left>
      <right style="dashed">
        <color theme="5"/>
      </right>
      <top/>
      <bottom style="thin">
        <color indexed="64"/>
      </bottom>
      <diagonal/>
    </border>
    <border>
      <left style="dashed">
        <color theme="5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theme="5"/>
      </right>
      <top style="medium">
        <color indexed="64"/>
      </top>
      <bottom style="medium">
        <color indexed="64"/>
      </bottom>
      <diagonal/>
    </border>
    <border>
      <left style="dashed">
        <color theme="5"/>
      </left>
      <right style="dashed">
        <color theme="5"/>
      </right>
      <top style="medium">
        <color indexed="64"/>
      </top>
      <bottom style="medium">
        <color indexed="64"/>
      </bottom>
      <diagonal/>
    </border>
    <border>
      <left style="dashed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hair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hair">
        <color indexed="64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hair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theme="9" tint="-0.24994659260841701"/>
      </bottom>
      <diagonal/>
    </border>
    <border>
      <left style="hair">
        <color indexed="64"/>
      </left>
      <right style="hair">
        <color indexed="64"/>
      </right>
      <top/>
      <bottom style="thin">
        <color theme="9" tint="-0.24994659260841701"/>
      </bottom>
      <diagonal/>
    </border>
    <border>
      <left style="hair">
        <color indexed="64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83">
    <xf numFmtId="0" fontId="0" fillId="0" borderId="0" xfId="0"/>
    <xf numFmtId="0" fontId="0" fillId="0" borderId="0" xfId="0" applyAlignment="1">
      <alignment horizontal="center"/>
    </xf>
    <xf numFmtId="0" fontId="10" fillId="0" borderId="2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1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24" fillId="6" borderId="24" xfId="0" applyFont="1" applyFill="1" applyBorder="1" applyAlignment="1">
      <alignment horizontal="center" vertical="center"/>
    </xf>
    <xf numFmtId="164" fontId="0" fillId="0" borderId="0" xfId="0" applyNumberFormat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6" fillId="0" borderId="0" xfId="0" applyFont="1"/>
    <xf numFmtId="0" fontId="6" fillId="2" borderId="3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0" fontId="34" fillId="0" borderId="15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1" fillId="0" borderId="0" xfId="0" applyFont="1"/>
    <xf numFmtId="0" fontId="6" fillId="2" borderId="32" xfId="0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horizontal="center" vertical="center"/>
    </xf>
    <xf numFmtId="0" fontId="47" fillId="6" borderId="24" xfId="0" applyFont="1" applyFill="1" applyBorder="1" applyAlignment="1">
      <alignment horizontal="center" vertical="center"/>
    </xf>
    <xf numFmtId="0" fontId="48" fillId="6" borderId="24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6" fillId="0" borderId="25" xfId="0" applyFont="1" applyFill="1" applyBorder="1"/>
    <xf numFmtId="0" fontId="6" fillId="0" borderId="45" xfId="0" applyFont="1" applyFill="1" applyBorder="1"/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12" borderId="0" xfId="2" applyFill="1"/>
    <xf numFmtId="0" fontId="3" fillId="2" borderId="0" xfId="2" applyFill="1"/>
    <xf numFmtId="0" fontId="39" fillId="0" borderId="0" xfId="0" quotePrefix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26" fillId="0" borderId="63" xfId="0" applyFont="1" applyBorder="1" applyAlignment="1">
      <alignment horizontal="center" vertical="center"/>
    </xf>
    <xf numFmtId="0" fontId="2" fillId="18" borderId="31" xfId="0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2" fillId="18" borderId="20" xfId="0" applyFont="1" applyFill="1" applyBorder="1" applyAlignment="1">
      <alignment horizontal="center"/>
    </xf>
    <xf numFmtId="0" fontId="0" fillId="0" borderId="68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6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6" fillId="0" borderId="78" xfId="0" applyFont="1" applyBorder="1" applyAlignment="1">
      <alignment horizontal="center" vertical="center"/>
    </xf>
    <xf numFmtId="165" fontId="26" fillId="0" borderId="79" xfId="0" applyNumberFormat="1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165" fontId="26" fillId="0" borderId="70" xfId="0" applyNumberFormat="1" applyFont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165" fontId="26" fillId="0" borderId="76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165" fontId="26" fillId="0" borderId="62" xfId="0" applyNumberFormat="1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165" fontId="26" fillId="0" borderId="50" xfId="0" applyNumberFormat="1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165" fontId="26" fillId="0" borderId="59" xfId="0" applyNumberFormat="1" applyFont="1" applyBorder="1" applyAlignment="1">
      <alignment horizontal="center" vertical="center"/>
    </xf>
    <xf numFmtId="44" fontId="0" fillId="0" borderId="91" xfId="1" applyFont="1" applyBorder="1" applyAlignment="1">
      <alignment horizontal="center" vertical="center"/>
    </xf>
    <xf numFmtId="0" fontId="0" fillId="0" borderId="91" xfId="0" applyNumberFormat="1" applyBorder="1" applyAlignment="1">
      <alignment horizontal="center" vertical="center"/>
    </xf>
    <xf numFmtId="0" fontId="0" fillId="0" borderId="92" xfId="0" applyNumberFormat="1" applyBorder="1" applyAlignment="1">
      <alignment horizontal="center" vertical="center"/>
    </xf>
    <xf numFmtId="0" fontId="0" fillId="0" borderId="94" xfId="0" applyNumberFormat="1" applyBorder="1" applyAlignment="1">
      <alignment horizontal="center" vertical="center"/>
    </xf>
    <xf numFmtId="0" fontId="0" fillId="0" borderId="95" xfId="0" applyNumberFormat="1" applyBorder="1" applyAlignment="1">
      <alignment horizontal="center" vertical="center"/>
    </xf>
    <xf numFmtId="0" fontId="0" fillId="0" borderId="97" xfId="0" applyNumberFormat="1" applyBorder="1" applyAlignment="1">
      <alignment horizontal="center" vertical="center"/>
    </xf>
    <xf numFmtId="0" fontId="0" fillId="0" borderId="98" xfId="0" applyNumberFormat="1" applyBorder="1" applyAlignment="1">
      <alignment horizontal="center" vertical="center"/>
    </xf>
    <xf numFmtId="0" fontId="8" fillId="11" borderId="99" xfId="0" applyFont="1" applyFill="1" applyBorder="1" applyAlignment="1">
      <alignment horizontal="center" vertical="center"/>
    </xf>
    <xf numFmtId="164" fontId="0" fillId="0" borderId="100" xfId="0" applyNumberFormat="1" applyBorder="1" applyAlignment="1">
      <alignment horizontal="center" vertical="center"/>
    </xf>
    <xf numFmtId="44" fontId="0" fillId="0" borderId="101" xfId="1" applyNumberFormat="1" applyFont="1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 wrapText="1"/>
    </xf>
    <xf numFmtId="0" fontId="0" fillId="0" borderId="90" xfId="0" applyNumberFormat="1" applyBorder="1" applyAlignment="1">
      <alignment vertical="center"/>
    </xf>
    <xf numFmtId="0" fontId="0" fillId="0" borderId="91" xfId="0" applyBorder="1" applyAlignment="1">
      <alignment vertical="center"/>
    </xf>
    <xf numFmtId="164" fontId="0" fillId="0" borderId="91" xfId="0" applyNumberFormat="1" applyBorder="1" applyAlignment="1">
      <alignment horizontal="center" vertical="center"/>
    </xf>
    <xf numFmtId="0" fontId="0" fillId="0" borderId="93" xfId="0" applyBorder="1" applyAlignment="1">
      <alignment vertical="center"/>
    </xf>
    <xf numFmtId="0" fontId="0" fillId="0" borderId="94" xfId="0" applyBorder="1" applyAlignment="1">
      <alignment horizontal="center" vertical="center"/>
    </xf>
    <xf numFmtId="0" fontId="0" fillId="0" borderId="94" xfId="0" applyBorder="1" applyAlignment="1">
      <alignment vertical="center"/>
    </xf>
    <xf numFmtId="164" fontId="0" fillId="0" borderId="94" xfId="0" applyNumberFormat="1" applyBorder="1" applyAlignment="1">
      <alignment horizontal="center" vertical="center"/>
    </xf>
    <xf numFmtId="0" fontId="0" fillId="0" borderId="96" xfId="0" applyBorder="1" applyAlignment="1">
      <alignment vertical="center"/>
    </xf>
    <xf numFmtId="0" fontId="0" fillId="0" borderId="97" xfId="0" applyBorder="1" applyAlignment="1">
      <alignment horizontal="center" vertical="center"/>
    </xf>
    <xf numFmtId="0" fontId="0" fillId="0" borderId="97" xfId="0" applyBorder="1" applyAlignment="1">
      <alignment vertical="center"/>
    </xf>
    <xf numFmtId="164" fontId="0" fillId="0" borderId="97" xfId="0" applyNumberFormat="1" applyBorder="1" applyAlignment="1">
      <alignment horizontal="center" vertical="center"/>
    </xf>
    <xf numFmtId="0" fontId="11" fillId="6" borderId="103" xfId="0" applyFont="1" applyFill="1" applyBorder="1" applyAlignment="1">
      <alignment horizontal="center" vertical="center"/>
    </xf>
    <xf numFmtId="164" fontId="4" fillId="0" borderId="104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107" xfId="0" applyBorder="1"/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3" xfId="0" applyBorder="1"/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8" fillId="0" borderId="116" xfId="0" applyFont="1" applyFill="1" applyBorder="1" applyAlignment="1">
      <alignment horizontal="center" vertical="center"/>
    </xf>
    <xf numFmtId="0" fontId="8" fillId="0" borderId="117" xfId="0" applyFont="1" applyFill="1" applyBorder="1" applyAlignment="1">
      <alignment horizontal="center" vertical="center"/>
    </xf>
    <xf numFmtId="0" fontId="8" fillId="0" borderId="118" xfId="0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2" fillId="8" borderId="105" xfId="0" applyFont="1" applyFill="1" applyBorder="1" applyAlignment="1">
      <alignment horizontal="center" vertical="center"/>
    </xf>
    <xf numFmtId="0" fontId="2" fillId="8" borderId="110" xfId="0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44" fontId="7" fillId="0" borderId="119" xfId="1" applyFont="1" applyBorder="1" applyAlignment="1">
      <alignment vertical="center"/>
    </xf>
    <xf numFmtId="0" fontId="7" fillId="0" borderId="119" xfId="0" applyFont="1" applyBorder="1" applyAlignment="1">
      <alignment horizontal="center" vertical="center"/>
    </xf>
    <xf numFmtId="0" fontId="7" fillId="0" borderId="120" xfId="0" applyFont="1" applyBorder="1" applyAlignment="1">
      <alignment vertical="center"/>
    </xf>
    <xf numFmtId="0" fontId="7" fillId="12" borderId="121" xfId="0" applyFont="1" applyFill="1" applyBorder="1" applyAlignment="1">
      <alignment horizontal="center" vertical="center"/>
    </xf>
    <xf numFmtId="0" fontId="7" fillId="0" borderId="122" xfId="0" applyFont="1" applyBorder="1" applyAlignment="1">
      <alignment vertical="center"/>
    </xf>
    <xf numFmtId="44" fontId="7" fillId="0" borderId="123" xfId="1" applyFont="1" applyBorder="1" applyAlignment="1">
      <alignment vertical="center"/>
    </xf>
    <xf numFmtId="0" fontId="7" fillId="0" borderId="123" xfId="0" applyFont="1" applyBorder="1" applyAlignment="1">
      <alignment horizontal="center" vertical="center"/>
    </xf>
    <xf numFmtId="0" fontId="7" fillId="12" borderId="124" xfId="0" applyFont="1" applyFill="1" applyBorder="1" applyAlignment="1">
      <alignment horizontal="center" vertical="center"/>
    </xf>
    <xf numFmtId="0" fontId="7" fillId="0" borderId="125" xfId="0" applyFont="1" applyBorder="1" applyAlignment="1">
      <alignment vertical="center"/>
    </xf>
    <xf numFmtId="44" fontId="7" fillId="0" borderId="126" xfId="1" applyFont="1" applyBorder="1" applyAlignment="1">
      <alignment vertical="center"/>
    </xf>
    <xf numFmtId="0" fontId="7" fillId="0" borderId="126" xfId="0" applyFont="1" applyBorder="1" applyAlignment="1">
      <alignment horizontal="center" vertical="center"/>
    </xf>
    <xf numFmtId="0" fontId="7" fillId="12" borderId="127" xfId="0" applyFont="1" applyFill="1" applyBorder="1" applyAlignment="1">
      <alignment horizontal="center" vertical="center"/>
    </xf>
    <xf numFmtId="0" fontId="11" fillId="16" borderId="128" xfId="0" applyFont="1" applyFill="1" applyBorder="1" applyAlignment="1">
      <alignment horizontal="center" vertical="center"/>
    </xf>
    <xf numFmtId="0" fontId="11" fillId="16" borderId="129" xfId="0" applyFont="1" applyFill="1" applyBorder="1" applyAlignment="1">
      <alignment horizontal="center" vertical="center"/>
    </xf>
    <xf numFmtId="0" fontId="11" fillId="16" borderId="130" xfId="0" applyFont="1" applyFill="1" applyBorder="1" applyAlignment="1">
      <alignment horizontal="center" vertical="center"/>
    </xf>
    <xf numFmtId="0" fontId="8" fillId="10" borderId="131" xfId="0" applyFont="1" applyFill="1" applyBorder="1" applyAlignment="1">
      <alignment horizontal="center" vertical="center"/>
    </xf>
    <xf numFmtId="0" fontId="8" fillId="10" borderId="132" xfId="0" applyFont="1" applyFill="1" applyBorder="1" applyAlignment="1">
      <alignment horizontal="center" vertical="center"/>
    </xf>
    <xf numFmtId="44" fontId="7" fillId="0" borderId="122" xfId="1" applyFont="1" applyBorder="1" applyAlignment="1">
      <alignment vertical="center"/>
    </xf>
    <xf numFmtId="0" fontId="7" fillId="0" borderId="124" xfId="0" applyFont="1" applyBorder="1" applyAlignment="1">
      <alignment horizontal="center" vertical="center"/>
    </xf>
    <xf numFmtId="0" fontId="0" fillId="21" borderId="10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6" fillId="22" borderId="79" xfId="0" applyFont="1" applyFill="1" applyBorder="1" applyAlignment="1">
      <alignment horizontal="center" vertical="center"/>
    </xf>
    <xf numFmtId="0" fontId="26" fillId="22" borderId="80" xfId="0" applyFont="1" applyFill="1" applyBorder="1" applyAlignment="1">
      <alignment horizontal="center" vertical="center"/>
    </xf>
    <xf numFmtId="0" fontId="28" fillId="6" borderId="22" xfId="0" applyFont="1" applyFill="1" applyBorder="1" applyAlignment="1">
      <alignment horizontal="center" vertical="center" wrapText="1"/>
    </xf>
    <xf numFmtId="0" fontId="28" fillId="6" borderId="27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28" fillId="6" borderId="22" xfId="0" quotePrefix="1" applyFont="1" applyFill="1" applyBorder="1" applyAlignment="1">
      <alignment horizontal="center" vertical="center" wrapText="1"/>
    </xf>
    <xf numFmtId="0" fontId="28" fillId="6" borderId="27" xfId="0" quotePrefix="1" applyFont="1" applyFill="1" applyBorder="1" applyAlignment="1">
      <alignment horizontal="center" vertical="center" wrapText="1"/>
    </xf>
    <xf numFmtId="0" fontId="28" fillId="6" borderId="23" xfId="0" quotePrefix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28" fillId="6" borderId="22" xfId="0" quotePrefix="1" applyFont="1" applyFill="1" applyBorder="1" applyAlignment="1">
      <alignment horizontal="center" vertical="center"/>
    </xf>
    <xf numFmtId="0" fontId="28" fillId="6" borderId="27" xfId="0" quotePrefix="1" applyFont="1" applyFill="1" applyBorder="1" applyAlignment="1">
      <alignment horizontal="center" vertical="center"/>
    </xf>
    <xf numFmtId="0" fontId="28" fillId="6" borderId="23" xfId="0" quotePrefix="1" applyFont="1" applyFill="1" applyBorder="1" applyAlignment="1">
      <alignment horizontal="center" vertical="center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39" fillId="12" borderId="35" xfId="0" quotePrefix="1" applyFont="1" applyFill="1" applyBorder="1" applyAlignment="1">
      <alignment horizontal="center" vertical="center"/>
    </xf>
    <xf numFmtId="0" fontId="39" fillId="12" borderId="36" xfId="0" applyFont="1" applyFill="1" applyBorder="1" applyAlignment="1">
      <alignment horizontal="center" vertical="center"/>
    </xf>
    <xf numFmtId="0" fontId="39" fillId="12" borderId="37" xfId="0" applyFont="1" applyFill="1" applyBorder="1" applyAlignment="1">
      <alignment horizontal="center" vertical="center"/>
    </xf>
    <xf numFmtId="0" fontId="39" fillId="12" borderId="36" xfId="0" quotePrefix="1" applyFont="1" applyFill="1" applyBorder="1" applyAlignment="1">
      <alignment horizontal="center" vertical="center"/>
    </xf>
    <xf numFmtId="0" fontId="39" fillId="12" borderId="37" xfId="0" quotePrefix="1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41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/>
    </xf>
    <xf numFmtId="0" fontId="1" fillId="14" borderId="36" xfId="0" applyFont="1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20" fillId="15" borderId="10" xfId="0" applyFont="1" applyFill="1" applyBorder="1" applyAlignment="1">
      <alignment horizontal="center" vertical="center"/>
    </xf>
    <xf numFmtId="0" fontId="27" fillId="7" borderId="42" xfId="0" applyFont="1" applyFill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3" fillId="16" borderId="12" xfId="0" quotePrefix="1" applyFont="1" applyFill="1" applyBorder="1" applyAlignment="1">
      <alignment horizontal="center" vertical="center"/>
    </xf>
    <xf numFmtId="0" fontId="13" fillId="16" borderId="13" xfId="0" quotePrefix="1" applyFont="1" applyFill="1" applyBorder="1" applyAlignment="1">
      <alignment horizontal="center" vertical="center"/>
    </xf>
    <xf numFmtId="0" fontId="13" fillId="16" borderId="14" xfId="0" quotePrefix="1" applyFont="1" applyFill="1" applyBorder="1" applyAlignment="1">
      <alignment horizontal="center" vertical="center"/>
    </xf>
    <xf numFmtId="0" fontId="13" fillId="16" borderId="17" xfId="0" quotePrefix="1" applyFont="1" applyFill="1" applyBorder="1" applyAlignment="1">
      <alignment horizontal="center" vertical="center"/>
    </xf>
    <xf numFmtId="0" fontId="13" fillId="16" borderId="18" xfId="0" quotePrefix="1" applyFont="1" applyFill="1" applyBorder="1" applyAlignment="1">
      <alignment horizontal="center" vertical="center"/>
    </xf>
    <xf numFmtId="0" fontId="13" fillId="16" borderId="19" xfId="0" quotePrefix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12" borderId="52" xfId="0" applyFill="1" applyBorder="1" applyAlignment="1">
      <alignment horizontal="center"/>
    </xf>
    <xf numFmtId="0" fontId="0" fillId="12" borderId="53" xfId="0" applyFill="1" applyBorder="1" applyAlignment="1">
      <alignment horizontal="center"/>
    </xf>
    <xf numFmtId="0" fontId="51" fillId="10" borderId="54" xfId="0" applyFont="1" applyFill="1" applyBorder="1" applyAlignment="1">
      <alignment horizontal="center" vertical="center"/>
    </xf>
    <xf numFmtId="0" fontId="51" fillId="10" borderId="58" xfId="0" applyFont="1" applyFill="1" applyBorder="1" applyAlignment="1">
      <alignment horizontal="center" vertical="center"/>
    </xf>
    <xf numFmtId="0" fontId="51" fillId="10" borderId="55" xfId="0" applyFont="1" applyFill="1" applyBorder="1" applyAlignment="1">
      <alignment horizontal="center" vertical="center" wrapText="1"/>
    </xf>
    <xf numFmtId="0" fontId="51" fillId="10" borderId="5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center" vertical="center" wrapText="1"/>
    </xf>
    <xf numFmtId="0" fontId="51" fillId="10" borderId="60" xfId="0" applyFont="1" applyFill="1" applyBorder="1" applyAlignment="1">
      <alignment horizontal="center" vertical="center" wrapText="1"/>
    </xf>
    <xf numFmtId="0" fontId="15" fillId="2" borderId="12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15" fillId="2" borderId="14" xfId="2" applyFont="1" applyFill="1" applyBorder="1" applyAlignment="1">
      <alignment horizontal="center" vertical="center"/>
    </xf>
    <xf numFmtId="0" fontId="15" fillId="2" borderId="15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8" xfId="2" applyFont="1" applyFill="1" applyBorder="1" applyAlignment="1">
      <alignment horizontal="center" vertical="center"/>
    </xf>
    <xf numFmtId="0" fontId="15" fillId="2" borderId="19" xfId="2" applyFont="1" applyFill="1" applyBorder="1" applyAlignment="1">
      <alignment horizontal="center" vertical="center"/>
    </xf>
    <xf numFmtId="0" fontId="3" fillId="17" borderId="22" xfId="2" applyFill="1" applyBorder="1" applyAlignment="1">
      <alignment horizontal="center"/>
    </xf>
    <xf numFmtId="0" fontId="3" fillId="17" borderId="27" xfId="2" applyFill="1" applyBorder="1" applyAlignment="1">
      <alignment horizontal="center"/>
    </xf>
    <xf numFmtId="0" fontId="3" fillId="17" borderId="23" xfId="2" applyFill="1" applyBorder="1" applyAlignment="1">
      <alignment horizontal="center"/>
    </xf>
    <xf numFmtId="0" fontId="50" fillId="17" borderId="12" xfId="2" applyFont="1" applyFill="1" applyBorder="1" applyAlignment="1">
      <alignment horizontal="center" vertical="center"/>
    </xf>
    <xf numFmtId="0" fontId="50" fillId="17" borderId="14" xfId="2" applyFont="1" applyFill="1" applyBorder="1" applyAlignment="1">
      <alignment horizontal="center" vertical="center"/>
    </xf>
    <xf numFmtId="0" fontId="50" fillId="17" borderId="17" xfId="2" applyFont="1" applyFill="1" applyBorder="1" applyAlignment="1">
      <alignment horizontal="center" vertical="center"/>
    </xf>
    <xf numFmtId="0" fontId="50" fillId="17" borderId="19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center" vertical="center"/>
    </xf>
    <xf numFmtId="0" fontId="14" fillId="2" borderId="16" xfId="2" applyFont="1" applyFill="1" applyBorder="1" applyAlignment="1">
      <alignment horizontal="center" vertical="center"/>
    </xf>
    <xf numFmtId="0" fontId="14" fillId="2" borderId="17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51" fillId="19" borderId="71" xfId="0" applyFont="1" applyFill="1" applyBorder="1" applyAlignment="1">
      <alignment horizontal="center" vertical="center"/>
    </xf>
    <xf numFmtId="0" fontId="51" fillId="19" borderId="75" xfId="0" applyFont="1" applyFill="1" applyBorder="1" applyAlignment="1">
      <alignment horizontal="center" vertical="center"/>
    </xf>
    <xf numFmtId="0" fontId="51" fillId="19" borderId="72" xfId="0" applyFont="1" applyFill="1" applyBorder="1" applyAlignment="1">
      <alignment horizontal="center" vertical="center" wrapText="1"/>
    </xf>
    <xf numFmtId="0" fontId="51" fillId="19" borderId="76" xfId="0" applyFont="1" applyFill="1" applyBorder="1" applyAlignment="1">
      <alignment horizontal="center" vertical="center" wrapText="1"/>
    </xf>
    <xf numFmtId="0" fontId="51" fillId="19" borderId="73" xfId="0" applyFont="1" applyFill="1" applyBorder="1" applyAlignment="1">
      <alignment horizontal="center" vertical="center" wrapText="1"/>
    </xf>
    <xf numFmtId="0" fontId="51" fillId="19" borderId="77" xfId="0" applyFont="1" applyFill="1" applyBorder="1" applyAlignment="1">
      <alignment horizontal="center" vertical="center" wrapText="1"/>
    </xf>
    <xf numFmtId="0" fontId="0" fillId="18" borderId="22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8" fillId="8" borderId="64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65" xfId="0" applyFont="1" applyFill="1" applyBorder="1" applyAlignment="1">
      <alignment horizontal="center" vertical="center" wrapText="1"/>
    </xf>
    <xf numFmtId="0" fontId="8" fillId="8" borderId="67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25" fillId="11" borderId="84" xfId="0" applyFont="1" applyFill="1" applyBorder="1" applyAlignment="1">
      <alignment horizontal="center" vertical="center"/>
    </xf>
    <xf numFmtId="0" fontId="25" fillId="11" borderId="85" xfId="0" applyFont="1" applyFill="1" applyBorder="1" applyAlignment="1">
      <alignment horizontal="center" vertical="center"/>
    </xf>
    <xf numFmtId="0" fontId="25" fillId="11" borderId="86" xfId="0" applyFont="1" applyFill="1" applyBorder="1" applyAlignment="1">
      <alignment horizontal="center" vertical="center"/>
    </xf>
    <xf numFmtId="0" fontId="53" fillId="9" borderId="22" xfId="0" applyFont="1" applyFill="1" applyBorder="1" applyAlignment="1">
      <alignment horizontal="center"/>
    </xf>
    <xf numFmtId="0" fontId="53" fillId="9" borderId="27" xfId="0" applyFont="1" applyFill="1" applyBorder="1" applyAlignment="1">
      <alignment horizontal="center"/>
    </xf>
    <xf numFmtId="0" fontId="53" fillId="9" borderId="23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3300"/>
      <color rgb="FFFDF1ED"/>
      <color rgb="FFFDEADF"/>
      <color rgb="FFFFEAA7"/>
      <color rgb="FFEFFEFF"/>
      <color rgb="FFE7FEFF"/>
      <color rgb="FFF4F2F4"/>
      <color rgb="FFF6F4F6"/>
      <color rgb="FFE9E3E9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5" Type="http://schemas.microsoft.com/office/2007/relationships/hdphoto" Target="../media/hdphoto3.wdp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2.wdp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7" Type="http://schemas.openxmlformats.org/officeDocument/2006/relationships/image" Target="../media/image12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5" Type="http://schemas.microsoft.com/office/2007/relationships/hdphoto" Target="../media/hdphoto5.wdp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152400</xdr:rowOff>
    </xdr:from>
    <xdr:to>
      <xdr:col>11</xdr:col>
      <xdr:colOff>266700</xdr:colOff>
      <xdr:row>1</xdr:row>
      <xdr:rowOff>786211</xdr:rowOff>
    </xdr:to>
    <xdr:grpSp>
      <xdr:nvGrpSpPr>
        <xdr:cNvPr id="2" name="Grupo 6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87350" y="152400"/>
          <a:ext cx="9607550" cy="811611"/>
          <a:chOff x="390525" y="152400"/>
          <a:chExt cx="8448675" cy="842286"/>
        </a:xfrm>
      </xdr:grpSpPr>
      <xdr:pic>
        <xdr:nvPicPr>
          <xdr:cNvPr id="3" name="Imagem 2" descr="Resultado de imagem para icone aprender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grayscl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390525" y="247649"/>
            <a:ext cx="800101" cy="6858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587228" y="427309"/>
            <a:ext cx="2704438" cy="56194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3000" b="0" i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Função</a:t>
            </a:r>
            <a:r>
              <a:rPr lang="pt-BR" sz="3000" b="0" i="1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 e OU</a:t>
            </a:r>
            <a:endParaRPr lang="pt-BR" sz="3000" b="0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619912" y="152400"/>
            <a:ext cx="3568865" cy="78111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000" b="0" i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EXPLICAÇÃO</a:t>
            </a:r>
            <a:endParaRPr lang="pt-BR" sz="4400" b="0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6" name="Imagem 5" descr="Imagem relacionada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06101" y="237687"/>
            <a:ext cx="1233099" cy="7569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1773</xdr:rowOff>
    </xdr:from>
    <xdr:to>
      <xdr:col>12</xdr:col>
      <xdr:colOff>246010</xdr:colOff>
      <xdr:row>21</xdr:row>
      <xdr:rowOff>0</xdr:rowOff>
    </xdr:to>
    <xdr:grpSp>
      <xdr:nvGrpSpPr>
        <xdr:cNvPr id="7" name="Grupo 12">
          <a:extLst>
            <a:ext uri="{FF2B5EF4-FFF2-40B4-BE49-F238E27FC236}">
              <a16:creationId xmlns="" xmlns:a16="http://schemas.microsoft.com/office/drawing/2014/main" id="{EA4F831E-4A2A-463F-B8E5-BF534F0A45D4}"/>
            </a:ext>
          </a:extLst>
        </xdr:cNvPr>
        <xdr:cNvGrpSpPr/>
      </xdr:nvGrpSpPr>
      <xdr:grpSpPr>
        <a:xfrm>
          <a:off x="5575300" y="2821173"/>
          <a:ext cx="5427610" cy="3109727"/>
          <a:chOff x="5267325" y="2678298"/>
          <a:chExt cx="5427610" cy="3141477"/>
        </a:xfrm>
      </xdr:grpSpPr>
      <xdr:sp macro="" textlink="">
        <xdr:nvSpPr>
          <xdr:cNvPr id="8" name="CaixaDeTexto 7">
            <a:extLst>
              <a:ext uri="{FF2B5EF4-FFF2-40B4-BE49-F238E27FC236}">
                <a16:creationId xmlns="" xmlns:a16="http://schemas.microsoft.com/office/drawing/2014/main" id="{EAA4CD85-779F-43C3-941B-B6FA224EDB67}"/>
              </a:ext>
            </a:extLst>
          </xdr:cNvPr>
          <xdr:cNvSpPr txBox="1"/>
        </xdr:nvSpPr>
        <xdr:spPr>
          <a:xfrm>
            <a:off x="5267325" y="2678298"/>
            <a:ext cx="3095625" cy="1293628"/>
          </a:xfrm>
          <a:prstGeom prst="rect">
            <a:avLst/>
          </a:prstGeom>
          <a:solidFill>
            <a:schemeClr val="lt1"/>
          </a:solidFill>
          <a:ln w="19050" cmpd="sng">
            <a:solidFill>
              <a:sysClr val="windowText" lastClr="000000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6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Verificação de Benefício</a:t>
            </a:r>
          </a:p>
          <a:p>
            <a:pPr algn="ctr"/>
            <a:endParaRPr lang="pt-BR" sz="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pt-BR" sz="1200" b="1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2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As pessoas que atenderem</a:t>
            </a:r>
            <a:r>
              <a:rPr lang="pt-BR" sz="12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pelo menos, um dos dois critérios poderão receber o benefício.</a:t>
            </a:r>
          </a:p>
          <a:p>
            <a:endParaRPr lang="pt-BR" sz="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Benefício: "Sim" ou "Não".</a:t>
            </a:r>
          </a:p>
        </xdr:txBody>
      </xdr:sp>
      <xdr:pic>
        <xdr:nvPicPr>
          <xdr:cNvPr id="9" name="Imagem 8" descr="Resultado de imagem para cesta básica png">
            <a:extLst>
              <a:ext uri="{FF2B5EF4-FFF2-40B4-BE49-F238E27FC236}">
                <a16:creationId xmlns="" xmlns:a16="http://schemas.microsoft.com/office/drawing/2014/main" id="{E96D5A9A-0CD2-4061-B9AF-9CD6BD4BF6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631629">
            <a:off x="7734300" y="2914650"/>
            <a:ext cx="2960635" cy="2905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158836</xdr:colOff>
      <xdr:row>0</xdr:row>
      <xdr:rowOff>9525</xdr:rowOff>
    </xdr:from>
    <xdr:to>
      <xdr:col>11</xdr:col>
      <xdr:colOff>127708</xdr:colOff>
      <xdr:row>3</xdr:row>
      <xdr:rowOff>88813</xdr:rowOff>
    </xdr:to>
    <xdr:grpSp>
      <xdr:nvGrpSpPr>
        <xdr:cNvPr id="14" name="Agrupar 13">
          <a:extLst>
            <a:ext uri="{FF2B5EF4-FFF2-40B4-BE49-F238E27FC236}">
              <a16:creationId xmlns="" xmlns:a16="http://schemas.microsoft.com/office/drawing/2014/main" id="{11AD811C-344D-49EA-ABBA-0E6DA97DBADC}"/>
            </a:ext>
          </a:extLst>
        </xdr:cNvPr>
        <xdr:cNvGrpSpPr/>
      </xdr:nvGrpSpPr>
      <xdr:grpSpPr>
        <a:xfrm>
          <a:off x="336636" y="9525"/>
          <a:ext cx="9938372" cy="1285788"/>
          <a:chOff x="339811" y="9525"/>
          <a:chExt cx="9941547" cy="1269913"/>
        </a:xfrm>
      </xdr:grpSpPr>
      <xdr:pic>
        <xdr:nvPicPr>
          <xdr:cNvPr id="3" name="Imagem 2" descr="Resultado de imagem para cesta basica png">
            <a:extLst>
              <a:ext uri="{FF2B5EF4-FFF2-40B4-BE49-F238E27FC236}">
                <a16:creationId xmlns="" xmlns:a16="http://schemas.microsoft.com/office/drawing/2014/main" id="{5390BB48-B6CC-450F-B9AB-C1DB275F188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9811" y="9525"/>
            <a:ext cx="1164513" cy="12699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Retângulo 9">
            <a:extLst>
              <a:ext uri="{FF2B5EF4-FFF2-40B4-BE49-F238E27FC236}">
                <a16:creationId xmlns="" xmlns:a16="http://schemas.microsoft.com/office/drawing/2014/main" id="{6474926E-3D5C-46A8-8B90-6230D76CE00C}"/>
              </a:ext>
            </a:extLst>
          </xdr:cNvPr>
          <xdr:cNvSpPr/>
        </xdr:nvSpPr>
        <xdr:spPr>
          <a:xfrm>
            <a:off x="1085850" y="285750"/>
            <a:ext cx="8788763" cy="6083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Exercício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6: </a:t>
            </a:r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Funções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Lógicas</a:t>
            </a:r>
            <a:endParaRPr lang="pt-BR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tx1">
                    <a:lumMod val="65000"/>
                    <a:lumOff val="35000"/>
                  </a:schemeClr>
                </a:outerShdw>
              </a:effectLst>
            </a:endParaRPr>
          </a:p>
        </xdr:txBody>
      </xdr:sp>
      <xdr:pic>
        <xdr:nvPicPr>
          <xdr:cNvPr id="12" name="Imagem 11" descr="Resultado de imagem para PEDIDO">
            <a:extLst>
              <a:ext uri="{FF2B5EF4-FFF2-40B4-BE49-F238E27FC236}">
                <a16:creationId xmlns="" xmlns:a16="http://schemas.microsoft.com/office/drawing/2014/main" id="{F71BCC95-6259-4095-9D95-319EE090236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69" r="33721"/>
          <a:stretch/>
        </xdr:blipFill>
        <xdr:spPr bwMode="auto">
          <a:xfrm>
            <a:off x="8639175" y="223838"/>
            <a:ext cx="699208" cy="7238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m 12" descr="Resultado de imagem para PEDIDO">
            <a:extLst>
              <a:ext uri="{FF2B5EF4-FFF2-40B4-BE49-F238E27FC236}">
                <a16:creationId xmlns="" xmlns:a16="http://schemas.microsoft.com/office/drawing/2014/main" id="{32E60BD9-9D08-4392-82F8-3F86A5C997C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69" r="33721"/>
          <a:stretch/>
        </xdr:blipFill>
        <xdr:spPr bwMode="auto">
          <a:xfrm>
            <a:off x="9582150" y="223838"/>
            <a:ext cx="699208" cy="7238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1110555</xdr:colOff>
      <xdr:row>4</xdr:row>
      <xdr:rowOff>203584</xdr:rowOff>
    </xdr:from>
    <xdr:to>
      <xdr:col>9</xdr:col>
      <xdr:colOff>852737</xdr:colOff>
      <xdr:row>5</xdr:row>
      <xdr:rowOff>1066800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101780" y="1737109"/>
          <a:ext cx="3514082" cy="1777616"/>
        </a:xfrm>
        <a:prstGeom prst="rect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400" b="1">
            <a:solidFill>
              <a:sysClr val="windowText" lastClr="000000"/>
            </a:solidFill>
          </a:endParaRPr>
        </a:p>
        <a:p>
          <a:pPr algn="ctr"/>
          <a:r>
            <a:rPr lang="pt-BR" sz="1800" b="1">
              <a:solidFill>
                <a:sysClr val="windowText" lastClr="000000"/>
              </a:solidFill>
            </a:rPr>
            <a:t>Tabela de Cores</a:t>
          </a:r>
          <a:r>
            <a:rPr lang="pt-BR" sz="1800" b="1" baseline="0">
              <a:solidFill>
                <a:sysClr val="windowText" lastClr="000000"/>
              </a:solidFill>
            </a:rPr>
            <a:t> II</a:t>
          </a:r>
          <a:endParaRPr lang="pt-BR" sz="1800" b="1">
            <a:solidFill>
              <a:sysClr val="windowText" lastClr="000000"/>
            </a:solidFill>
          </a:endParaRPr>
        </a:p>
        <a:p>
          <a:endParaRPr lang="pt-BR" sz="800">
            <a:solidFill>
              <a:sysClr val="windowText" lastClr="000000"/>
            </a:solidFill>
          </a:endParaRPr>
        </a:p>
        <a:p>
          <a:pPr algn="ctr"/>
          <a:r>
            <a:rPr lang="pt-BR" sz="1800">
              <a:solidFill>
                <a:sysClr val="windowText" lastClr="000000"/>
              </a:solidFill>
            </a:rPr>
            <a:t>Caso</a:t>
          </a:r>
          <a:r>
            <a:rPr lang="pt-BR" sz="1800" baseline="0">
              <a:solidFill>
                <a:sysClr val="windowText" lastClr="000000"/>
              </a:solidFill>
            </a:rPr>
            <a:t> a </a:t>
          </a:r>
          <a:r>
            <a:rPr lang="pt-BR" sz="1800" b="1" baseline="0">
              <a:solidFill>
                <a:sysClr val="windowText" lastClr="000000"/>
              </a:solidFill>
            </a:rPr>
            <a:t>Cor 1</a:t>
          </a:r>
          <a:r>
            <a:rPr lang="pt-BR" sz="1800" baseline="0">
              <a:solidFill>
                <a:sysClr val="windowText" lastClr="000000"/>
              </a:solidFill>
            </a:rPr>
            <a:t> seja </a:t>
          </a:r>
          <a:r>
            <a:rPr lang="pt-BR" sz="1800" b="0" baseline="0">
              <a:solidFill>
                <a:sysClr val="windowText" lastClr="000000"/>
              </a:solidFill>
            </a:rPr>
            <a:t>igual</a:t>
          </a:r>
          <a:r>
            <a:rPr lang="pt-BR" sz="1800" baseline="0">
              <a:solidFill>
                <a:sysClr val="windowText" lastClr="000000"/>
              </a:solidFill>
            </a:rPr>
            <a:t> a </a:t>
          </a:r>
          <a:r>
            <a:rPr lang="pt-BR" sz="1800" b="1" baseline="0">
              <a:solidFill>
                <a:sysClr val="windowText" lastClr="000000"/>
              </a:solidFill>
            </a:rPr>
            <a:t>Cor 2 </a:t>
          </a:r>
          <a:r>
            <a:rPr lang="pt-BR" sz="1800" b="1" baseline="0">
              <a:solidFill>
                <a:srgbClr val="7030A0"/>
              </a:solidFill>
            </a:rPr>
            <a:t>OU</a:t>
          </a:r>
          <a:r>
            <a:rPr lang="pt-BR" sz="1800" b="1" baseline="0">
              <a:solidFill>
                <a:sysClr val="windowText" lastClr="000000"/>
              </a:solidFill>
            </a:rPr>
            <a:t> </a:t>
          </a:r>
          <a:r>
            <a:rPr lang="pt-BR" sz="1800" baseline="0">
              <a:solidFill>
                <a:sysClr val="windowText" lastClr="000000"/>
              </a:solidFill>
            </a:rPr>
            <a:t>a </a:t>
          </a:r>
          <a:r>
            <a:rPr lang="pt-BR" sz="1800" b="1" baseline="0">
              <a:solidFill>
                <a:sysClr val="windowText" lastClr="000000"/>
              </a:solidFill>
            </a:rPr>
            <a:t>Cor 2 </a:t>
          </a:r>
          <a:r>
            <a:rPr lang="pt-BR" sz="1800" baseline="0">
              <a:solidFill>
                <a:sysClr val="windowText" lastClr="000000"/>
              </a:solidFill>
            </a:rPr>
            <a:t>seja </a:t>
          </a:r>
          <a:r>
            <a:rPr lang="pt-BR" sz="1800" b="0" baseline="0">
              <a:solidFill>
                <a:sysClr val="windowText" lastClr="000000"/>
              </a:solidFill>
            </a:rPr>
            <a:t>igual</a:t>
          </a:r>
          <a:r>
            <a:rPr lang="pt-BR" sz="1800" baseline="0">
              <a:solidFill>
                <a:sysClr val="windowText" lastClr="000000"/>
              </a:solidFill>
            </a:rPr>
            <a:t> a </a:t>
          </a:r>
          <a:r>
            <a:rPr lang="pt-BR" sz="1800" b="1" baseline="0">
              <a:solidFill>
                <a:sysClr val="windowText" lastClr="000000"/>
              </a:solidFill>
            </a:rPr>
            <a:t>Cor 3</a:t>
          </a:r>
          <a:r>
            <a:rPr lang="pt-BR" sz="1800" b="0" baseline="0">
              <a:solidFill>
                <a:sysClr val="windowText" lastClr="000000"/>
              </a:solidFill>
            </a:rPr>
            <a:t>,</a:t>
          </a:r>
          <a:r>
            <a:rPr lang="pt-BR" sz="1800" baseline="0">
              <a:solidFill>
                <a:sysClr val="windowText" lastClr="000000"/>
              </a:solidFill>
            </a:rPr>
            <a:t> retornar Verdadeiro, caso contrário, retornar Falso.</a:t>
          </a:r>
          <a:endParaRPr lang="pt-BR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1158402</xdr:colOff>
      <xdr:row>4</xdr:row>
      <xdr:rowOff>199836</xdr:rowOff>
    </xdr:from>
    <xdr:to>
      <xdr:col>4</xdr:col>
      <xdr:colOff>779154</xdr:colOff>
      <xdr:row>5</xdr:row>
      <xdr:rowOff>1047749</xdr:rowOff>
    </xdr:to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339377" y="1733361"/>
          <a:ext cx="3392652" cy="1762313"/>
        </a:xfrm>
        <a:prstGeom prst="rect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400" b="1"/>
        </a:p>
        <a:p>
          <a:pPr algn="ctr"/>
          <a:r>
            <a:rPr lang="pt-BR" sz="1800" b="1"/>
            <a:t>Tabela de Cores</a:t>
          </a:r>
          <a:r>
            <a:rPr lang="pt-BR" sz="1800" b="1" baseline="0"/>
            <a:t> I</a:t>
          </a:r>
          <a:endParaRPr lang="pt-BR" sz="1800" b="1"/>
        </a:p>
        <a:p>
          <a:pPr algn="ctr"/>
          <a:endParaRPr lang="pt-BR" sz="800"/>
        </a:p>
        <a:p>
          <a:pPr algn="ctr"/>
          <a:r>
            <a:rPr lang="pt-BR" sz="1800"/>
            <a:t>Caso</a:t>
          </a:r>
          <a:r>
            <a:rPr lang="pt-BR" sz="1800" baseline="0"/>
            <a:t> a</a:t>
          </a:r>
          <a:r>
            <a:rPr lang="pt-BR" sz="1800" baseline="0">
              <a:solidFill>
                <a:schemeClr val="tx1"/>
              </a:solidFill>
            </a:rPr>
            <a:t> </a:t>
          </a:r>
          <a:r>
            <a:rPr lang="pt-BR" sz="1800" b="1" baseline="0">
              <a:solidFill>
                <a:schemeClr val="tx1"/>
              </a:solidFill>
            </a:rPr>
            <a:t>Cor 1</a:t>
          </a:r>
          <a:r>
            <a:rPr lang="pt-BR" sz="1800" baseline="0">
              <a:solidFill>
                <a:schemeClr val="tx1"/>
              </a:solidFill>
            </a:rPr>
            <a:t> seja </a:t>
          </a:r>
          <a:r>
            <a:rPr lang="pt-BR" sz="1800" b="0" baseline="0">
              <a:solidFill>
                <a:sysClr val="windowText" lastClr="000000"/>
              </a:solidFill>
            </a:rPr>
            <a:t>igual</a:t>
          </a:r>
          <a:r>
            <a:rPr lang="pt-BR" sz="1800" baseline="0">
              <a:solidFill>
                <a:schemeClr val="tx1"/>
              </a:solidFill>
            </a:rPr>
            <a:t> a </a:t>
          </a:r>
          <a:r>
            <a:rPr lang="pt-BR" sz="1800" b="1" baseline="0">
              <a:solidFill>
                <a:schemeClr val="tx1"/>
              </a:solidFill>
            </a:rPr>
            <a:t>Cor 2  </a:t>
          </a:r>
          <a:r>
            <a:rPr lang="pt-BR" sz="1800" b="1" baseline="0">
              <a:solidFill>
                <a:srgbClr val="7030A0"/>
              </a:solidFill>
            </a:rPr>
            <a:t>E</a:t>
          </a:r>
          <a:r>
            <a:rPr lang="pt-BR" sz="1800" b="0" baseline="0"/>
            <a:t> </a:t>
          </a:r>
          <a:r>
            <a:rPr lang="pt-BR" sz="1800" baseline="0"/>
            <a:t>a </a:t>
          </a:r>
          <a:r>
            <a:rPr lang="pt-BR" sz="1800" b="1" baseline="0"/>
            <a:t>Cor 2 </a:t>
          </a:r>
          <a:r>
            <a:rPr lang="pt-BR" sz="1800" baseline="0"/>
            <a:t>seja </a:t>
          </a:r>
          <a:r>
            <a:rPr lang="pt-BR" sz="1800" b="0" baseline="0">
              <a:solidFill>
                <a:sysClr val="windowText" lastClr="000000"/>
              </a:solidFill>
            </a:rPr>
            <a:t>igual</a:t>
          </a:r>
          <a:r>
            <a:rPr lang="pt-BR" sz="1800" baseline="0"/>
            <a:t> a </a:t>
          </a:r>
          <a:r>
            <a:rPr lang="pt-BR" sz="1800" b="1" baseline="0"/>
            <a:t>Cor 3</a:t>
          </a:r>
          <a:r>
            <a:rPr lang="pt-BR" sz="1800" b="0" baseline="0"/>
            <a:t>,</a:t>
          </a:r>
          <a:r>
            <a:rPr lang="pt-BR" sz="1800" baseline="0"/>
            <a:t> retornar Verdadeiro, caso contrário, retornar Falso.</a:t>
          </a:r>
          <a:endParaRPr lang="pt-BR" sz="1800"/>
        </a:p>
      </xdr:txBody>
    </xdr:sp>
    <xdr:clientData/>
  </xdr:twoCellAnchor>
  <xdr:twoCellAnchor>
    <xdr:from>
      <xdr:col>1</xdr:col>
      <xdr:colOff>510118</xdr:colOff>
      <xdr:row>1</xdr:row>
      <xdr:rowOff>0</xdr:rowOff>
    </xdr:from>
    <xdr:to>
      <xdr:col>9</xdr:col>
      <xdr:colOff>1615831</xdr:colOff>
      <xdr:row>2</xdr:row>
      <xdr:rowOff>116098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87918" y="177800"/>
          <a:ext cx="10694213" cy="916198"/>
          <a:chOff x="690035" y="169333"/>
          <a:chExt cx="10704796" cy="920432"/>
        </a:xfrm>
      </xdr:grpSpPr>
      <xdr:pic>
        <xdr:nvPicPr>
          <xdr:cNvPr id="14" name="Imagem 13" descr="Resultado de imagem para icone aprender">
            <a:extLst>
              <a:ext uri="{FF2B5EF4-FFF2-40B4-BE49-F238E27FC236}">
                <a16:creationId xmlns="" xmlns:a16="http://schemas.microsoft.com/office/drawing/2014/main" id="{00000000-0008-0000-0100-00000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50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690035" y="232833"/>
            <a:ext cx="877844" cy="6833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m 16" descr="Imagem relacionada">
            <a:extLst>
              <a:ext uri="{FF2B5EF4-FFF2-40B4-BE49-F238E27FC236}">
                <a16:creationId xmlns="" xmlns:a16="http://schemas.microsoft.com/office/drawing/2014/main" id="{00000000-0008-0000-01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41916" y="233724"/>
            <a:ext cx="1352915" cy="7218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468404" y="446210"/>
            <a:ext cx="3999838" cy="64355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8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</a:t>
            </a:r>
            <a:r>
              <a:rPr lang="pt-BR" sz="2800" b="1" i="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SE com E e OU</a:t>
            </a:r>
            <a:endParaRPr lang="pt-BR" sz="28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sp macro="" textlink="">
        <xdr:nvSpPr>
          <xdr:cNvPr id="10" name="Retângulo 9">
            <a:extLst>
              <a:ext uri="{FF2B5EF4-FFF2-40B4-BE49-F238E27FC236}">
                <a16:creationId xmlns=""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582329" y="169333"/>
            <a:ext cx="356886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0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17</xdr:row>
      <xdr:rowOff>8163</xdr:rowOff>
    </xdr:from>
    <xdr:to>
      <xdr:col>3</xdr:col>
      <xdr:colOff>769327</xdr:colOff>
      <xdr:row>20</xdr:row>
      <xdr:rowOff>158749</xdr:rowOff>
    </xdr:to>
    <xdr:grpSp>
      <xdr:nvGrpSpPr>
        <xdr:cNvPr id="2" name="Grupo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79450" y="4643663"/>
          <a:ext cx="2452077" cy="950686"/>
          <a:chOff x="857250" y="4751613"/>
          <a:chExt cx="2324100" cy="914401"/>
        </a:xfrm>
      </xdr:grpSpPr>
      <xdr:sp macro="" textlink="">
        <xdr:nvSpPr>
          <xdr:cNvPr id="3" name="Seta em curva para cima 1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04875" y="4755695"/>
            <a:ext cx="1272267" cy="764721"/>
          </a:xfrm>
          <a:prstGeom prst="curvedUpArrow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Seta em curva para cima 2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57250" y="4751613"/>
            <a:ext cx="2324100" cy="914401"/>
          </a:xfrm>
          <a:prstGeom prst="curvedUpArrow">
            <a:avLst>
              <a:gd name="adj1" fmla="val 25000"/>
              <a:gd name="adj2" fmla="val 50000"/>
              <a:gd name="adj3" fmla="val 25000"/>
            </a:avLst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9</xdr:row>
      <xdr:rowOff>19050</xdr:rowOff>
    </xdr:from>
    <xdr:to>
      <xdr:col>18</xdr:col>
      <xdr:colOff>152400</xdr:colOff>
      <xdr:row>9</xdr:row>
      <xdr:rowOff>19050</xdr:rowOff>
    </xdr:to>
    <xdr:cxnSp macro="">
      <xdr:nvCxnSpPr>
        <xdr:cNvPr id="14" name="Conector de seta reta 18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8077200" y="4029075"/>
          <a:ext cx="527685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8</xdr:row>
      <xdr:rowOff>57150</xdr:rowOff>
    </xdr:from>
    <xdr:to>
      <xdr:col>9</xdr:col>
      <xdr:colOff>533400</xdr:colOff>
      <xdr:row>9</xdr:row>
      <xdr:rowOff>152400</xdr:rowOff>
    </xdr:to>
    <xdr:cxnSp macro="">
      <xdr:nvCxnSpPr>
        <xdr:cNvPr id="15" name="Conector reto 14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48650" y="3829050"/>
          <a:ext cx="0" cy="3333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7</xdr:row>
      <xdr:rowOff>48681</xdr:rowOff>
    </xdr:from>
    <xdr:to>
      <xdr:col>10</xdr:col>
      <xdr:colOff>66675</xdr:colOff>
      <xdr:row>8</xdr:row>
      <xdr:rowOff>48681</xdr:rowOff>
    </xdr:to>
    <xdr:sp macro="" textlink="">
      <xdr:nvSpPr>
        <xdr:cNvPr id="16" name="CaixaDeTexto 15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115300" y="3582456"/>
          <a:ext cx="2762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0</a:t>
          </a:r>
        </a:p>
      </xdr:txBody>
    </xdr:sp>
    <xdr:clientData/>
  </xdr:twoCellAnchor>
  <xdr:twoCellAnchor>
    <xdr:from>
      <xdr:col>12</xdr:col>
      <xdr:colOff>504825</xdr:colOff>
      <xdr:row>8</xdr:row>
      <xdr:rowOff>57150</xdr:rowOff>
    </xdr:from>
    <xdr:to>
      <xdr:col>12</xdr:col>
      <xdr:colOff>504825</xdr:colOff>
      <xdr:row>9</xdr:row>
      <xdr:rowOff>152400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048875" y="3829050"/>
          <a:ext cx="0" cy="3333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363008</xdr:colOff>
      <xdr:row>7</xdr:row>
      <xdr:rowOff>48680</xdr:rowOff>
    </xdr:from>
    <xdr:to>
      <xdr:col>13</xdr:col>
      <xdr:colOff>304800</xdr:colOff>
      <xdr:row>8</xdr:row>
      <xdr:rowOff>50799</xdr:rowOff>
    </xdr:to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8783108" y="2080680"/>
          <a:ext cx="551392" cy="2434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18</a:t>
          </a:r>
        </a:p>
      </xdr:txBody>
    </xdr:sp>
    <xdr:clientData/>
  </xdr:twoCellAnchor>
  <xdr:twoCellAnchor>
    <xdr:from>
      <xdr:col>13</xdr:col>
      <xdr:colOff>303311</xdr:colOff>
      <xdr:row>5</xdr:row>
      <xdr:rowOff>117474</xdr:rowOff>
    </xdr:from>
    <xdr:to>
      <xdr:col>14</xdr:col>
      <xdr:colOff>417611</xdr:colOff>
      <xdr:row>6</xdr:row>
      <xdr:rowOff>174624</xdr:rowOff>
    </xdr:to>
    <xdr:sp macro="" textlink="">
      <xdr:nvSpPr>
        <xdr:cNvPr id="20" name="CaixaDeTexto 19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10456961" y="3174999"/>
          <a:ext cx="723900" cy="295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1">
              <a:solidFill>
                <a:sysClr val="windowText" lastClr="000000"/>
              </a:solidFill>
            </a:rPr>
            <a:t>IDADE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409575</xdr:colOff>
      <xdr:row>8</xdr:row>
      <xdr:rowOff>19044</xdr:rowOff>
    </xdr:from>
    <xdr:to>
      <xdr:col>18</xdr:col>
      <xdr:colOff>142875</xdr:colOff>
      <xdr:row>9</xdr:row>
      <xdr:rowOff>171477</xdr:rowOff>
    </xdr:to>
    <xdr:grpSp>
      <xdr:nvGrpSpPr>
        <xdr:cNvPr id="21" name="Grupo 6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8829675" y="2381244"/>
          <a:ext cx="3390900" cy="393733"/>
          <a:chOff x="9877425" y="2819394"/>
          <a:chExt cx="3390900" cy="390558"/>
        </a:xfrm>
      </xdr:grpSpPr>
      <xdr:sp macro="" textlink="">
        <xdr:nvSpPr>
          <xdr:cNvPr id="22" name="Elipse 21">
            <a:extLst>
              <a:ext uri="{FF2B5EF4-FFF2-40B4-BE49-F238E27FC236}">
                <a16:creationId xmlns=""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877425" y="2914650"/>
            <a:ext cx="171450" cy="209550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23" name="Forma livre 3">
            <a:extLst>
              <a:ext uri="{FF2B5EF4-FFF2-40B4-BE49-F238E27FC236}">
                <a16:creationId xmlns=""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0001250" y="2819394"/>
            <a:ext cx="3267075" cy="390558"/>
          </a:xfrm>
          <a:custGeom>
            <a:avLst/>
            <a:gdLst>
              <a:gd name="connsiteX0" fmla="*/ 0 w 3267075"/>
              <a:gd name="connsiteY0" fmla="*/ 142881 h 342933"/>
              <a:gd name="connsiteX1" fmla="*/ 66675 w 3267075"/>
              <a:gd name="connsiteY1" fmla="*/ 57156 h 342933"/>
              <a:gd name="connsiteX2" fmla="*/ 161925 w 3267075"/>
              <a:gd name="connsiteY2" fmla="*/ 333381 h 342933"/>
              <a:gd name="connsiteX3" fmla="*/ 266700 w 3267075"/>
              <a:gd name="connsiteY3" fmla="*/ 76206 h 342933"/>
              <a:gd name="connsiteX4" fmla="*/ 381000 w 3267075"/>
              <a:gd name="connsiteY4" fmla="*/ 342906 h 342933"/>
              <a:gd name="connsiteX5" fmla="*/ 495300 w 3267075"/>
              <a:gd name="connsiteY5" fmla="*/ 57156 h 342933"/>
              <a:gd name="connsiteX6" fmla="*/ 561975 w 3267075"/>
              <a:gd name="connsiteY6" fmla="*/ 333381 h 342933"/>
              <a:gd name="connsiteX7" fmla="*/ 685800 w 3267075"/>
              <a:gd name="connsiteY7" fmla="*/ 76206 h 342933"/>
              <a:gd name="connsiteX8" fmla="*/ 790575 w 3267075"/>
              <a:gd name="connsiteY8" fmla="*/ 314331 h 342933"/>
              <a:gd name="connsiteX9" fmla="*/ 885825 w 3267075"/>
              <a:gd name="connsiteY9" fmla="*/ 57156 h 342933"/>
              <a:gd name="connsiteX10" fmla="*/ 1019175 w 3267075"/>
              <a:gd name="connsiteY10" fmla="*/ 314331 h 342933"/>
              <a:gd name="connsiteX11" fmla="*/ 1123950 w 3267075"/>
              <a:gd name="connsiteY11" fmla="*/ 66681 h 342933"/>
              <a:gd name="connsiteX12" fmla="*/ 1219200 w 3267075"/>
              <a:gd name="connsiteY12" fmla="*/ 304806 h 342933"/>
              <a:gd name="connsiteX13" fmla="*/ 1362075 w 3267075"/>
              <a:gd name="connsiteY13" fmla="*/ 66681 h 342933"/>
              <a:gd name="connsiteX14" fmla="*/ 1457325 w 3267075"/>
              <a:gd name="connsiteY14" fmla="*/ 304806 h 342933"/>
              <a:gd name="connsiteX15" fmla="*/ 1571625 w 3267075"/>
              <a:gd name="connsiteY15" fmla="*/ 38106 h 342933"/>
              <a:gd name="connsiteX16" fmla="*/ 1676400 w 3267075"/>
              <a:gd name="connsiteY16" fmla="*/ 304806 h 342933"/>
              <a:gd name="connsiteX17" fmla="*/ 1809750 w 3267075"/>
              <a:gd name="connsiteY17" fmla="*/ 57156 h 342933"/>
              <a:gd name="connsiteX18" fmla="*/ 1905000 w 3267075"/>
              <a:gd name="connsiteY18" fmla="*/ 314331 h 342933"/>
              <a:gd name="connsiteX19" fmla="*/ 2038350 w 3267075"/>
              <a:gd name="connsiteY19" fmla="*/ 57156 h 342933"/>
              <a:gd name="connsiteX20" fmla="*/ 2171700 w 3267075"/>
              <a:gd name="connsiteY20" fmla="*/ 323856 h 342933"/>
              <a:gd name="connsiteX21" fmla="*/ 2286000 w 3267075"/>
              <a:gd name="connsiteY21" fmla="*/ 57156 h 342933"/>
              <a:gd name="connsiteX22" fmla="*/ 2371725 w 3267075"/>
              <a:gd name="connsiteY22" fmla="*/ 304806 h 342933"/>
              <a:gd name="connsiteX23" fmla="*/ 2505075 w 3267075"/>
              <a:gd name="connsiteY23" fmla="*/ 47631 h 342933"/>
              <a:gd name="connsiteX24" fmla="*/ 2609850 w 3267075"/>
              <a:gd name="connsiteY24" fmla="*/ 304806 h 342933"/>
              <a:gd name="connsiteX25" fmla="*/ 2724150 w 3267075"/>
              <a:gd name="connsiteY25" fmla="*/ 57156 h 342933"/>
              <a:gd name="connsiteX26" fmla="*/ 2809875 w 3267075"/>
              <a:gd name="connsiteY26" fmla="*/ 304806 h 342933"/>
              <a:gd name="connsiteX27" fmla="*/ 2895600 w 3267075"/>
              <a:gd name="connsiteY27" fmla="*/ 76206 h 342933"/>
              <a:gd name="connsiteX28" fmla="*/ 3000375 w 3267075"/>
              <a:gd name="connsiteY28" fmla="*/ 304806 h 342933"/>
              <a:gd name="connsiteX29" fmla="*/ 3105150 w 3267075"/>
              <a:gd name="connsiteY29" fmla="*/ 6 h 342933"/>
              <a:gd name="connsiteX30" fmla="*/ 3162300 w 3267075"/>
              <a:gd name="connsiteY30" fmla="*/ 295281 h 342933"/>
              <a:gd name="connsiteX31" fmla="*/ 3267075 w 3267075"/>
              <a:gd name="connsiteY31" fmla="*/ 57156 h 3429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</a:cxnLst>
            <a:rect l="l" t="t" r="r" b="b"/>
            <a:pathLst>
              <a:path w="3267075" h="342933">
                <a:moveTo>
                  <a:pt x="0" y="142881"/>
                </a:moveTo>
                <a:cubicBezTo>
                  <a:pt x="19844" y="84143"/>
                  <a:pt x="39688" y="25406"/>
                  <a:pt x="66675" y="57156"/>
                </a:cubicBezTo>
                <a:cubicBezTo>
                  <a:pt x="93662" y="88906"/>
                  <a:pt x="128588" y="330206"/>
                  <a:pt x="161925" y="333381"/>
                </a:cubicBezTo>
                <a:cubicBezTo>
                  <a:pt x="195262" y="336556"/>
                  <a:pt x="230188" y="74619"/>
                  <a:pt x="266700" y="76206"/>
                </a:cubicBezTo>
                <a:cubicBezTo>
                  <a:pt x="303212" y="77793"/>
                  <a:pt x="342900" y="346081"/>
                  <a:pt x="381000" y="342906"/>
                </a:cubicBezTo>
                <a:cubicBezTo>
                  <a:pt x="419100" y="339731"/>
                  <a:pt x="465138" y="58743"/>
                  <a:pt x="495300" y="57156"/>
                </a:cubicBezTo>
                <a:cubicBezTo>
                  <a:pt x="525462" y="55569"/>
                  <a:pt x="530225" y="330206"/>
                  <a:pt x="561975" y="333381"/>
                </a:cubicBezTo>
                <a:cubicBezTo>
                  <a:pt x="593725" y="336556"/>
                  <a:pt x="647700" y="79381"/>
                  <a:pt x="685800" y="76206"/>
                </a:cubicBezTo>
                <a:cubicBezTo>
                  <a:pt x="723900" y="73031"/>
                  <a:pt x="757238" y="317506"/>
                  <a:pt x="790575" y="314331"/>
                </a:cubicBezTo>
                <a:cubicBezTo>
                  <a:pt x="823912" y="311156"/>
                  <a:pt x="847725" y="57156"/>
                  <a:pt x="885825" y="57156"/>
                </a:cubicBezTo>
                <a:cubicBezTo>
                  <a:pt x="923925" y="57156"/>
                  <a:pt x="979488" y="312744"/>
                  <a:pt x="1019175" y="314331"/>
                </a:cubicBezTo>
                <a:cubicBezTo>
                  <a:pt x="1058862" y="315918"/>
                  <a:pt x="1090613" y="68268"/>
                  <a:pt x="1123950" y="66681"/>
                </a:cubicBezTo>
                <a:cubicBezTo>
                  <a:pt x="1157287" y="65094"/>
                  <a:pt x="1179513" y="304806"/>
                  <a:pt x="1219200" y="304806"/>
                </a:cubicBezTo>
                <a:cubicBezTo>
                  <a:pt x="1258887" y="304806"/>
                  <a:pt x="1322388" y="66681"/>
                  <a:pt x="1362075" y="66681"/>
                </a:cubicBezTo>
                <a:cubicBezTo>
                  <a:pt x="1401762" y="66681"/>
                  <a:pt x="1422400" y="309569"/>
                  <a:pt x="1457325" y="304806"/>
                </a:cubicBezTo>
                <a:cubicBezTo>
                  <a:pt x="1492250" y="300044"/>
                  <a:pt x="1535113" y="38106"/>
                  <a:pt x="1571625" y="38106"/>
                </a:cubicBezTo>
                <a:cubicBezTo>
                  <a:pt x="1608137" y="38106"/>
                  <a:pt x="1636713" y="301631"/>
                  <a:pt x="1676400" y="304806"/>
                </a:cubicBezTo>
                <a:cubicBezTo>
                  <a:pt x="1716087" y="307981"/>
                  <a:pt x="1771650" y="55568"/>
                  <a:pt x="1809750" y="57156"/>
                </a:cubicBezTo>
                <a:cubicBezTo>
                  <a:pt x="1847850" y="58744"/>
                  <a:pt x="1866900" y="314331"/>
                  <a:pt x="1905000" y="314331"/>
                </a:cubicBezTo>
                <a:cubicBezTo>
                  <a:pt x="1943100" y="314331"/>
                  <a:pt x="1993900" y="55568"/>
                  <a:pt x="2038350" y="57156"/>
                </a:cubicBezTo>
                <a:cubicBezTo>
                  <a:pt x="2082800" y="58743"/>
                  <a:pt x="2130425" y="323856"/>
                  <a:pt x="2171700" y="323856"/>
                </a:cubicBezTo>
                <a:cubicBezTo>
                  <a:pt x="2212975" y="323856"/>
                  <a:pt x="2252663" y="60331"/>
                  <a:pt x="2286000" y="57156"/>
                </a:cubicBezTo>
                <a:cubicBezTo>
                  <a:pt x="2319337" y="53981"/>
                  <a:pt x="2335213" y="306393"/>
                  <a:pt x="2371725" y="304806"/>
                </a:cubicBezTo>
                <a:cubicBezTo>
                  <a:pt x="2408237" y="303219"/>
                  <a:pt x="2465388" y="47631"/>
                  <a:pt x="2505075" y="47631"/>
                </a:cubicBezTo>
                <a:cubicBezTo>
                  <a:pt x="2544762" y="47631"/>
                  <a:pt x="2573338" y="303219"/>
                  <a:pt x="2609850" y="304806"/>
                </a:cubicBezTo>
                <a:cubicBezTo>
                  <a:pt x="2646362" y="306393"/>
                  <a:pt x="2690813" y="57156"/>
                  <a:pt x="2724150" y="57156"/>
                </a:cubicBezTo>
                <a:cubicBezTo>
                  <a:pt x="2757487" y="57156"/>
                  <a:pt x="2781300" y="301631"/>
                  <a:pt x="2809875" y="304806"/>
                </a:cubicBezTo>
                <a:cubicBezTo>
                  <a:pt x="2838450" y="307981"/>
                  <a:pt x="2863850" y="76206"/>
                  <a:pt x="2895600" y="76206"/>
                </a:cubicBezTo>
                <a:cubicBezTo>
                  <a:pt x="2927350" y="76206"/>
                  <a:pt x="2965450" y="317506"/>
                  <a:pt x="3000375" y="304806"/>
                </a:cubicBezTo>
                <a:cubicBezTo>
                  <a:pt x="3035300" y="292106"/>
                  <a:pt x="3078163" y="1593"/>
                  <a:pt x="3105150" y="6"/>
                </a:cubicBezTo>
                <a:cubicBezTo>
                  <a:pt x="3132137" y="-1581"/>
                  <a:pt x="3135313" y="285756"/>
                  <a:pt x="3162300" y="295281"/>
                </a:cubicBezTo>
                <a:cubicBezTo>
                  <a:pt x="3189287" y="304806"/>
                  <a:pt x="3236913" y="87318"/>
                  <a:pt x="3267075" y="57156"/>
                </a:cubicBez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2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342900</xdr:colOff>
      <xdr:row>15</xdr:row>
      <xdr:rowOff>133350</xdr:rowOff>
    </xdr:from>
    <xdr:to>
      <xdr:col>18</xdr:col>
      <xdr:colOff>190500</xdr:colOff>
      <xdr:row>15</xdr:row>
      <xdr:rowOff>133350</xdr:rowOff>
    </xdr:to>
    <xdr:cxnSp macro="">
      <xdr:nvCxnSpPr>
        <xdr:cNvPr id="24" name="Conector de seta reta 35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CxnSpPr/>
      </xdr:nvCxnSpPr>
      <xdr:spPr>
        <a:xfrm>
          <a:off x="8058150" y="5572125"/>
          <a:ext cx="53340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14</xdr:row>
      <xdr:rowOff>171450</xdr:rowOff>
    </xdr:from>
    <xdr:to>
      <xdr:col>9</xdr:col>
      <xdr:colOff>533400</xdr:colOff>
      <xdr:row>16</xdr:row>
      <xdr:rowOff>66675</xdr:rowOff>
    </xdr:to>
    <xdr:cxnSp macro="">
      <xdr:nvCxnSpPr>
        <xdr:cNvPr id="25" name="Conector reto 24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CxnSpPr/>
      </xdr:nvCxnSpPr>
      <xdr:spPr>
        <a:xfrm>
          <a:off x="8248650" y="5372100"/>
          <a:ext cx="0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397934</xdr:colOff>
      <xdr:row>13</xdr:row>
      <xdr:rowOff>161922</xdr:rowOff>
    </xdr:from>
    <xdr:to>
      <xdr:col>10</xdr:col>
      <xdr:colOff>64559</xdr:colOff>
      <xdr:row>14</xdr:row>
      <xdr:rowOff>161922</xdr:rowOff>
    </xdr:to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113184" y="5124447"/>
          <a:ext cx="2762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0</a:t>
          </a:r>
        </a:p>
      </xdr:txBody>
    </xdr:sp>
    <xdr:clientData/>
  </xdr:twoCellAnchor>
  <xdr:twoCellAnchor>
    <xdr:from>
      <xdr:col>15</xdr:col>
      <xdr:colOff>323850</xdr:colOff>
      <xdr:row>14</xdr:row>
      <xdr:rowOff>171450</xdr:rowOff>
    </xdr:from>
    <xdr:to>
      <xdr:col>15</xdr:col>
      <xdr:colOff>323850</xdr:colOff>
      <xdr:row>16</xdr:row>
      <xdr:rowOff>66675</xdr:rowOff>
    </xdr:to>
    <xdr:cxnSp macro="">
      <xdr:nvCxnSpPr>
        <xdr:cNvPr id="27" name="Conector reto 26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11696700" y="5372100"/>
          <a:ext cx="0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151342</xdr:colOff>
      <xdr:row>13</xdr:row>
      <xdr:rowOff>161923</xdr:rowOff>
    </xdr:from>
    <xdr:to>
      <xdr:col>15</xdr:col>
      <xdr:colOff>592668</xdr:colOff>
      <xdr:row>14</xdr:row>
      <xdr:rowOff>137584</xdr:rowOff>
    </xdr:to>
    <xdr:sp macro="" textlink="">
      <xdr:nvSpPr>
        <xdr:cNvPr id="28" name="CaixaDeTexto 27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11524192" y="5124448"/>
          <a:ext cx="441326" cy="21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50</a:t>
          </a:r>
        </a:p>
      </xdr:txBody>
    </xdr:sp>
    <xdr:clientData/>
  </xdr:twoCellAnchor>
  <xdr:twoCellAnchor>
    <xdr:from>
      <xdr:col>15</xdr:col>
      <xdr:colOff>352425</xdr:colOff>
      <xdr:row>14</xdr:row>
      <xdr:rowOff>187197</xdr:rowOff>
    </xdr:from>
    <xdr:to>
      <xdr:col>18</xdr:col>
      <xdr:colOff>95250</xdr:colOff>
      <xdr:row>16</xdr:row>
      <xdr:rowOff>38192</xdr:rowOff>
    </xdr:to>
    <xdr:grpSp>
      <xdr:nvGrpSpPr>
        <xdr:cNvPr id="29" name="Grupo 2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10601325" y="3997197"/>
          <a:ext cx="1571625" cy="333595"/>
          <a:chOff x="11649075" y="4416297"/>
          <a:chExt cx="1571625" cy="336770"/>
        </a:xfrm>
      </xdr:grpSpPr>
      <xdr:sp macro="" textlink="">
        <xdr:nvSpPr>
          <xdr:cNvPr id="30" name="Forma livre 42">
            <a:extLst>
              <a:ext uri="{FF2B5EF4-FFF2-40B4-BE49-F238E27FC236}">
                <a16:creationId xmlns=""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11839575" y="4416297"/>
            <a:ext cx="1381125" cy="336770"/>
          </a:xfrm>
          <a:custGeom>
            <a:avLst/>
            <a:gdLst>
              <a:gd name="connsiteX0" fmla="*/ 0 w 1095375"/>
              <a:gd name="connsiteY0" fmla="*/ 117603 h 241520"/>
              <a:gd name="connsiteX1" fmla="*/ 133350 w 1095375"/>
              <a:gd name="connsiteY1" fmla="*/ 3303 h 241520"/>
              <a:gd name="connsiteX2" fmla="*/ 190500 w 1095375"/>
              <a:gd name="connsiteY2" fmla="*/ 231903 h 241520"/>
              <a:gd name="connsiteX3" fmla="*/ 228600 w 1095375"/>
              <a:gd name="connsiteY3" fmla="*/ 31878 h 241520"/>
              <a:gd name="connsiteX4" fmla="*/ 295275 w 1095375"/>
              <a:gd name="connsiteY4" fmla="*/ 231903 h 241520"/>
              <a:gd name="connsiteX5" fmla="*/ 333375 w 1095375"/>
              <a:gd name="connsiteY5" fmla="*/ 41403 h 241520"/>
              <a:gd name="connsiteX6" fmla="*/ 390525 w 1095375"/>
              <a:gd name="connsiteY6" fmla="*/ 241428 h 241520"/>
              <a:gd name="connsiteX7" fmla="*/ 457200 w 1095375"/>
              <a:gd name="connsiteY7" fmla="*/ 50928 h 241520"/>
              <a:gd name="connsiteX8" fmla="*/ 504825 w 1095375"/>
              <a:gd name="connsiteY8" fmla="*/ 231903 h 241520"/>
              <a:gd name="connsiteX9" fmla="*/ 552450 w 1095375"/>
              <a:gd name="connsiteY9" fmla="*/ 31878 h 241520"/>
              <a:gd name="connsiteX10" fmla="*/ 590550 w 1095375"/>
              <a:gd name="connsiteY10" fmla="*/ 241428 h 241520"/>
              <a:gd name="connsiteX11" fmla="*/ 666750 w 1095375"/>
              <a:gd name="connsiteY11" fmla="*/ 50928 h 241520"/>
              <a:gd name="connsiteX12" fmla="*/ 723900 w 1095375"/>
              <a:gd name="connsiteY12" fmla="*/ 212853 h 241520"/>
              <a:gd name="connsiteX13" fmla="*/ 790575 w 1095375"/>
              <a:gd name="connsiteY13" fmla="*/ 60453 h 241520"/>
              <a:gd name="connsiteX14" fmla="*/ 847725 w 1095375"/>
              <a:gd name="connsiteY14" fmla="*/ 241428 h 241520"/>
              <a:gd name="connsiteX15" fmla="*/ 895350 w 1095375"/>
              <a:gd name="connsiteY15" fmla="*/ 31878 h 241520"/>
              <a:gd name="connsiteX16" fmla="*/ 952500 w 1095375"/>
              <a:gd name="connsiteY16" fmla="*/ 203328 h 241520"/>
              <a:gd name="connsiteX17" fmla="*/ 1038225 w 1095375"/>
              <a:gd name="connsiteY17" fmla="*/ 31878 h 241520"/>
              <a:gd name="connsiteX18" fmla="*/ 1095375 w 1095375"/>
              <a:gd name="connsiteY18" fmla="*/ 222378 h 2415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095375" h="241520">
                <a:moveTo>
                  <a:pt x="0" y="117603"/>
                </a:moveTo>
                <a:cubicBezTo>
                  <a:pt x="50800" y="50928"/>
                  <a:pt x="101600" y="-15747"/>
                  <a:pt x="133350" y="3303"/>
                </a:cubicBezTo>
                <a:cubicBezTo>
                  <a:pt x="165100" y="22353"/>
                  <a:pt x="174625" y="227141"/>
                  <a:pt x="190500" y="231903"/>
                </a:cubicBezTo>
                <a:cubicBezTo>
                  <a:pt x="206375" y="236665"/>
                  <a:pt x="211138" y="31878"/>
                  <a:pt x="228600" y="31878"/>
                </a:cubicBezTo>
                <a:cubicBezTo>
                  <a:pt x="246062" y="31878"/>
                  <a:pt x="277813" y="230316"/>
                  <a:pt x="295275" y="231903"/>
                </a:cubicBezTo>
                <a:cubicBezTo>
                  <a:pt x="312737" y="233490"/>
                  <a:pt x="317500" y="39815"/>
                  <a:pt x="333375" y="41403"/>
                </a:cubicBezTo>
                <a:cubicBezTo>
                  <a:pt x="349250" y="42990"/>
                  <a:pt x="369888" y="239841"/>
                  <a:pt x="390525" y="241428"/>
                </a:cubicBezTo>
                <a:cubicBezTo>
                  <a:pt x="411162" y="243015"/>
                  <a:pt x="438150" y="52515"/>
                  <a:pt x="457200" y="50928"/>
                </a:cubicBezTo>
                <a:cubicBezTo>
                  <a:pt x="476250" y="49341"/>
                  <a:pt x="488950" y="235078"/>
                  <a:pt x="504825" y="231903"/>
                </a:cubicBezTo>
                <a:cubicBezTo>
                  <a:pt x="520700" y="228728"/>
                  <a:pt x="538163" y="30291"/>
                  <a:pt x="552450" y="31878"/>
                </a:cubicBezTo>
                <a:cubicBezTo>
                  <a:pt x="566737" y="33465"/>
                  <a:pt x="571500" y="238253"/>
                  <a:pt x="590550" y="241428"/>
                </a:cubicBezTo>
                <a:cubicBezTo>
                  <a:pt x="609600" y="244603"/>
                  <a:pt x="644525" y="55690"/>
                  <a:pt x="666750" y="50928"/>
                </a:cubicBezTo>
                <a:cubicBezTo>
                  <a:pt x="688975" y="46165"/>
                  <a:pt x="703263" y="211266"/>
                  <a:pt x="723900" y="212853"/>
                </a:cubicBezTo>
                <a:cubicBezTo>
                  <a:pt x="744537" y="214440"/>
                  <a:pt x="769938" y="55691"/>
                  <a:pt x="790575" y="60453"/>
                </a:cubicBezTo>
                <a:cubicBezTo>
                  <a:pt x="811212" y="65215"/>
                  <a:pt x="830262" y="246191"/>
                  <a:pt x="847725" y="241428"/>
                </a:cubicBezTo>
                <a:cubicBezTo>
                  <a:pt x="865188" y="236665"/>
                  <a:pt x="877888" y="38228"/>
                  <a:pt x="895350" y="31878"/>
                </a:cubicBezTo>
                <a:cubicBezTo>
                  <a:pt x="912812" y="25528"/>
                  <a:pt x="928688" y="203328"/>
                  <a:pt x="952500" y="203328"/>
                </a:cubicBezTo>
                <a:cubicBezTo>
                  <a:pt x="976312" y="203328"/>
                  <a:pt x="1014413" y="28703"/>
                  <a:pt x="1038225" y="31878"/>
                </a:cubicBezTo>
                <a:cubicBezTo>
                  <a:pt x="1062038" y="35053"/>
                  <a:pt x="1084263" y="193803"/>
                  <a:pt x="1095375" y="222378"/>
                </a:cubicBez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Elipse 30">
            <a:extLst>
              <a:ext uri="{FF2B5EF4-FFF2-40B4-BE49-F238E27FC236}">
                <a16:creationId xmlns=""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1649075" y="4505325"/>
            <a:ext cx="171450" cy="20955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303311</xdr:colOff>
      <xdr:row>12</xdr:row>
      <xdr:rowOff>131232</xdr:rowOff>
    </xdr:from>
    <xdr:to>
      <xdr:col>14</xdr:col>
      <xdr:colOff>417611</xdr:colOff>
      <xdr:row>13</xdr:row>
      <xdr:rowOff>178857</xdr:rowOff>
    </xdr:to>
    <xdr:sp macro="" textlink="">
      <xdr:nvSpPr>
        <xdr:cNvPr id="32" name="CaixaDeTexto 3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0484478" y="4978399"/>
          <a:ext cx="728133" cy="2910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PESO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461002</xdr:colOff>
      <xdr:row>10</xdr:row>
      <xdr:rowOff>86782</xdr:rowOff>
    </xdr:from>
    <xdr:to>
      <xdr:col>14</xdr:col>
      <xdr:colOff>175252</xdr:colOff>
      <xdr:row>11</xdr:row>
      <xdr:rowOff>153457</xdr:rowOff>
    </xdr:to>
    <xdr:sp macro="" textlink="">
      <xdr:nvSpPr>
        <xdr:cNvPr id="33" name="CaixaDeTexto 32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0614652" y="4334932"/>
          <a:ext cx="323850" cy="304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accent6">
                  <a:lumMod val="75000"/>
                </a:schemeClr>
              </a:solidFill>
            </a:rPr>
            <a:t>E</a:t>
          </a:r>
        </a:p>
      </xdr:txBody>
    </xdr:sp>
    <xdr:clientData/>
  </xdr:twoCellAnchor>
  <xdr:twoCellAnchor>
    <xdr:from>
      <xdr:col>4</xdr:col>
      <xdr:colOff>518548</xdr:colOff>
      <xdr:row>5</xdr:row>
      <xdr:rowOff>206534</xdr:rowOff>
    </xdr:from>
    <xdr:to>
      <xdr:col>8</xdr:col>
      <xdr:colOff>406621</xdr:colOff>
      <xdr:row>16</xdr:row>
      <xdr:rowOff>114300</xdr:rowOff>
    </xdr:to>
    <xdr:grpSp>
      <xdr:nvGrpSpPr>
        <xdr:cNvPr id="43" name="Agrupar 42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GrpSpPr/>
      </xdr:nvGrpSpPr>
      <xdr:grpSpPr>
        <a:xfrm>
          <a:off x="3795148" y="1794034"/>
          <a:ext cx="2631273" cy="2612866"/>
          <a:chOff x="4864032" y="2080231"/>
          <a:chExt cx="2632371" cy="2539702"/>
        </a:xfrm>
      </xdr:grpSpPr>
      <xdr:sp macro="" textlink="">
        <xdr:nvSpPr>
          <xdr:cNvPr id="44" name="CaixaDeTexto 43">
            <a:extLst>
              <a:ext uri="{FF2B5EF4-FFF2-40B4-BE49-F238E27FC236}">
                <a16:creationId xmlns="" xmlns:a16="http://schemas.microsoft.com/office/drawing/2014/main" id="{00000000-0008-0000-0300-00002C000000}"/>
              </a:ext>
            </a:extLst>
          </xdr:cNvPr>
          <xdr:cNvSpPr txBox="1"/>
        </xdr:nvSpPr>
        <xdr:spPr>
          <a:xfrm>
            <a:off x="4864032" y="2080231"/>
            <a:ext cx="2447923" cy="2154496"/>
          </a:xfrm>
          <a:prstGeom prst="rect">
            <a:avLst/>
          </a:prstGeom>
          <a:ln w="19050">
            <a:solidFill>
              <a:sysClr val="windowText" lastClr="0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Pode doar sangue?</a:t>
            </a:r>
            <a:endParaRPr lang="pt-BR" sz="1400" b="1">
              <a:solidFill>
                <a:sysClr val="windowText" lastClr="000000"/>
              </a:solidFill>
            </a:endParaRPr>
          </a:p>
          <a:p>
            <a:endParaRPr lang="pt-BR" sz="800"/>
          </a:p>
          <a:p>
            <a:pPr algn="ctr"/>
            <a:r>
              <a:rPr lang="pt-BR" sz="1400"/>
              <a:t>Caso a idade</a:t>
            </a:r>
            <a:r>
              <a:rPr lang="pt-BR" sz="1400" baseline="0"/>
              <a:t> seja </a:t>
            </a:r>
            <a:r>
              <a:rPr lang="pt-BR" sz="1400" b="1" baseline="0"/>
              <a:t>maior ou igual a 18 anos </a:t>
            </a:r>
            <a:r>
              <a:rPr lang="pt-BR" sz="1400" b="1" baseline="0">
                <a:solidFill>
                  <a:schemeClr val="accent6">
                    <a:lumMod val="50000"/>
                  </a:schemeClr>
                </a:solidFill>
              </a:rPr>
              <a:t>E</a:t>
            </a:r>
            <a:r>
              <a:rPr lang="pt-BR" sz="1400" b="1" baseline="0">
                <a:solidFill>
                  <a:srgbClr val="FF0000"/>
                </a:solidFill>
              </a:rPr>
              <a:t> </a:t>
            </a:r>
            <a:r>
              <a:rPr lang="pt-BR" sz="1400" b="0" baseline="0"/>
              <a:t>a pessoa pesar </a:t>
            </a:r>
            <a:r>
              <a:rPr lang="pt-BR" sz="1400" b="1" baseline="0"/>
              <a:t>mais de 50 Kg </a:t>
            </a:r>
            <a:r>
              <a:rPr lang="pt-BR" sz="1400" b="0" baseline="0"/>
              <a:t>ela poderá doar sangue, re</a:t>
            </a:r>
            <a:r>
              <a:rPr lang="pt-BR" sz="1400" baseline="0"/>
              <a:t>tornando "VERDADEIRO", caso contrário, deve retornar "FALSO".</a:t>
            </a:r>
          </a:p>
          <a:p>
            <a:endParaRPr lang="pt-BR" sz="1400"/>
          </a:p>
        </xdr:txBody>
      </xdr:sp>
      <xdr:pic>
        <xdr:nvPicPr>
          <xdr:cNvPr id="45" name="Imagem 44" descr="Imagem relacionada">
            <a:extLst>
              <a:ext uri="{FF2B5EF4-FFF2-40B4-BE49-F238E27FC236}">
                <a16:creationId xmlns="" xmlns:a16="http://schemas.microsoft.com/office/drawing/2014/main" id="{00000000-0008-0000-03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85566" y="3888457"/>
            <a:ext cx="1010837" cy="7314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17</xdr:col>
      <xdr:colOff>288311</xdr:colOff>
      <xdr:row>1</xdr:row>
      <xdr:rowOff>708026</xdr:rowOff>
    </xdr:to>
    <xdr:grpSp>
      <xdr:nvGrpSpPr>
        <xdr:cNvPr id="56" name="Agrupar 55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177800" y="177800"/>
          <a:ext cx="11578611" cy="708026"/>
          <a:chOff x="169333" y="169333"/>
          <a:chExt cx="12756747" cy="708026"/>
        </a:xfrm>
      </xdr:grpSpPr>
      <xdr:cxnSp macro="">
        <xdr:nvCxnSpPr>
          <xdr:cNvPr id="47" name="Conector de seta reta 1">
            <a:extLst>
              <a:ext uri="{FF2B5EF4-FFF2-40B4-BE49-F238E27FC236}">
                <a16:creationId xmlns=""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169333" y="738560"/>
            <a:ext cx="9726084" cy="12857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Retângulo 47">
            <a:extLst>
              <a:ext uri="{FF2B5EF4-FFF2-40B4-BE49-F238E27FC236}">
                <a16:creationId xmlns=""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3556415" y="169333"/>
            <a:ext cx="6720005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6">
                      <a:lumMod val="50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6">
                      <a:lumMod val="50000"/>
                    </a:schemeClr>
                  </a:outerShdw>
                </a:effectLst>
              </a:rPr>
              <a:t> 1: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6">
                      <a:lumMod val="50000"/>
                    </a:schemeClr>
                  </a:outerShdw>
                </a:effectLst>
              </a:rPr>
              <a:t>Função E e OU</a:t>
            </a:r>
          </a:p>
        </xdr:txBody>
      </xdr:sp>
      <xdr:pic>
        <xdr:nvPicPr>
          <xdr:cNvPr id="49" name="Imagem 48">
            <a:extLst>
              <a:ext uri="{FF2B5EF4-FFF2-40B4-BE49-F238E27FC236}">
                <a16:creationId xmlns="" xmlns:a16="http://schemas.microsoft.com/office/drawing/2014/main" id="{00000000-0008-0000-0300-00003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813790" y="261713"/>
            <a:ext cx="582938" cy="573445"/>
          </a:xfrm>
          <a:prstGeom prst="ellipse">
            <a:avLst/>
          </a:prstGeom>
        </xdr:spPr>
      </xdr:pic>
      <xdr:pic>
        <xdr:nvPicPr>
          <xdr:cNvPr id="54" name="Imagem 53">
            <a:extLst>
              <a:ext uri="{FF2B5EF4-FFF2-40B4-BE49-F238E27FC236}">
                <a16:creationId xmlns="" xmlns:a16="http://schemas.microsoft.com/office/drawing/2014/main" id="{00000000-0008-0000-0300-00003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35920" y="284693"/>
            <a:ext cx="555001" cy="592666"/>
          </a:xfrm>
          <a:prstGeom prst="rect">
            <a:avLst/>
          </a:prstGeom>
        </xdr:spPr>
      </xdr:pic>
      <xdr:pic>
        <xdr:nvPicPr>
          <xdr:cNvPr id="55" name="Imagem 54">
            <a:extLst>
              <a:ext uri="{FF2B5EF4-FFF2-40B4-BE49-F238E27FC236}">
                <a16:creationId xmlns="" xmlns:a16="http://schemas.microsoft.com/office/drawing/2014/main" id="{00000000-0008-0000-03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71079" y="284693"/>
            <a:ext cx="555001" cy="59266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9525</xdr:rowOff>
    </xdr:from>
    <xdr:to>
      <xdr:col>11</xdr:col>
      <xdr:colOff>285750</xdr:colOff>
      <xdr:row>24</xdr:row>
      <xdr:rowOff>14288</xdr:rowOff>
    </xdr:to>
    <xdr:grpSp>
      <xdr:nvGrpSpPr>
        <xdr:cNvPr id="22" name="Agrupar 2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263525" y="1317625"/>
          <a:ext cx="6296025" cy="3611563"/>
          <a:chOff x="409575" y="1171575"/>
          <a:chExt cx="6296025" cy="3405188"/>
        </a:xfrm>
      </xdr:grpSpPr>
      <xdr:sp macro="" textlink="">
        <xdr:nvSpPr>
          <xdr:cNvPr id="2" name="Seta dobrada 1">
            <a:extLst>
              <a:ext uri="{FF2B5EF4-FFF2-40B4-BE49-F238E27FC236}">
                <a16:creationId xmlns="" xmlns:a16="http://schemas.microsoft.com/office/drawing/2014/main" id="{00000000-0008-0000-0400-000002000000}"/>
              </a:ext>
            </a:extLst>
          </xdr:cNvPr>
          <xdr:cNvSpPr/>
        </xdr:nvSpPr>
        <xdr:spPr>
          <a:xfrm rot="5400000" flipV="1">
            <a:off x="1100737" y="3305771"/>
            <a:ext cx="1051320" cy="776287"/>
          </a:xfrm>
          <a:prstGeom prst="bentArrow">
            <a:avLst>
              <a:gd name="adj1" fmla="val 14687"/>
              <a:gd name="adj2" fmla="val 18877"/>
              <a:gd name="adj3" fmla="val 16837"/>
              <a:gd name="adj4" fmla="val 9394"/>
            </a:avLst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Seta dobrada 2">
            <a:extLst>
              <a:ext uri="{FF2B5EF4-FFF2-40B4-BE49-F238E27FC236}">
                <a16:creationId xmlns="" xmlns:a16="http://schemas.microsoft.com/office/drawing/2014/main" id="{00000000-0008-0000-0400-000003000000}"/>
              </a:ext>
            </a:extLst>
          </xdr:cNvPr>
          <xdr:cNvSpPr/>
        </xdr:nvSpPr>
        <xdr:spPr>
          <a:xfrm rot="5400000">
            <a:off x="4654153" y="3282555"/>
            <a:ext cx="1052511" cy="821529"/>
          </a:xfrm>
          <a:prstGeom prst="bentArrow">
            <a:avLst>
              <a:gd name="adj1" fmla="val 14417"/>
              <a:gd name="adj2" fmla="val 18877"/>
              <a:gd name="adj3" fmla="val 16837"/>
              <a:gd name="adj4" fmla="val 8966"/>
            </a:avLst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Retângulo de cantos arredondados 3">
            <a:extLst>
              <a:ext uri="{FF2B5EF4-FFF2-40B4-BE49-F238E27FC236}">
                <a16:creationId xmlns=""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495425" y="1171575"/>
            <a:ext cx="3838575" cy="619125"/>
          </a:xfrm>
          <a:prstGeom prst="roundRect">
            <a:avLst/>
          </a:prstGeom>
          <a:solidFill>
            <a:schemeClr val="bg1">
              <a:lumMod val="8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/>
              <a:t>HOPPY HAPPY</a:t>
            </a:r>
          </a:p>
          <a:p>
            <a:pPr algn="ctr"/>
            <a:r>
              <a:rPr lang="pt-BR" sz="1200"/>
              <a:t>Regra do</a:t>
            </a:r>
            <a:r>
              <a:rPr lang="pt-BR" sz="1200" baseline="0"/>
              <a:t> estabelecimento para entrada nos brinquedos</a:t>
            </a:r>
            <a:endParaRPr lang="pt-BR" sz="1200"/>
          </a:p>
        </xdr:txBody>
      </xdr:sp>
      <xdr:sp macro="" textlink="">
        <xdr:nvSpPr>
          <xdr:cNvPr id="5" name="Losango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1795463" y="2200274"/>
            <a:ext cx="3243262" cy="2057401"/>
          </a:xfrm>
          <a:prstGeom prst="diamond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400"/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1085850" y="2876550"/>
            <a:ext cx="800101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Falso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4981575" y="2867025"/>
            <a:ext cx="1162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Verdadeiro</a:t>
            </a:r>
          </a:p>
        </xdr:txBody>
      </xdr:sp>
      <xdr:sp macro="" textlink="">
        <xdr:nvSpPr>
          <xdr:cNvPr id="8" name="Retângulo de cantos arredondados 7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409575" y="4252912"/>
            <a:ext cx="1990725" cy="323851"/>
          </a:xfrm>
          <a:prstGeom prst="roundRect">
            <a:avLst/>
          </a:prstGeom>
          <a:solidFill>
            <a:srgbClr val="C00000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Entrada</a:t>
            </a:r>
            <a:r>
              <a:rPr lang="pt-BR" sz="1400" b="1" baseline="0"/>
              <a:t> Bloqueada</a:t>
            </a:r>
            <a:endParaRPr lang="pt-BR" sz="1400" b="1"/>
          </a:p>
          <a:p>
            <a:pPr algn="l"/>
            <a:endParaRPr lang="pt-BR" sz="1400" b="1"/>
          </a:p>
        </xdr:txBody>
      </xdr:sp>
      <xdr:sp macro="" textlink="">
        <xdr:nvSpPr>
          <xdr:cNvPr id="9" name="Retângulo de cantos arredondados 8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4191000" y="4252912"/>
            <a:ext cx="2514600" cy="323851"/>
          </a:xfrm>
          <a:prstGeom prst="roundRect">
            <a:avLst/>
          </a:prstGeom>
          <a:solidFill>
            <a:srgbClr val="00C057"/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Poderá entrar no brinquedo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057274" y="2190750"/>
            <a:ext cx="5324476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 b="1"/>
              <a:t>PASSAGEIRO &gt; 1,5 </a:t>
            </a:r>
            <a:r>
              <a:rPr lang="pt-BR" sz="2800" b="1">
                <a:solidFill>
                  <a:srgbClr val="FF0000"/>
                </a:solidFill>
              </a:rPr>
              <a:t>E</a:t>
            </a:r>
            <a:r>
              <a:rPr lang="pt-BR" sz="2800" b="1"/>
              <a:t> VIP</a:t>
            </a:r>
            <a:r>
              <a:rPr lang="pt-BR" sz="2800" b="1" baseline="0"/>
              <a:t> = "SIM"</a:t>
            </a:r>
            <a:endParaRPr lang="pt-BR" sz="2800" b="1"/>
          </a:p>
        </xdr:txBody>
      </xdr:sp>
      <xdr:cxnSp macro="">
        <xdr:nvCxnSpPr>
          <xdr:cNvPr id="11" name="Conector de seta reta 10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>
            <a:endCxn id="5" idx="0"/>
          </xdr:cNvCxnSpPr>
        </xdr:nvCxnSpPr>
        <xdr:spPr>
          <a:xfrm flipH="1">
            <a:off x="3417094" y="1790700"/>
            <a:ext cx="2382" cy="409574"/>
          </a:xfrm>
          <a:prstGeom prst="straightConnector1">
            <a:avLst/>
          </a:prstGeom>
          <a:ln w="57150"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CaixaDeTexto 11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2305050" y="2736273"/>
            <a:ext cx="2314575" cy="1130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1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Passageiro tem mais que 1 metro</a:t>
            </a:r>
            <a:r>
              <a:rPr lang="pt-BR" sz="16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e meio </a:t>
            </a:r>
            <a:r>
              <a:rPr lang="pt-BR" sz="1600" b="1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E </a:t>
            </a:r>
            <a:r>
              <a:rPr lang="pt-BR" sz="16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tem o ticket de VIP </a:t>
            </a:r>
            <a:endParaRPr lang="pt-BR" sz="1100"/>
          </a:p>
        </xdr:txBody>
      </xdr:sp>
    </xdr:grpSp>
    <xdr:clientData/>
  </xdr:twoCellAnchor>
  <xdr:twoCellAnchor>
    <xdr:from>
      <xdr:col>1</xdr:col>
      <xdr:colOff>342901</xdr:colOff>
      <xdr:row>0</xdr:row>
      <xdr:rowOff>123825</xdr:rowOff>
    </xdr:from>
    <xdr:to>
      <xdr:col>18</xdr:col>
      <xdr:colOff>219075</xdr:colOff>
      <xdr:row>2</xdr:row>
      <xdr:rowOff>72707</xdr:rowOff>
    </xdr:to>
    <xdr:grpSp>
      <xdr:nvGrpSpPr>
        <xdr:cNvPr id="19" name="Agrupar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20701" y="123825"/>
          <a:ext cx="10328274" cy="926782"/>
          <a:chOff x="523876" y="123825"/>
          <a:chExt cx="10325099" cy="920432"/>
        </a:xfrm>
      </xdr:grpSpPr>
      <xdr:pic>
        <xdr:nvPicPr>
          <xdr:cNvPr id="14" name="Imagem 13" descr="Resultado de imagem para icone aprender">
            <a:extLst>
              <a:ext uri="{FF2B5EF4-FFF2-40B4-BE49-F238E27FC236}">
                <a16:creationId xmlns="" xmlns:a16="http://schemas.microsoft.com/office/drawing/2014/main" id="{00000000-0008-0000-0400-00000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23876" y="237056"/>
            <a:ext cx="685800" cy="6731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5" name="Agrupar 14">
            <a:extLst>
              <a:ext uri="{FF2B5EF4-FFF2-40B4-BE49-F238E27FC236}">
                <a16:creationId xmlns="" xmlns:a16="http://schemas.microsoft.com/office/drawing/2014/main" id="{00000000-0008-0000-0400-00000F000000}"/>
              </a:ext>
            </a:extLst>
          </xdr:cNvPr>
          <xdr:cNvGrpSpPr/>
        </xdr:nvGrpSpPr>
        <xdr:grpSpPr>
          <a:xfrm>
            <a:off x="2495881" y="123825"/>
            <a:ext cx="6885913" cy="920432"/>
            <a:chOff x="2648612" y="120202"/>
            <a:chExt cx="6885913" cy="803717"/>
          </a:xfrm>
        </xdr:grpSpPr>
        <xdr:sp macro="" textlink="">
          <xdr:nvSpPr>
            <xdr:cNvPr id="17" name="Retângulo 16">
              <a:extLst>
                <a:ext uri="{FF2B5EF4-FFF2-40B4-BE49-F238E27FC236}">
                  <a16:creationId xmlns="" xmlns:a16="http://schemas.microsoft.com/office/drawing/2014/main" id="{00000000-0008-0000-0400-000011000000}"/>
                </a:ext>
              </a:extLst>
            </xdr:cNvPr>
            <xdr:cNvSpPr/>
          </xdr:nvSpPr>
          <xdr:spPr>
            <a:xfrm>
              <a:off x="5534687" y="361970"/>
              <a:ext cx="3999838" cy="561949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2800" b="1" i="0" cap="none" spc="0">
                  <a:ln w="9525">
                    <a:solidFill>
                      <a:schemeClr val="bg1"/>
                    </a:solidFill>
                    <a:prstDash val="solid"/>
                  </a:ln>
                  <a:solidFill>
                    <a:schemeClr val="tx1"/>
                  </a:solidFill>
                  <a:effectLst>
                    <a:outerShdw blurRad="12700" dist="38100" dir="2700000" algn="tl" rotWithShape="0">
                      <a:schemeClr val="bg1">
                        <a:lumMod val="50000"/>
                      </a:schemeClr>
                    </a:outerShdw>
                  </a:effectLst>
                </a:rPr>
                <a:t>Função</a:t>
              </a:r>
              <a:r>
                <a:rPr lang="pt-BR" sz="2800" b="1" i="0" cap="none" spc="0" baseline="0">
                  <a:ln w="9525">
                    <a:solidFill>
                      <a:schemeClr val="bg1"/>
                    </a:solidFill>
                    <a:prstDash val="solid"/>
                  </a:ln>
                  <a:solidFill>
                    <a:schemeClr val="tx1"/>
                  </a:solidFill>
                  <a:effectLst>
                    <a:outerShdw blurRad="12700" dist="38100" dir="2700000" algn="tl" rotWithShape="0">
                      <a:schemeClr val="bg1">
                        <a:lumMod val="50000"/>
                      </a:schemeClr>
                    </a:outerShdw>
                  </a:effectLst>
                </a:rPr>
                <a:t> SE com E e OU</a:t>
              </a:r>
              <a:endParaRPr lang="pt-BR" sz="28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" name="Retângulo 17">
              <a:extLst>
                <a:ext uri="{FF2B5EF4-FFF2-40B4-BE49-F238E27FC236}">
                  <a16:creationId xmlns="" xmlns:a16="http://schemas.microsoft.com/office/drawing/2014/main" id="{00000000-0008-0000-0400-000012000000}"/>
                </a:ext>
              </a:extLst>
            </xdr:cNvPr>
            <xdr:cNvSpPr/>
          </xdr:nvSpPr>
          <xdr:spPr>
            <a:xfrm>
              <a:off x="2648612" y="120202"/>
              <a:ext cx="3568865" cy="781111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4000" b="1" i="0" cap="none" spc="0">
                  <a:ln w="9525">
                    <a:solidFill>
                      <a:schemeClr val="bg1"/>
                    </a:solidFill>
                    <a:prstDash val="solid"/>
                  </a:ln>
                  <a:solidFill>
                    <a:schemeClr val="tx1"/>
                  </a:solidFill>
                  <a:effectLst>
                    <a:outerShdw blurRad="12700" dist="38100" dir="2700000" algn="tl" rotWithShape="0">
                      <a:schemeClr val="bg1">
                        <a:lumMod val="50000"/>
                      </a:schemeClr>
                    </a:outerShdw>
                  </a:effectLst>
                </a:rPr>
                <a:t>EXPLICAÇÃO</a:t>
              </a:r>
              <a:endParaRPr lang="pt-BR" sz="4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6" name="Imagem 15" descr="Resultado de imagem para icone aprender">
            <a:extLst>
              <a:ext uri="{FF2B5EF4-FFF2-40B4-BE49-F238E27FC236}">
                <a16:creationId xmlns="" xmlns:a16="http://schemas.microsoft.com/office/drawing/2014/main" id="{00000000-0008-0000-0400-00001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 flipH="1">
            <a:off x="10163175" y="237056"/>
            <a:ext cx="685800" cy="6731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5</xdr:row>
      <xdr:rowOff>47621</xdr:rowOff>
    </xdr:from>
    <xdr:to>
      <xdr:col>19</xdr:col>
      <xdr:colOff>133350</xdr:colOff>
      <xdr:row>7</xdr:row>
      <xdr:rowOff>171449</xdr:rowOff>
    </xdr:to>
    <xdr:grpSp>
      <xdr:nvGrpSpPr>
        <xdr:cNvPr id="2" name="Grupo 2">
          <a:extLst>
            <a:ext uri="{FF2B5EF4-FFF2-40B4-BE49-F238E27FC236}">
              <a16:creationId xmlns="" xmlns:a16="http://schemas.microsoft.com/office/drawing/2014/main" id="{D78DB683-CF93-4108-8579-05BCE7C4999F}"/>
            </a:ext>
          </a:extLst>
        </xdr:cNvPr>
        <xdr:cNvGrpSpPr/>
      </xdr:nvGrpSpPr>
      <xdr:grpSpPr>
        <a:xfrm>
          <a:off x="9067800" y="1901821"/>
          <a:ext cx="4756150" cy="631828"/>
          <a:chOff x="2105025" y="2764629"/>
          <a:chExt cx="5276850" cy="464346"/>
        </a:xfrm>
      </xdr:grpSpPr>
      <xdr:cxnSp macro="">
        <xdr:nvCxnSpPr>
          <xdr:cNvPr id="3" name="Conector de seta reta 3">
            <a:extLst>
              <a:ext uri="{FF2B5EF4-FFF2-40B4-BE49-F238E27FC236}">
                <a16:creationId xmlns="" xmlns:a16="http://schemas.microsoft.com/office/drawing/2014/main" id="{236B1060-AA05-4D4C-937C-02C8F7DCD938}"/>
              </a:ext>
            </a:extLst>
          </xdr:cNvPr>
          <xdr:cNvCxnSpPr/>
        </xdr:nvCxnSpPr>
        <xdr:spPr>
          <a:xfrm>
            <a:off x="2105025" y="3086100"/>
            <a:ext cx="5276850" cy="0"/>
          </a:xfrm>
          <a:prstGeom prst="straightConnector1">
            <a:avLst/>
          </a:prstGeom>
          <a:ln w="38100"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ctor reto 3">
            <a:extLst>
              <a:ext uri="{FF2B5EF4-FFF2-40B4-BE49-F238E27FC236}">
                <a16:creationId xmlns="" xmlns:a16="http://schemas.microsoft.com/office/drawing/2014/main" id="{F1039BDD-382A-454F-BC06-FE47AB24B414}"/>
              </a:ext>
            </a:extLst>
          </xdr:cNvPr>
          <xdr:cNvCxnSpPr/>
        </xdr:nvCxnSpPr>
        <xdr:spPr>
          <a:xfrm>
            <a:off x="2276475" y="2933700"/>
            <a:ext cx="0" cy="2857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="" xmlns:a16="http://schemas.microsoft.com/office/drawing/2014/main" id="{7CE312D2-CD4B-4DEC-B41F-757B33ABCA30}"/>
              </a:ext>
            </a:extLst>
          </xdr:cNvPr>
          <xdr:cNvSpPr txBox="1"/>
        </xdr:nvSpPr>
        <xdr:spPr>
          <a:xfrm>
            <a:off x="2152650" y="2764629"/>
            <a:ext cx="276225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0</a:t>
            </a:r>
          </a:p>
        </xdr:txBody>
      </xdr:sp>
      <xdr:cxnSp macro="">
        <xdr:nvCxnSpPr>
          <xdr:cNvPr id="6" name="Conector reto 5">
            <a:extLst>
              <a:ext uri="{FF2B5EF4-FFF2-40B4-BE49-F238E27FC236}">
                <a16:creationId xmlns="" xmlns:a16="http://schemas.microsoft.com/office/drawing/2014/main" id="{E34B591F-C821-4182-BE2B-137275834053}"/>
              </a:ext>
            </a:extLst>
          </xdr:cNvPr>
          <xdr:cNvCxnSpPr/>
        </xdr:nvCxnSpPr>
        <xdr:spPr>
          <a:xfrm>
            <a:off x="3724275" y="2933700"/>
            <a:ext cx="0" cy="2857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Conector reto 6">
            <a:extLst>
              <a:ext uri="{FF2B5EF4-FFF2-40B4-BE49-F238E27FC236}">
                <a16:creationId xmlns="" xmlns:a16="http://schemas.microsoft.com/office/drawing/2014/main" id="{0807C47F-2212-4584-8214-5B5E913EE5C1}"/>
              </a:ext>
            </a:extLst>
          </xdr:cNvPr>
          <xdr:cNvCxnSpPr/>
        </xdr:nvCxnSpPr>
        <xdr:spPr>
          <a:xfrm>
            <a:off x="6257925" y="2943225"/>
            <a:ext cx="0" cy="28575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" name="CaixaDeTexto 7">
            <a:extLst>
              <a:ext uri="{FF2B5EF4-FFF2-40B4-BE49-F238E27FC236}">
                <a16:creationId xmlns="" xmlns:a16="http://schemas.microsoft.com/office/drawing/2014/main" id="{3B0D7F52-3004-48E2-A766-EBF65B84872A}"/>
              </a:ext>
            </a:extLst>
          </xdr:cNvPr>
          <xdr:cNvSpPr txBox="1"/>
        </xdr:nvSpPr>
        <xdr:spPr>
          <a:xfrm>
            <a:off x="3571875" y="2764629"/>
            <a:ext cx="333375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12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="" xmlns:a16="http://schemas.microsoft.com/office/drawing/2014/main" id="{E290948D-951C-46F1-B7A9-54C5F463626E}"/>
              </a:ext>
            </a:extLst>
          </xdr:cNvPr>
          <xdr:cNvSpPr txBox="1"/>
        </xdr:nvSpPr>
        <xdr:spPr>
          <a:xfrm>
            <a:off x="6115050" y="2793203"/>
            <a:ext cx="3810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/>
              <a:t>60</a:t>
            </a:r>
          </a:p>
        </xdr:txBody>
      </xdr:sp>
      <xdr:sp macro="" textlink="">
        <xdr:nvSpPr>
          <xdr:cNvPr id="10" name="Forma livre 10">
            <a:extLst>
              <a:ext uri="{FF2B5EF4-FFF2-40B4-BE49-F238E27FC236}">
                <a16:creationId xmlns="" xmlns:a16="http://schemas.microsoft.com/office/drawing/2014/main" id="{48FD3B4F-3C09-4C03-B219-D1B6D9084841}"/>
              </a:ext>
            </a:extLst>
          </xdr:cNvPr>
          <xdr:cNvSpPr/>
        </xdr:nvSpPr>
        <xdr:spPr>
          <a:xfrm>
            <a:off x="6219824" y="2949447"/>
            <a:ext cx="1123951" cy="241520"/>
          </a:xfrm>
          <a:custGeom>
            <a:avLst/>
            <a:gdLst>
              <a:gd name="connsiteX0" fmla="*/ 0 w 1095375"/>
              <a:gd name="connsiteY0" fmla="*/ 117603 h 241520"/>
              <a:gd name="connsiteX1" fmla="*/ 133350 w 1095375"/>
              <a:gd name="connsiteY1" fmla="*/ 3303 h 241520"/>
              <a:gd name="connsiteX2" fmla="*/ 190500 w 1095375"/>
              <a:gd name="connsiteY2" fmla="*/ 231903 h 241520"/>
              <a:gd name="connsiteX3" fmla="*/ 228600 w 1095375"/>
              <a:gd name="connsiteY3" fmla="*/ 31878 h 241520"/>
              <a:gd name="connsiteX4" fmla="*/ 295275 w 1095375"/>
              <a:gd name="connsiteY4" fmla="*/ 231903 h 241520"/>
              <a:gd name="connsiteX5" fmla="*/ 333375 w 1095375"/>
              <a:gd name="connsiteY5" fmla="*/ 41403 h 241520"/>
              <a:gd name="connsiteX6" fmla="*/ 390525 w 1095375"/>
              <a:gd name="connsiteY6" fmla="*/ 241428 h 241520"/>
              <a:gd name="connsiteX7" fmla="*/ 457200 w 1095375"/>
              <a:gd name="connsiteY7" fmla="*/ 50928 h 241520"/>
              <a:gd name="connsiteX8" fmla="*/ 504825 w 1095375"/>
              <a:gd name="connsiteY8" fmla="*/ 231903 h 241520"/>
              <a:gd name="connsiteX9" fmla="*/ 552450 w 1095375"/>
              <a:gd name="connsiteY9" fmla="*/ 31878 h 241520"/>
              <a:gd name="connsiteX10" fmla="*/ 590550 w 1095375"/>
              <a:gd name="connsiteY10" fmla="*/ 241428 h 241520"/>
              <a:gd name="connsiteX11" fmla="*/ 666750 w 1095375"/>
              <a:gd name="connsiteY11" fmla="*/ 50928 h 241520"/>
              <a:gd name="connsiteX12" fmla="*/ 723900 w 1095375"/>
              <a:gd name="connsiteY12" fmla="*/ 212853 h 241520"/>
              <a:gd name="connsiteX13" fmla="*/ 790575 w 1095375"/>
              <a:gd name="connsiteY13" fmla="*/ 60453 h 241520"/>
              <a:gd name="connsiteX14" fmla="*/ 847725 w 1095375"/>
              <a:gd name="connsiteY14" fmla="*/ 241428 h 241520"/>
              <a:gd name="connsiteX15" fmla="*/ 895350 w 1095375"/>
              <a:gd name="connsiteY15" fmla="*/ 31878 h 241520"/>
              <a:gd name="connsiteX16" fmla="*/ 952500 w 1095375"/>
              <a:gd name="connsiteY16" fmla="*/ 203328 h 241520"/>
              <a:gd name="connsiteX17" fmla="*/ 1038225 w 1095375"/>
              <a:gd name="connsiteY17" fmla="*/ 31878 h 241520"/>
              <a:gd name="connsiteX18" fmla="*/ 1095375 w 1095375"/>
              <a:gd name="connsiteY18" fmla="*/ 222378 h 2415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095375" h="241520">
                <a:moveTo>
                  <a:pt x="0" y="117603"/>
                </a:moveTo>
                <a:cubicBezTo>
                  <a:pt x="50800" y="50928"/>
                  <a:pt x="101600" y="-15747"/>
                  <a:pt x="133350" y="3303"/>
                </a:cubicBezTo>
                <a:cubicBezTo>
                  <a:pt x="165100" y="22353"/>
                  <a:pt x="174625" y="227141"/>
                  <a:pt x="190500" y="231903"/>
                </a:cubicBezTo>
                <a:cubicBezTo>
                  <a:pt x="206375" y="236665"/>
                  <a:pt x="211138" y="31878"/>
                  <a:pt x="228600" y="31878"/>
                </a:cubicBezTo>
                <a:cubicBezTo>
                  <a:pt x="246062" y="31878"/>
                  <a:pt x="277813" y="230316"/>
                  <a:pt x="295275" y="231903"/>
                </a:cubicBezTo>
                <a:cubicBezTo>
                  <a:pt x="312737" y="233490"/>
                  <a:pt x="317500" y="39815"/>
                  <a:pt x="333375" y="41403"/>
                </a:cubicBezTo>
                <a:cubicBezTo>
                  <a:pt x="349250" y="42990"/>
                  <a:pt x="369888" y="239841"/>
                  <a:pt x="390525" y="241428"/>
                </a:cubicBezTo>
                <a:cubicBezTo>
                  <a:pt x="411162" y="243015"/>
                  <a:pt x="438150" y="52515"/>
                  <a:pt x="457200" y="50928"/>
                </a:cubicBezTo>
                <a:cubicBezTo>
                  <a:pt x="476250" y="49341"/>
                  <a:pt x="488950" y="235078"/>
                  <a:pt x="504825" y="231903"/>
                </a:cubicBezTo>
                <a:cubicBezTo>
                  <a:pt x="520700" y="228728"/>
                  <a:pt x="538163" y="30291"/>
                  <a:pt x="552450" y="31878"/>
                </a:cubicBezTo>
                <a:cubicBezTo>
                  <a:pt x="566737" y="33465"/>
                  <a:pt x="571500" y="238253"/>
                  <a:pt x="590550" y="241428"/>
                </a:cubicBezTo>
                <a:cubicBezTo>
                  <a:pt x="609600" y="244603"/>
                  <a:pt x="644525" y="55690"/>
                  <a:pt x="666750" y="50928"/>
                </a:cubicBezTo>
                <a:cubicBezTo>
                  <a:pt x="688975" y="46165"/>
                  <a:pt x="703263" y="211266"/>
                  <a:pt x="723900" y="212853"/>
                </a:cubicBezTo>
                <a:cubicBezTo>
                  <a:pt x="744537" y="214440"/>
                  <a:pt x="769938" y="55691"/>
                  <a:pt x="790575" y="60453"/>
                </a:cubicBezTo>
                <a:cubicBezTo>
                  <a:pt x="811212" y="65215"/>
                  <a:pt x="830262" y="246191"/>
                  <a:pt x="847725" y="241428"/>
                </a:cubicBezTo>
                <a:cubicBezTo>
                  <a:pt x="865188" y="236665"/>
                  <a:pt x="877888" y="38228"/>
                  <a:pt x="895350" y="31878"/>
                </a:cubicBezTo>
                <a:cubicBezTo>
                  <a:pt x="912812" y="25528"/>
                  <a:pt x="928688" y="203328"/>
                  <a:pt x="952500" y="203328"/>
                </a:cubicBezTo>
                <a:cubicBezTo>
                  <a:pt x="976312" y="203328"/>
                  <a:pt x="1014413" y="28703"/>
                  <a:pt x="1038225" y="31878"/>
                </a:cubicBezTo>
                <a:cubicBezTo>
                  <a:pt x="1062038" y="35053"/>
                  <a:pt x="1084263" y="193803"/>
                  <a:pt x="1095375" y="222378"/>
                </a:cubicBez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="" xmlns:a16="http://schemas.microsoft.com/office/drawing/2014/main" id="{BAFA1E7A-86D4-4529-9105-909C9595D212}"/>
              </a:ext>
            </a:extLst>
          </xdr:cNvPr>
          <xdr:cNvSpPr/>
        </xdr:nvSpPr>
        <xdr:spPr>
          <a:xfrm>
            <a:off x="6162675" y="2990850"/>
            <a:ext cx="171450" cy="161925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="" xmlns:a16="http://schemas.microsoft.com/office/drawing/2014/main" id="{FE2E147C-5577-47A7-95C9-CB8AEC86D571}"/>
              </a:ext>
            </a:extLst>
          </xdr:cNvPr>
          <xdr:cNvSpPr/>
        </xdr:nvSpPr>
        <xdr:spPr>
          <a:xfrm>
            <a:off x="3524250" y="2983532"/>
            <a:ext cx="171450" cy="16192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Forma livre 13">
            <a:extLst>
              <a:ext uri="{FF2B5EF4-FFF2-40B4-BE49-F238E27FC236}">
                <a16:creationId xmlns="" xmlns:a16="http://schemas.microsoft.com/office/drawing/2014/main" id="{0D68E775-BB98-44A9-BDCA-D23CB64F686A}"/>
              </a:ext>
            </a:extLst>
          </xdr:cNvPr>
          <xdr:cNvSpPr/>
        </xdr:nvSpPr>
        <xdr:spPr>
          <a:xfrm>
            <a:off x="2209799" y="2937506"/>
            <a:ext cx="1381125" cy="272494"/>
          </a:xfrm>
          <a:custGeom>
            <a:avLst/>
            <a:gdLst>
              <a:gd name="connsiteX0" fmla="*/ 1504950 w 1504950"/>
              <a:gd name="connsiteY0" fmla="*/ 43819 h 272494"/>
              <a:gd name="connsiteX1" fmla="*/ 1381125 w 1504950"/>
              <a:gd name="connsiteY1" fmla="*/ 15244 h 272494"/>
              <a:gd name="connsiteX2" fmla="*/ 1333500 w 1504950"/>
              <a:gd name="connsiteY2" fmla="*/ 253369 h 272494"/>
              <a:gd name="connsiteX3" fmla="*/ 1285875 w 1504950"/>
              <a:gd name="connsiteY3" fmla="*/ 24769 h 272494"/>
              <a:gd name="connsiteX4" fmla="*/ 1209675 w 1504950"/>
              <a:gd name="connsiteY4" fmla="*/ 234319 h 272494"/>
              <a:gd name="connsiteX5" fmla="*/ 1171575 w 1504950"/>
              <a:gd name="connsiteY5" fmla="*/ 34294 h 272494"/>
              <a:gd name="connsiteX6" fmla="*/ 1095375 w 1504950"/>
              <a:gd name="connsiteY6" fmla="*/ 234319 h 272494"/>
              <a:gd name="connsiteX7" fmla="*/ 1028700 w 1504950"/>
              <a:gd name="connsiteY7" fmla="*/ 43819 h 272494"/>
              <a:gd name="connsiteX8" fmla="*/ 971550 w 1504950"/>
              <a:gd name="connsiteY8" fmla="*/ 262894 h 272494"/>
              <a:gd name="connsiteX9" fmla="*/ 914400 w 1504950"/>
              <a:gd name="connsiteY9" fmla="*/ 24769 h 272494"/>
              <a:gd name="connsiteX10" fmla="*/ 838200 w 1504950"/>
              <a:gd name="connsiteY10" fmla="*/ 272419 h 272494"/>
              <a:gd name="connsiteX11" fmla="*/ 800100 w 1504950"/>
              <a:gd name="connsiteY11" fmla="*/ 53344 h 272494"/>
              <a:gd name="connsiteX12" fmla="*/ 685800 w 1504950"/>
              <a:gd name="connsiteY12" fmla="*/ 253369 h 272494"/>
              <a:gd name="connsiteX13" fmla="*/ 628650 w 1504950"/>
              <a:gd name="connsiteY13" fmla="*/ 43819 h 272494"/>
              <a:gd name="connsiteX14" fmla="*/ 590550 w 1504950"/>
              <a:gd name="connsiteY14" fmla="*/ 253369 h 272494"/>
              <a:gd name="connsiteX15" fmla="*/ 466725 w 1504950"/>
              <a:gd name="connsiteY15" fmla="*/ 5719 h 272494"/>
              <a:gd name="connsiteX16" fmla="*/ 381000 w 1504950"/>
              <a:gd name="connsiteY16" fmla="*/ 215269 h 272494"/>
              <a:gd name="connsiteX17" fmla="*/ 342900 w 1504950"/>
              <a:gd name="connsiteY17" fmla="*/ 24769 h 272494"/>
              <a:gd name="connsiteX18" fmla="*/ 276225 w 1504950"/>
              <a:gd name="connsiteY18" fmla="*/ 262894 h 272494"/>
              <a:gd name="connsiteX19" fmla="*/ 219075 w 1504950"/>
              <a:gd name="connsiteY19" fmla="*/ 24769 h 272494"/>
              <a:gd name="connsiteX20" fmla="*/ 161925 w 1504950"/>
              <a:gd name="connsiteY20" fmla="*/ 253369 h 272494"/>
              <a:gd name="connsiteX21" fmla="*/ 76200 w 1504950"/>
              <a:gd name="connsiteY21" fmla="*/ 24769 h 272494"/>
              <a:gd name="connsiteX22" fmla="*/ 0 w 1504950"/>
              <a:gd name="connsiteY22" fmla="*/ 262894 h 2724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504950" h="272494">
                <a:moveTo>
                  <a:pt x="1504950" y="43819"/>
                </a:moveTo>
                <a:cubicBezTo>
                  <a:pt x="1457325" y="12069"/>
                  <a:pt x="1409700" y="-19681"/>
                  <a:pt x="1381125" y="15244"/>
                </a:cubicBezTo>
                <a:cubicBezTo>
                  <a:pt x="1352550" y="50169"/>
                  <a:pt x="1349375" y="251782"/>
                  <a:pt x="1333500" y="253369"/>
                </a:cubicBezTo>
                <a:cubicBezTo>
                  <a:pt x="1317625" y="254957"/>
                  <a:pt x="1306512" y="27944"/>
                  <a:pt x="1285875" y="24769"/>
                </a:cubicBezTo>
                <a:cubicBezTo>
                  <a:pt x="1265237" y="21594"/>
                  <a:pt x="1228725" y="232732"/>
                  <a:pt x="1209675" y="234319"/>
                </a:cubicBezTo>
                <a:cubicBezTo>
                  <a:pt x="1190625" y="235906"/>
                  <a:pt x="1190625" y="34294"/>
                  <a:pt x="1171575" y="34294"/>
                </a:cubicBezTo>
                <a:cubicBezTo>
                  <a:pt x="1152525" y="34294"/>
                  <a:pt x="1119188" y="232731"/>
                  <a:pt x="1095375" y="234319"/>
                </a:cubicBezTo>
                <a:cubicBezTo>
                  <a:pt x="1071562" y="235907"/>
                  <a:pt x="1049337" y="39057"/>
                  <a:pt x="1028700" y="43819"/>
                </a:cubicBezTo>
                <a:cubicBezTo>
                  <a:pt x="1008063" y="48581"/>
                  <a:pt x="990600" y="266069"/>
                  <a:pt x="971550" y="262894"/>
                </a:cubicBezTo>
                <a:cubicBezTo>
                  <a:pt x="952500" y="259719"/>
                  <a:pt x="936625" y="23182"/>
                  <a:pt x="914400" y="24769"/>
                </a:cubicBezTo>
                <a:cubicBezTo>
                  <a:pt x="892175" y="26356"/>
                  <a:pt x="857250" y="267657"/>
                  <a:pt x="838200" y="272419"/>
                </a:cubicBezTo>
                <a:cubicBezTo>
                  <a:pt x="819150" y="277181"/>
                  <a:pt x="825500" y="56519"/>
                  <a:pt x="800100" y="53344"/>
                </a:cubicBezTo>
                <a:cubicBezTo>
                  <a:pt x="774700" y="50169"/>
                  <a:pt x="714375" y="254957"/>
                  <a:pt x="685800" y="253369"/>
                </a:cubicBezTo>
                <a:cubicBezTo>
                  <a:pt x="657225" y="251782"/>
                  <a:pt x="644525" y="43819"/>
                  <a:pt x="628650" y="43819"/>
                </a:cubicBezTo>
                <a:cubicBezTo>
                  <a:pt x="612775" y="43819"/>
                  <a:pt x="617537" y="259719"/>
                  <a:pt x="590550" y="253369"/>
                </a:cubicBezTo>
                <a:cubicBezTo>
                  <a:pt x="563563" y="247019"/>
                  <a:pt x="501650" y="12069"/>
                  <a:pt x="466725" y="5719"/>
                </a:cubicBezTo>
                <a:cubicBezTo>
                  <a:pt x="431800" y="-631"/>
                  <a:pt x="401637" y="212094"/>
                  <a:pt x="381000" y="215269"/>
                </a:cubicBezTo>
                <a:cubicBezTo>
                  <a:pt x="360362" y="218444"/>
                  <a:pt x="360362" y="16832"/>
                  <a:pt x="342900" y="24769"/>
                </a:cubicBezTo>
                <a:cubicBezTo>
                  <a:pt x="325438" y="32706"/>
                  <a:pt x="296862" y="262894"/>
                  <a:pt x="276225" y="262894"/>
                </a:cubicBezTo>
                <a:cubicBezTo>
                  <a:pt x="255588" y="262894"/>
                  <a:pt x="238125" y="26356"/>
                  <a:pt x="219075" y="24769"/>
                </a:cubicBezTo>
                <a:cubicBezTo>
                  <a:pt x="200025" y="23182"/>
                  <a:pt x="185737" y="253369"/>
                  <a:pt x="161925" y="253369"/>
                </a:cubicBezTo>
                <a:cubicBezTo>
                  <a:pt x="138113" y="253369"/>
                  <a:pt x="103187" y="23182"/>
                  <a:pt x="76200" y="24769"/>
                </a:cubicBezTo>
                <a:cubicBezTo>
                  <a:pt x="49213" y="26356"/>
                  <a:pt x="1587" y="226382"/>
                  <a:pt x="0" y="262894"/>
                </a:cubicBez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361950</xdr:colOff>
      <xdr:row>14</xdr:row>
      <xdr:rowOff>19050</xdr:rowOff>
    </xdr:from>
    <xdr:to>
      <xdr:col>19</xdr:col>
      <xdr:colOff>152400</xdr:colOff>
      <xdr:row>14</xdr:row>
      <xdr:rowOff>19050</xdr:rowOff>
    </xdr:to>
    <xdr:cxnSp macro="">
      <xdr:nvCxnSpPr>
        <xdr:cNvPr id="14" name="Conector de seta reta 15">
          <a:extLst>
            <a:ext uri="{FF2B5EF4-FFF2-40B4-BE49-F238E27FC236}">
              <a16:creationId xmlns="" xmlns:a16="http://schemas.microsoft.com/office/drawing/2014/main" id="{FC2AA4D6-FC8F-4EB7-90D7-78590A147AFD}"/>
            </a:ext>
          </a:extLst>
        </xdr:cNvPr>
        <xdr:cNvCxnSpPr/>
      </xdr:nvCxnSpPr>
      <xdr:spPr>
        <a:xfrm>
          <a:off x="7000875" y="4191000"/>
          <a:ext cx="527685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13</xdr:row>
      <xdr:rowOff>57150</xdr:rowOff>
    </xdr:from>
    <xdr:to>
      <xdr:col>10</xdr:col>
      <xdr:colOff>514350</xdr:colOff>
      <xdr:row>14</xdr:row>
      <xdr:rowOff>152400</xdr:rowOff>
    </xdr:to>
    <xdr:cxnSp macro="">
      <xdr:nvCxnSpPr>
        <xdr:cNvPr id="15" name="Conector reto 14">
          <a:extLst>
            <a:ext uri="{FF2B5EF4-FFF2-40B4-BE49-F238E27FC236}">
              <a16:creationId xmlns="" xmlns:a16="http://schemas.microsoft.com/office/drawing/2014/main" id="{7859869B-C6D9-48AD-ACC9-DF6CE511B799}"/>
            </a:ext>
          </a:extLst>
        </xdr:cNvPr>
        <xdr:cNvCxnSpPr/>
      </xdr:nvCxnSpPr>
      <xdr:spPr>
        <a:xfrm>
          <a:off x="7153275" y="3981450"/>
          <a:ext cx="0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12</xdr:row>
      <xdr:rowOff>28575</xdr:rowOff>
    </xdr:from>
    <xdr:to>
      <xdr:col>11</xdr:col>
      <xdr:colOff>47625</xdr:colOff>
      <xdr:row>13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="" xmlns:a16="http://schemas.microsoft.com/office/drawing/2014/main" id="{0713C75E-8B08-40BC-A7E9-3F7840AB76B4}"/>
            </a:ext>
          </a:extLst>
        </xdr:cNvPr>
        <xdr:cNvSpPr txBox="1"/>
      </xdr:nvSpPr>
      <xdr:spPr>
        <a:xfrm>
          <a:off x="7019925" y="3705225"/>
          <a:ext cx="2762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0</a:t>
          </a:r>
        </a:p>
      </xdr:txBody>
    </xdr:sp>
    <xdr:clientData/>
  </xdr:twoCellAnchor>
  <xdr:twoCellAnchor>
    <xdr:from>
      <xdr:col>13</xdr:col>
      <xdr:colOff>9525</xdr:colOff>
      <xdr:row>12</xdr:row>
      <xdr:rowOff>38100</xdr:rowOff>
    </xdr:from>
    <xdr:to>
      <xdr:col>13</xdr:col>
      <xdr:colOff>342900</xdr:colOff>
      <xdr:row>13</xdr:row>
      <xdr:rowOff>38100</xdr:rowOff>
    </xdr:to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4335BE34-2B14-48F2-BC86-BE8C00029E1A}"/>
            </a:ext>
          </a:extLst>
        </xdr:cNvPr>
        <xdr:cNvSpPr txBox="1"/>
      </xdr:nvSpPr>
      <xdr:spPr>
        <a:xfrm>
          <a:off x="8477250" y="3714750"/>
          <a:ext cx="3333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15</a:t>
          </a:r>
        </a:p>
      </xdr:txBody>
    </xdr:sp>
    <xdr:clientData/>
  </xdr:twoCellAnchor>
  <xdr:twoCellAnchor>
    <xdr:from>
      <xdr:col>14</xdr:col>
      <xdr:colOff>123824</xdr:colOff>
      <xdr:row>3</xdr:row>
      <xdr:rowOff>164307</xdr:rowOff>
    </xdr:from>
    <xdr:to>
      <xdr:col>15</xdr:col>
      <xdr:colOff>238124</xdr:colOff>
      <xdr:row>4</xdr:row>
      <xdr:rowOff>259557</xdr:rowOff>
    </xdr:to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260E7238-B2A4-4304-A0A1-A6E9724885CE}"/>
            </a:ext>
          </a:extLst>
        </xdr:cNvPr>
        <xdr:cNvSpPr txBox="1"/>
      </xdr:nvSpPr>
      <xdr:spPr>
        <a:xfrm>
          <a:off x="9184480" y="1509713"/>
          <a:ext cx="721519" cy="285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1">
              <a:solidFill>
                <a:sysClr val="windowText" lastClr="000000"/>
              </a:solidFill>
            </a:rPr>
            <a:t>IDADE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100012</xdr:colOff>
      <xdr:row>10</xdr:row>
      <xdr:rowOff>152400</xdr:rowOff>
    </xdr:from>
    <xdr:to>
      <xdr:col>15</xdr:col>
      <xdr:colOff>214312</xdr:colOff>
      <xdr:row>11</xdr:row>
      <xdr:rowOff>190500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3A1A1A4E-B036-47E2-94EE-58C9D6CEF314}"/>
            </a:ext>
          </a:extLst>
        </xdr:cNvPr>
        <xdr:cNvSpPr txBox="1"/>
      </xdr:nvSpPr>
      <xdr:spPr>
        <a:xfrm>
          <a:off x="9160668" y="3283744"/>
          <a:ext cx="721519" cy="28813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1">
              <a:solidFill>
                <a:sysClr val="windowText" lastClr="000000"/>
              </a:solidFill>
            </a:rPr>
            <a:t>IDADE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342900</xdr:colOff>
      <xdr:row>20</xdr:row>
      <xdr:rowOff>133350</xdr:rowOff>
    </xdr:from>
    <xdr:to>
      <xdr:col>19</xdr:col>
      <xdr:colOff>190500</xdr:colOff>
      <xdr:row>20</xdr:row>
      <xdr:rowOff>133350</xdr:rowOff>
    </xdr:to>
    <xdr:cxnSp macro="">
      <xdr:nvCxnSpPr>
        <xdr:cNvPr id="20" name="Conector de seta reta 24">
          <a:extLst>
            <a:ext uri="{FF2B5EF4-FFF2-40B4-BE49-F238E27FC236}">
              <a16:creationId xmlns="" xmlns:a16="http://schemas.microsoft.com/office/drawing/2014/main" id="{F86C8A25-64C2-4A33-8231-B971C7A5FD34}"/>
            </a:ext>
          </a:extLst>
        </xdr:cNvPr>
        <xdr:cNvCxnSpPr/>
      </xdr:nvCxnSpPr>
      <xdr:spPr>
        <a:xfrm>
          <a:off x="6981825" y="5791200"/>
          <a:ext cx="53340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19</xdr:row>
      <xdr:rowOff>171450</xdr:rowOff>
    </xdr:from>
    <xdr:to>
      <xdr:col>10</xdr:col>
      <xdr:colOff>495300</xdr:colOff>
      <xdr:row>21</xdr:row>
      <xdr:rowOff>66675</xdr:rowOff>
    </xdr:to>
    <xdr:cxnSp macro="">
      <xdr:nvCxnSpPr>
        <xdr:cNvPr id="21" name="Conector reto 20">
          <a:extLst>
            <a:ext uri="{FF2B5EF4-FFF2-40B4-BE49-F238E27FC236}">
              <a16:creationId xmlns="" xmlns:a16="http://schemas.microsoft.com/office/drawing/2014/main" id="{75997602-55BC-41FB-B15E-98FB71BD548C}"/>
            </a:ext>
          </a:extLst>
        </xdr:cNvPr>
        <xdr:cNvCxnSpPr/>
      </xdr:nvCxnSpPr>
      <xdr:spPr>
        <a:xfrm>
          <a:off x="7134225" y="5581650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18</xdr:row>
      <xdr:rowOff>161925</xdr:rowOff>
    </xdr:from>
    <xdr:to>
      <xdr:col>11</xdr:col>
      <xdr:colOff>28575</xdr:colOff>
      <xdr:row>19</xdr:row>
      <xdr:rowOff>161925</xdr:rowOff>
    </xdr:to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F95755F7-8114-4448-82AF-2323082EDEB0}"/>
            </a:ext>
          </a:extLst>
        </xdr:cNvPr>
        <xdr:cNvSpPr txBox="1"/>
      </xdr:nvSpPr>
      <xdr:spPr>
        <a:xfrm>
          <a:off x="7000875" y="5324475"/>
          <a:ext cx="2762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0</a:t>
          </a:r>
        </a:p>
      </xdr:txBody>
    </xdr:sp>
    <xdr:clientData/>
  </xdr:twoCellAnchor>
  <xdr:twoCellAnchor>
    <xdr:from>
      <xdr:col>14</xdr:col>
      <xdr:colOff>100012</xdr:colOff>
      <xdr:row>17</xdr:row>
      <xdr:rowOff>133350</xdr:rowOff>
    </xdr:from>
    <xdr:to>
      <xdr:col>15</xdr:col>
      <xdr:colOff>214312</xdr:colOff>
      <xdr:row>18</xdr:row>
      <xdr:rowOff>161925</xdr:rowOff>
    </xdr:to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04F136A0-D17C-40F4-83A0-533EACC05FB1}"/>
            </a:ext>
          </a:extLst>
        </xdr:cNvPr>
        <xdr:cNvSpPr txBox="1"/>
      </xdr:nvSpPr>
      <xdr:spPr>
        <a:xfrm>
          <a:off x="9177337" y="5048250"/>
          <a:ext cx="723900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PESO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300037</xdr:colOff>
      <xdr:row>15</xdr:row>
      <xdr:rowOff>38099</xdr:rowOff>
    </xdr:from>
    <xdr:to>
      <xdr:col>15</xdr:col>
      <xdr:colOff>14287</xdr:colOff>
      <xdr:row>16</xdr:row>
      <xdr:rowOff>104774</xdr:rowOff>
    </xdr:to>
    <xdr:sp macro="" textlink="">
      <xdr:nvSpPr>
        <xdr:cNvPr id="24" name="CaixaDeTexto 23">
          <a:extLst>
            <a:ext uri="{FF2B5EF4-FFF2-40B4-BE49-F238E27FC236}">
              <a16:creationId xmlns="" xmlns:a16="http://schemas.microsoft.com/office/drawing/2014/main" id="{CB9669A5-DFF1-4930-9922-FFD190F1BD77}"/>
            </a:ext>
          </a:extLst>
        </xdr:cNvPr>
        <xdr:cNvSpPr txBox="1"/>
      </xdr:nvSpPr>
      <xdr:spPr>
        <a:xfrm>
          <a:off x="9377362" y="4457699"/>
          <a:ext cx="323850" cy="3143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accent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>
    <xdr:from>
      <xdr:col>18</xdr:col>
      <xdr:colOff>442912</xdr:colOff>
      <xdr:row>3</xdr:row>
      <xdr:rowOff>88106</xdr:rowOff>
    </xdr:from>
    <xdr:to>
      <xdr:col>19</xdr:col>
      <xdr:colOff>395288</xdr:colOff>
      <xdr:row>4</xdr:row>
      <xdr:rowOff>214312</xdr:rowOff>
    </xdr:to>
    <xdr:sp macro="" textlink="">
      <xdr:nvSpPr>
        <xdr:cNvPr id="25" name="CaixaDeTexto 24">
          <a:extLst>
            <a:ext uri="{FF2B5EF4-FFF2-40B4-BE49-F238E27FC236}">
              <a16:creationId xmlns="" xmlns:a16="http://schemas.microsoft.com/office/drawing/2014/main" id="{2D1D0916-55F7-4F64-96A6-53866302AF0D}"/>
            </a:ext>
          </a:extLst>
        </xdr:cNvPr>
        <xdr:cNvSpPr txBox="1"/>
      </xdr:nvSpPr>
      <xdr:spPr>
        <a:xfrm>
          <a:off x="11932443" y="1433512"/>
          <a:ext cx="559595" cy="316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accent1">
                  <a:lumMod val="50000"/>
                </a:schemeClr>
              </a:solidFill>
            </a:rPr>
            <a:t>OU</a:t>
          </a:r>
        </a:p>
      </xdr:txBody>
    </xdr:sp>
    <xdr:clientData/>
  </xdr:twoCellAnchor>
  <xdr:twoCellAnchor>
    <xdr:from>
      <xdr:col>13</xdr:col>
      <xdr:colOff>161925</xdr:colOff>
      <xdr:row>13</xdr:row>
      <xdr:rowOff>53344</xdr:rowOff>
    </xdr:from>
    <xdr:to>
      <xdr:col>13</xdr:col>
      <xdr:colOff>161925</xdr:colOff>
      <xdr:row>14</xdr:row>
      <xdr:rowOff>148594</xdr:rowOff>
    </xdr:to>
    <xdr:cxnSp macro="">
      <xdr:nvCxnSpPr>
        <xdr:cNvPr id="26" name="Conector reto 25">
          <a:extLst>
            <a:ext uri="{FF2B5EF4-FFF2-40B4-BE49-F238E27FC236}">
              <a16:creationId xmlns="" xmlns:a16="http://schemas.microsoft.com/office/drawing/2014/main" id="{A4A8CA14-FDE1-4759-8D45-22E93FA6FF5C}"/>
            </a:ext>
          </a:extLst>
        </xdr:cNvPr>
        <xdr:cNvCxnSpPr/>
      </xdr:nvCxnSpPr>
      <xdr:spPr>
        <a:xfrm>
          <a:off x="8629650" y="3977644"/>
          <a:ext cx="0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13</xdr:row>
      <xdr:rowOff>110494</xdr:rowOff>
    </xdr:from>
    <xdr:to>
      <xdr:col>13</xdr:col>
      <xdr:colOff>133350</xdr:colOff>
      <xdr:row>14</xdr:row>
      <xdr:rowOff>81919</xdr:rowOff>
    </xdr:to>
    <xdr:sp macro="" textlink="">
      <xdr:nvSpPr>
        <xdr:cNvPr id="27" name="Elipse 26">
          <a:extLst>
            <a:ext uri="{FF2B5EF4-FFF2-40B4-BE49-F238E27FC236}">
              <a16:creationId xmlns="" xmlns:a16="http://schemas.microsoft.com/office/drawing/2014/main" id="{99843D90-0052-4F50-B698-8072CDEBEC8F}"/>
            </a:ext>
          </a:extLst>
        </xdr:cNvPr>
        <xdr:cNvSpPr/>
      </xdr:nvSpPr>
      <xdr:spPr>
        <a:xfrm>
          <a:off x="8429625" y="4034794"/>
          <a:ext cx="171450" cy="219075"/>
        </a:xfrm>
        <a:prstGeom prst="ellipse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495300</xdr:colOff>
      <xdr:row>13</xdr:row>
      <xdr:rowOff>57150</xdr:rowOff>
    </xdr:from>
    <xdr:to>
      <xdr:col>13</xdr:col>
      <xdr:colOff>38100</xdr:colOff>
      <xdr:row>14</xdr:row>
      <xdr:rowOff>139144</xdr:rowOff>
    </xdr:to>
    <xdr:sp macro="" textlink="">
      <xdr:nvSpPr>
        <xdr:cNvPr id="28" name="Forma livre 53">
          <a:extLst>
            <a:ext uri="{FF2B5EF4-FFF2-40B4-BE49-F238E27FC236}">
              <a16:creationId xmlns="" xmlns:a16="http://schemas.microsoft.com/office/drawing/2014/main" id="{42E05B39-D0AE-4AE4-AB47-653D4D88DA4C}"/>
            </a:ext>
          </a:extLst>
        </xdr:cNvPr>
        <xdr:cNvSpPr/>
      </xdr:nvSpPr>
      <xdr:spPr>
        <a:xfrm>
          <a:off x="7134225" y="3981450"/>
          <a:ext cx="1371600" cy="329644"/>
        </a:xfrm>
        <a:custGeom>
          <a:avLst/>
          <a:gdLst>
            <a:gd name="connsiteX0" fmla="*/ 1504950 w 1504950"/>
            <a:gd name="connsiteY0" fmla="*/ 43819 h 272494"/>
            <a:gd name="connsiteX1" fmla="*/ 1381125 w 1504950"/>
            <a:gd name="connsiteY1" fmla="*/ 15244 h 272494"/>
            <a:gd name="connsiteX2" fmla="*/ 1333500 w 1504950"/>
            <a:gd name="connsiteY2" fmla="*/ 253369 h 272494"/>
            <a:gd name="connsiteX3" fmla="*/ 1285875 w 1504950"/>
            <a:gd name="connsiteY3" fmla="*/ 24769 h 272494"/>
            <a:gd name="connsiteX4" fmla="*/ 1209675 w 1504950"/>
            <a:gd name="connsiteY4" fmla="*/ 234319 h 272494"/>
            <a:gd name="connsiteX5" fmla="*/ 1171575 w 1504950"/>
            <a:gd name="connsiteY5" fmla="*/ 34294 h 272494"/>
            <a:gd name="connsiteX6" fmla="*/ 1095375 w 1504950"/>
            <a:gd name="connsiteY6" fmla="*/ 234319 h 272494"/>
            <a:gd name="connsiteX7" fmla="*/ 1028700 w 1504950"/>
            <a:gd name="connsiteY7" fmla="*/ 43819 h 272494"/>
            <a:gd name="connsiteX8" fmla="*/ 971550 w 1504950"/>
            <a:gd name="connsiteY8" fmla="*/ 262894 h 272494"/>
            <a:gd name="connsiteX9" fmla="*/ 914400 w 1504950"/>
            <a:gd name="connsiteY9" fmla="*/ 24769 h 272494"/>
            <a:gd name="connsiteX10" fmla="*/ 838200 w 1504950"/>
            <a:gd name="connsiteY10" fmla="*/ 272419 h 272494"/>
            <a:gd name="connsiteX11" fmla="*/ 800100 w 1504950"/>
            <a:gd name="connsiteY11" fmla="*/ 53344 h 272494"/>
            <a:gd name="connsiteX12" fmla="*/ 685800 w 1504950"/>
            <a:gd name="connsiteY12" fmla="*/ 253369 h 272494"/>
            <a:gd name="connsiteX13" fmla="*/ 628650 w 1504950"/>
            <a:gd name="connsiteY13" fmla="*/ 43819 h 272494"/>
            <a:gd name="connsiteX14" fmla="*/ 590550 w 1504950"/>
            <a:gd name="connsiteY14" fmla="*/ 253369 h 272494"/>
            <a:gd name="connsiteX15" fmla="*/ 466725 w 1504950"/>
            <a:gd name="connsiteY15" fmla="*/ 5719 h 272494"/>
            <a:gd name="connsiteX16" fmla="*/ 381000 w 1504950"/>
            <a:gd name="connsiteY16" fmla="*/ 215269 h 272494"/>
            <a:gd name="connsiteX17" fmla="*/ 342900 w 1504950"/>
            <a:gd name="connsiteY17" fmla="*/ 24769 h 272494"/>
            <a:gd name="connsiteX18" fmla="*/ 276225 w 1504950"/>
            <a:gd name="connsiteY18" fmla="*/ 262894 h 272494"/>
            <a:gd name="connsiteX19" fmla="*/ 219075 w 1504950"/>
            <a:gd name="connsiteY19" fmla="*/ 24769 h 272494"/>
            <a:gd name="connsiteX20" fmla="*/ 161925 w 1504950"/>
            <a:gd name="connsiteY20" fmla="*/ 253369 h 272494"/>
            <a:gd name="connsiteX21" fmla="*/ 76200 w 1504950"/>
            <a:gd name="connsiteY21" fmla="*/ 24769 h 272494"/>
            <a:gd name="connsiteX22" fmla="*/ 0 w 1504950"/>
            <a:gd name="connsiteY22" fmla="*/ 262894 h 272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1504950" h="272494">
              <a:moveTo>
                <a:pt x="1504950" y="43819"/>
              </a:moveTo>
              <a:cubicBezTo>
                <a:pt x="1457325" y="12069"/>
                <a:pt x="1409700" y="-19681"/>
                <a:pt x="1381125" y="15244"/>
              </a:cubicBezTo>
              <a:cubicBezTo>
                <a:pt x="1352550" y="50169"/>
                <a:pt x="1349375" y="251782"/>
                <a:pt x="1333500" y="253369"/>
              </a:cubicBezTo>
              <a:cubicBezTo>
                <a:pt x="1317625" y="254957"/>
                <a:pt x="1306512" y="27944"/>
                <a:pt x="1285875" y="24769"/>
              </a:cubicBezTo>
              <a:cubicBezTo>
                <a:pt x="1265237" y="21594"/>
                <a:pt x="1228725" y="232732"/>
                <a:pt x="1209675" y="234319"/>
              </a:cubicBezTo>
              <a:cubicBezTo>
                <a:pt x="1190625" y="235906"/>
                <a:pt x="1190625" y="34294"/>
                <a:pt x="1171575" y="34294"/>
              </a:cubicBezTo>
              <a:cubicBezTo>
                <a:pt x="1152525" y="34294"/>
                <a:pt x="1119188" y="232731"/>
                <a:pt x="1095375" y="234319"/>
              </a:cubicBezTo>
              <a:cubicBezTo>
                <a:pt x="1071562" y="235907"/>
                <a:pt x="1049337" y="39057"/>
                <a:pt x="1028700" y="43819"/>
              </a:cubicBezTo>
              <a:cubicBezTo>
                <a:pt x="1008063" y="48581"/>
                <a:pt x="990600" y="266069"/>
                <a:pt x="971550" y="262894"/>
              </a:cubicBezTo>
              <a:cubicBezTo>
                <a:pt x="952500" y="259719"/>
                <a:pt x="936625" y="23182"/>
                <a:pt x="914400" y="24769"/>
              </a:cubicBezTo>
              <a:cubicBezTo>
                <a:pt x="892175" y="26356"/>
                <a:pt x="857250" y="267657"/>
                <a:pt x="838200" y="272419"/>
              </a:cubicBezTo>
              <a:cubicBezTo>
                <a:pt x="819150" y="277181"/>
                <a:pt x="825500" y="56519"/>
                <a:pt x="800100" y="53344"/>
              </a:cubicBezTo>
              <a:cubicBezTo>
                <a:pt x="774700" y="50169"/>
                <a:pt x="714375" y="254957"/>
                <a:pt x="685800" y="253369"/>
              </a:cubicBezTo>
              <a:cubicBezTo>
                <a:pt x="657225" y="251782"/>
                <a:pt x="644525" y="43819"/>
                <a:pt x="628650" y="43819"/>
              </a:cubicBezTo>
              <a:cubicBezTo>
                <a:pt x="612775" y="43819"/>
                <a:pt x="617537" y="259719"/>
                <a:pt x="590550" y="253369"/>
              </a:cubicBezTo>
              <a:cubicBezTo>
                <a:pt x="563563" y="247019"/>
                <a:pt x="501650" y="12069"/>
                <a:pt x="466725" y="5719"/>
              </a:cubicBezTo>
              <a:cubicBezTo>
                <a:pt x="431800" y="-631"/>
                <a:pt x="401637" y="212094"/>
                <a:pt x="381000" y="215269"/>
              </a:cubicBezTo>
              <a:cubicBezTo>
                <a:pt x="360362" y="218444"/>
                <a:pt x="360362" y="16832"/>
                <a:pt x="342900" y="24769"/>
              </a:cubicBezTo>
              <a:cubicBezTo>
                <a:pt x="325438" y="32706"/>
                <a:pt x="296862" y="262894"/>
                <a:pt x="276225" y="262894"/>
              </a:cubicBezTo>
              <a:cubicBezTo>
                <a:pt x="255588" y="262894"/>
                <a:pt x="238125" y="26356"/>
                <a:pt x="219075" y="24769"/>
              </a:cubicBezTo>
              <a:cubicBezTo>
                <a:pt x="200025" y="23182"/>
                <a:pt x="185737" y="253369"/>
                <a:pt x="161925" y="253369"/>
              </a:cubicBezTo>
              <a:cubicBezTo>
                <a:pt x="138113" y="253369"/>
                <a:pt x="103187" y="23182"/>
                <a:pt x="76200" y="24769"/>
              </a:cubicBezTo>
              <a:cubicBezTo>
                <a:pt x="49213" y="26356"/>
                <a:pt x="1587" y="226382"/>
                <a:pt x="0" y="262894"/>
              </a:cubicBez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400050</xdr:colOff>
      <xdr:row>19</xdr:row>
      <xdr:rowOff>152400</xdr:rowOff>
    </xdr:from>
    <xdr:to>
      <xdr:col>17</xdr:col>
      <xdr:colOff>123825</xdr:colOff>
      <xdr:row>21</xdr:row>
      <xdr:rowOff>104808</xdr:rowOff>
    </xdr:to>
    <xdr:sp macro="" textlink="">
      <xdr:nvSpPr>
        <xdr:cNvPr id="29" name="Forma livre 55">
          <a:extLst>
            <a:ext uri="{FF2B5EF4-FFF2-40B4-BE49-F238E27FC236}">
              <a16:creationId xmlns="" xmlns:a16="http://schemas.microsoft.com/office/drawing/2014/main" id="{D8590B17-E062-4F82-8249-9C854C3B796E}"/>
            </a:ext>
          </a:extLst>
        </xdr:cNvPr>
        <xdr:cNvSpPr/>
      </xdr:nvSpPr>
      <xdr:spPr>
        <a:xfrm rot="10800000">
          <a:off x="7038975" y="5562600"/>
          <a:ext cx="3990975" cy="447708"/>
        </a:xfrm>
        <a:custGeom>
          <a:avLst/>
          <a:gdLst>
            <a:gd name="connsiteX0" fmla="*/ 0 w 3267075"/>
            <a:gd name="connsiteY0" fmla="*/ 142881 h 342933"/>
            <a:gd name="connsiteX1" fmla="*/ 66675 w 3267075"/>
            <a:gd name="connsiteY1" fmla="*/ 57156 h 342933"/>
            <a:gd name="connsiteX2" fmla="*/ 161925 w 3267075"/>
            <a:gd name="connsiteY2" fmla="*/ 333381 h 342933"/>
            <a:gd name="connsiteX3" fmla="*/ 266700 w 3267075"/>
            <a:gd name="connsiteY3" fmla="*/ 76206 h 342933"/>
            <a:gd name="connsiteX4" fmla="*/ 381000 w 3267075"/>
            <a:gd name="connsiteY4" fmla="*/ 342906 h 342933"/>
            <a:gd name="connsiteX5" fmla="*/ 495300 w 3267075"/>
            <a:gd name="connsiteY5" fmla="*/ 57156 h 342933"/>
            <a:gd name="connsiteX6" fmla="*/ 561975 w 3267075"/>
            <a:gd name="connsiteY6" fmla="*/ 333381 h 342933"/>
            <a:gd name="connsiteX7" fmla="*/ 685800 w 3267075"/>
            <a:gd name="connsiteY7" fmla="*/ 76206 h 342933"/>
            <a:gd name="connsiteX8" fmla="*/ 790575 w 3267075"/>
            <a:gd name="connsiteY8" fmla="*/ 314331 h 342933"/>
            <a:gd name="connsiteX9" fmla="*/ 885825 w 3267075"/>
            <a:gd name="connsiteY9" fmla="*/ 57156 h 342933"/>
            <a:gd name="connsiteX10" fmla="*/ 1019175 w 3267075"/>
            <a:gd name="connsiteY10" fmla="*/ 314331 h 342933"/>
            <a:gd name="connsiteX11" fmla="*/ 1123950 w 3267075"/>
            <a:gd name="connsiteY11" fmla="*/ 66681 h 342933"/>
            <a:gd name="connsiteX12" fmla="*/ 1219200 w 3267075"/>
            <a:gd name="connsiteY12" fmla="*/ 304806 h 342933"/>
            <a:gd name="connsiteX13" fmla="*/ 1362075 w 3267075"/>
            <a:gd name="connsiteY13" fmla="*/ 66681 h 342933"/>
            <a:gd name="connsiteX14" fmla="*/ 1457325 w 3267075"/>
            <a:gd name="connsiteY14" fmla="*/ 304806 h 342933"/>
            <a:gd name="connsiteX15" fmla="*/ 1571625 w 3267075"/>
            <a:gd name="connsiteY15" fmla="*/ 38106 h 342933"/>
            <a:gd name="connsiteX16" fmla="*/ 1676400 w 3267075"/>
            <a:gd name="connsiteY16" fmla="*/ 304806 h 342933"/>
            <a:gd name="connsiteX17" fmla="*/ 1809750 w 3267075"/>
            <a:gd name="connsiteY17" fmla="*/ 57156 h 342933"/>
            <a:gd name="connsiteX18" fmla="*/ 1905000 w 3267075"/>
            <a:gd name="connsiteY18" fmla="*/ 314331 h 342933"/>
            <a:gd name="connsiteX19" fmla="*/ 2038350 w 3267075"/>
            <a:gd name="connsiteY19" fmla="*/ 57156 h 342933"/>
            <a:gd name="connsiteX20" fmla="*/ 2171700 w 3267075"/>
            <a:gd name="connsiteY20" fmla="*/ 323856 h 342933"/>
            <a:gd name="connsiteX21" fmla="*/ 2286000 w 3267075"/>
            <a:gd name="connsiteY21" fmla="*/ 57156 h 342933"/>
            <a:gd name="connsiteX22" fmla="*/ 2371725 w 3267075"/>
            <a:gd name="connsiteY22" fmla="*/ 304806 h 342933"/>
            <a:gd name="connsiteX23" fmla="*/ 2505075 w 3267075"/>
            <a:gd name="connsiteY23" fmla="*/ 47631 h 342933"/>
            <a:gd name="connsiteX24" fmla="*/ 2609850 w 3267075"/>
            <a:gd name="connsiteY24" fmla="*/ 304806 h 342933"/>
            <a:gd name="connsiteX25" fmla="*/ 2724150 w 3267075"/>
            <a:gd name="connsiteY25" fmla="*/ 57156 h 342933"/>
            <a:gd name="connsiteX26" fmla="*/ 2809875 w 3267075"/>
            <a:gd name="connsiteY26" fmla="*/ 304806 h 342933"/>
            <a:gd name="connsiteX27" fmla="*/ 2895600 w 3267075"/>
            <a:gd name="connsiteY27" fmla="*/ 76206 h 342933"/>
            <a:gd name="connsiteX28" fmla="*/ 3000375 w 3267075"/>
            <a:gd name="connsiteY28" fmla="*/ 304806 h 342933"/>
            <a:gd name="connsiteX29" fmla="*/ 3105150 w 3267075"/>
            <a:gd name="connsiteY29" fmla="*/ 6 h 342933"/>
            <a:gd name="connsiteX30" fmla="*/ 3162300 w 3267075"/>
            <a:gd name="connsiteY30" fmla="*/ 295281 h 342933"/>
            <a:gd name="connsiteX31" fmla="*/ 3267075 w 3267075"/>
            <a:gd name="connsiteY31" fmla="*/ 57156 h 3429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3267075" h="342933">
              <a:moveTo>
                <a:pt x="0" y="142881"/>
              </a:moveTo>
              <a:cubicBezTo>
                <a:pt x="19844" y="84143"/>
                <a:pt x="39688" y="25406"/>
                <a:pt x="66675" y="57156"/>
              </a:cubicBezTo>
              <a:cubicBezTo>
                <a:pt x="93662" y="88906"/>
                <a:pt x="128588" y="330206"/>
                <a:pt x="161925" y="333381"/>
              </a:cubicBezTo>
              <a:cubicBezTo>
                <a:pt x="195262" y="336556"/>
                <a:pt x="230188" y="74619"/>
                <a:pt x="266700" y="76206"/>
              </a:cubicBezTo>
              <a:cubicBezTo>
                <a:pt x="303212" y="77793"/>
                <a:pt x="342900" y="346081"/>
                <a:pt x="381000" y="342906"/>
              </a:cubicBezTo>
              <a:cubicBezTo>
                <a:pt x="419100" y="339731"/>
                <a:pt x="465138" y="58743"/>
                <a:pt x="495300" y="57156"/>
              </a:cubicBezTo>
              <a:cubicBezTo>
                <a:pt x="525462" y="55569"/>
                <a:pt x="530225" y="330206"/>
                <a:pt x="561975" y="333381"/>
              </a:cubicBezTo>
              <a:cubicBezTo>
                <a:pt x="593725" y="336556"/>
                <a:pt x="647700" y="79381"/>
                <a:pt x="685800" y="76206"/>
              </a:cubicBezTo>
              <a:cubicBezTo>
                <a:pt x="723900" y="73031"/>
                <a:pt x="757238" y="317506"/>
                <a:pt x="790575" y="314331"/>
              </a:cubicBezTo>
              <a:cubicBezTo>
                <a:pt x="823912" y="311156"/>
                <a:pt x="847725" y="57156"/>
                <a:pt x="885825" y="57156"/>
              </a:cubicBezTo>
              <a:cubicBezTo>
                <a:pt x="923925" y="57156"/>
                <a:pt x="979488" y="312744"/>
                <a:pt x="1019175" y="314331"/>
              </a:cubicBezTo>
              <a:cubicBezTo>
                <a:pt x="1058862" y="315918"/>
                <a:pt x="1090613" y="68268"/>
                <a:pt x="1123950" y="66681"/>
              </a:cubicBezTo>
              <a:cubicBezTo>
                <a:pt x="1157287" y="65094"/>
                <a:pt x="1179513" y="304806"/>
                <a:pt x="1219200" y="304806"/>
              </a:cubicBezTo>
              <a:cubicBezTo>
                <a:pt x="1258887" y="304806"/>
                <a:pt x="1322388" y="66681"/>
                <a:pt x="1362075" y="66681"/>
              </a:cubicBezTo>
              <a:cubicBezTo>
                <a:pt x="1401762" y="66681"/>
                <a:pt x="1422400" y="309569"/>
                <a:pt x="1457325" y="304806"/>
              </a:cubicBezTo>
              <a:cubicBezTo>
                <a:pt x="1492250" y="300044"/>
                <a:pt x="1535113" y="38106"/>
                <a:pt x="1571625" y="38106"/>
              </a:cubicBezTo>
              <a:cubicBezTo>
                <a:pt x="1608137" y="38106"/>
                <a:pt x="1636713" y="301631"/>
                <a:pt x="1676400" y="304806"/>
              </a:cubicBezTo>
              <a:cubicBezTo>
                <a:pt x="1716087" y="307981"/>
                <a:pt x="1771650" y="55568"/>
                <a:pt x="1809750" y="57156"/>
              </a:cubicBezTo>
              <a:cubicBezTo>
                <a:pt x="1847850" y="58744"/>
                <a:pt x="1866900" y="314331"/>
                <a:pt x="1905000" y="314331"/>
              </a:cubicBezTo>
              <a:cubicBezTo>
                <a:pt x="1943100" y="314331"/>
                <a:pt x="1993900" y="55568"/>
                <a:pt x="2038350" y="57156"/>
              </a:cubicBezTo>
              <a:cubicBezTo>
                <a:pt x="2082800" y="58743"/>
                <a:pt x="2130425" y="323856"/>
                <a:pt x="2171700" y="323856"/>
              </a:cubicBezTo>
              <a:cubicBezTo>
                <a:pt x="2212975" y="323856"/>
                <a:pt x="2252663" y="60331"/>
                <a:pt x="2286000" y="57156"/>
              </a:cubicBezTo>
              <a:cubicBezTo>
                <a:pt x="2319337" y="53981"/>
                <a:pt x="2335213" y="306393"/>
                <a:pt x="2371725" y="304806"/>
              </a:cubicBezTo>
              <a:cubicBezTo>
                <a:pt x="2408237" y="303219"/>
                <a:pt x="2465388" y="47631"/>
                <a:pt x="2505075" y="47631"/>
              </a:cubicBezTo>
              <a:cubicBezTo>
                <a:pt x="2544762" y="47631"/>
                <a:pt x="2573338" y="303219"/>
                <a:pt x="2609850" y="304806"/>
              </a:cubicBezTo>
              <a:cubicBezTo>
                <a:pt x="2646362" y="306393"/>
                <a:pt x="2690813" y="57156"/>
                <a:pt x="2724150" y="57156"/>
              </a:cubicBezTo>
              <a:cubicBezTo>
                <a:pt x="2757487" y="57156"/>
                <a:pt x="2781300" y="301631"/>
                <a:pt x="2809875" y="304806"/>
              </a:cubicBezTo>
              <a:cubicBezTo>
                <a:pt x="2838450" y="307981"/>
                <a:pt x="2863850" y="76206"/>
                <a:pt x="2895600" y="76206"/>
              </a:cubicBezTo>
              <a:cubicBezTo>
                <a:pt x="2927350" y="76206"/>
                <a:pt x="2965450" y="317506"/>
                <a:pt x="3000375" y="304806"/>
              </a:cubicBezTo>
              <a:cubicBezTo>
                <a:pt x="3035300" y="292106"/>
                <a:pt x="3078163" y="1593"/>
                <a:pt x="3105150" y="6"/>
              </a:cubicBezTo>
              <a:cubicBezTo>
                <a:pt x="3132137" y="-1581"/>
                <a:pt x="3135313" y="285756"/>
                <a:pt x="3162300" y="295281"/>
              </a:cubicBezTo>
              <a:cubicBezTo>
                <a:pt x="3189287" y="304806"/>
                <a:pt x="3236913" y="87318"/>
                <a:pt x="3267075" y="57156"/>
              </a:cubicBez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190500</xdr:colOff>
      <xdr:row>19</xdr:row>
      <xdr:rowOff>180976</xdr:rowOff>
    </xdr:from>
    <xdr:to>
      <xdr:col>17</xdr:col>
      <xdr:colOff>190500</xdr:colOff>
      <xdr:row>21</xdr:row>
      <xdr:rowOff>76201</xdr:rowOff>
    </xdr:to>
    <xdr:cxnSp macro="">
      <xdr:nvCxnSpPr>
        <xdr:cNvPr id="30" name="Conector reto 29">
          <a:extLst>
            <a:ext uri="{FF2B5EF4-FFF2-40B4-BE49-F238E27FC236}">
              <a16:creationId xmlns="" xmlns:a16="http://schemas.microsoft.com/office/drawing/2014/main" id="{E72A2382-65EA-4A00-8635-C5B7B5E543FF}"/>
            </a:ext>
          </a:extLst>
        </xdr:cNvPr>
        <xdr:cNvCxnSpPr/>
      </xdr:nvCxnSpPr>
      <xdr:spPr>
        <a:xfrm>
          <a:off x="11096625" y="5591176"/>
          <a:ext cx="0" cy="390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18</xdr:row>
      <xdr:rowOff>190500</xdr:rowOff>
    </xdr:from>
    <xdr:to>
      <xdr:col>17</xdr:col>
      <xdr:colOff>428625</xdr:colOff>
      <xdr:row>19</xdr:row>
      <xdr:rowOff>200025</xdr:rowOff>
    </xdr:to>
    <xdr:sp macro="" textlink="">
      <xdr:nvSpPr>
        <xdr:cNvPr id="31" name="CaixaDeTexto 30">
          <a:extLst>
            <a:ext uri="{FF2B5EF4-FFF2-40B4-BE49-F238E27FC236}">
              <a16:creationId xmlns="" xmlns:a16="http://schemas.microsoft.com/office/drawing/2014/main" id="{8050BA9B-32D1-42F9-BDCF-83BD9377A8C6}"/>
            </a:ext>
          </a:extLst>
        </xdr:cNvPr>
        <xdr:cNvSpPr txBox="1"/>
      </xdr:nvSpPr>
      <xdr:spPr>
        <a:xfrm>
          <a:off x="10953750" y="5353050"/>
          <a:ext cx="3810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60</a:t>
          </a:r>
        </a:p>
      </xdr:txBody>
    </xdr:sp>
    <xdr:clientData/>
  </xdr:twoCellAnchor>
  <xdr:twoCellAnchor>
    <xdr:from>
      <xdr:col>17</xdr:col>
      <xdr:colOff>95250</xdr:colOff>
      <xdr:row>20</xdr:row>
      <xdr:rowOff>38101</xdr:rowOff>
    </xdr:from>
    <xdr:to>
      <xdr:col>17</xdr:col>
      <xdr:colOff>266700</xdr:colOff>
      <xdr:row>21</xdr:row>
      <xdr:rowOff>1</xdr:rowOff>
    </xdr:to>
    <xdr:sp macro="" textlink="">
      <xdr:nvSpPr>
        <xdr:cNvPr id="32" name="Elipse 31">
          <a:extLst>
            <a:ext uri="{FF2B5EF4-FFF2-40B4-BE49-F238E27FC236}">
              <a16:creationId xmlns="" xmlns:a16="http://schemas.microsoft.com/office/drawing/2014/main" id="{52950400-1A84-4EBD-9C40-625BEDF970F4}"/>
            </a:ext>
          </a:extLst>
        </xdr:cNvPr>
        <xdr:cNvSpPr/>
      </xdr:nvSpPr>
      <xdr:spPr>
        <a:xfrm>
          <a:off x="11001375" y="5695951"/>
          <a:ext cx="171450" cy="209550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266700</xdr:colOff>
      <xdr:row>3</xdr:row>
      <xdr:rowOff>23812</xdr:rowOff>
    </xdr:from>
    <xdr:to>
      <xdr:col>8</xdr:col>
      <xdr:colOff>847725</xdr:colOff>
      <xdr:row>9</xdr:row>
      <xdr:rowOff>244436</xdr:rowOff>
    </xdr:to>
    <xdr:sp macro="" textlink="">
      <xdr:nvSpPr>
        <xdr:cNvPr id="33" name="CaixaDeTexto 32">
          <a:extLst>
            <a:ext uri="{FF2B5EF4-FFF2-40B4-BE49-F238E27FC236}">
              <a16:creationId xmlns="" xmlns:a16="http://schemas.microsoft.com/office/drawing/2014/main" id="{5796ADEE-EB39-4F65-B2DA-B23305F8288F}"/>
            </a:ext>
          </a:extLst>
        </xdr:cNvPr>
        <xdr:cNvSpPr txBox="1"/>
      </xdr:nvSpPr>
      <xdr:spPr>
        <a:xfrm>
          <a:off x="4005263" y="1262062"/>
          <a:ext cx="2402681" cy="175653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400" b="1">
            <a:solidFill>
              <a:schemeClr val="accent1">
                <a:lumMod val="50000"/>
              </a:schemeClr>
            </a:solidFill>
          </a:endParaRPr>
        </a:p>
        <a:p>
          <a:pPr algn="ctr"/>
          <a:r>
            <a:rPr lang="pt-BR" sz="1400" b="1">
              <a:solidFill>
                <a:sysClr val="windowText" lastClr="000000"/>
              </a:solidFill>
            </a:rPr>
            <a:t>Meia</a:t>
          </a:r>
          <a:r>
            <a:rPr lang="pt-BR" sz="1400" b="1" baseline="0">
              <a:solidFill>
                <a:sysClr val="windowText" lastClr="000000"/>
              </a:solidFill>
            </a:rPr>
            <a:t> entrada?</a:t>
          </a:r>
        </a:p>
        <a:p>
          <a:endParaRPr lang="pt-BR" sz="800" baseline="0"/>
        </a:p>
        <a:p>
          <a:pPr algn="ctr"/>
          <a:r>
            <a:rPr lang="pt-BR" sz="1400" b="1"/>
            <a:t>SE</a:t>
          </a:r>
          <a:r>
            <a:rPr lang="pt-BR" sz="1400" baseline="0"/>
            <a:t> </a:t>
          </a:r>
          <a:r>
            <a:rPr lang="pt-BR" sz="1400"/>
            <a:t>a idade</a:t>
          </a:r>
          <a:r>
            <a:rPr lang="pt-BR" sz="1400" baseline="0"/>
            <a:t> for </a:t>
          </a:r>
          <a:r>
            <a:rPr lang="pt-BR" sz="1400" b="1" baseline="0"/>
            <a:t>menor do que 12 anos </a:t>
          </a:r>
          <a:r>
            <a:rPr lang="pt-BR" sz="1400" b="1" baseline="0">
              <a:solidFill>
                <a:schemeClr val="accent1">
                  <a:lumMod val="50000"/>
                </a:schemeClr>
              </a:solidFill>
            </a:rPr>
            <a:t>OU </a:t>
          </a:r>
          <a:r>
            <a:rPr lang="pt-BR" sz="1400" b="1" baseline="0"/>
            <a:t>maior ou igual que 60 anos</a:t>
          </a:r>
          <a:r>
            <a:rPr lang="pt-BR" sz="1400" baseline="0"/>
            <a:t> deve retornar "Meia", caso contrário, retornar "Inteira".</a:t>
          </a:r>
          <a:endParaRPr lang="pt-BR" sz="1400"/>
        </a:p>
      </xdr:txBody>
    </xdr:sp>
    <xdr:clientData/>
  </xdr:twoCellAnchor>
  <xdr:twoCellAnchor>
    <xdr:from>
      <xdr:col>5</xdr:col>
      <xdr:colOff>262650</xdr:colOff>
      <xdr:row>10</xdr:row>
      <xdr:rowOff>101570</xdr:rowOff>
    </xdr:from>
    <xdr:to>
      <xdr:col>8</xdr:col>
      <xdr:colOff>842250</xdr:colOff>
      <xdr:row>18</xdr:row>
      <xdr:rowOff>61912</xdr:rowOff>
    </xdr:to>
    <xdr:sp macro="" textlink="">
      <xdr:nvSpPr>
        <xdr:cNvPr id="34" name="CaixaDeTexto 33">
          <a:extLst>
            <a:ext uri="{FF2B5EF4-FFF2-40B4-BE49-F238E27FC236}">
              <a16:creationId xmlns="" xmlns:a16="http://schemas.microsoft.com/office/drawing/2014/main" id="{CD6BC0AD-0F85-46FE-9E86-D41380DAF01F}"/>
            </a:ext>
          </a:extLst>
        </xdr:cNvPr>
        <xdr:cNvSpPr txBox="1"/>
      </xdr:nvSpPr>
      <xdr:spPr>
        <a:xfrm>
          <a:off x="4001213" y="3125758"/>
          <a:ext cx="2401256" cy="1960592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400" b="1">
            <a:solidFill>
              <a:schemeClr val="accent1">
                <a:lumMod val="50000"/>
              </a:schemeClr>
            </a:solidFill>
          </a:endParaRPr>
        </a:p>
        <a:p>
          <a:pPr algn="ctr"/>
          <a:r>
            <a:rPr lang="pt-BR" sz="1400" b="1">
              <a:solidFill>
                <a:sysClr val="windowText" lastClr="000000"/>
              </a:solidFill>
            </a:rPr>
            <a:t>Entrar no brinquedo?</a:t>
          </a:r>
        </a:p>
        <a:p>
          <a:endParaRPr lang="pt-BR" sz="800" baseline="0"/>
        </a:p>
        <a:p>
          <a:pPr algn="ctr"/>
          <a:r>
            <a:rPr lang="pt-BR" sz="1400" b="1"/>
            <a:t>SE</a:t>
          </a:r>
          <a:r>
            <a:rPr lang="pt-BR" sz="1400"/>
            <a:t> a idade</a:t>
          </a:r>
          <a:r>
            <a:rPr lang="pt-BR" sz="1400" baseline="0"/>
            <a:t> for </a:t>
          </a:r>
          <a:r>
            <a:rPr lang="pt-BR" sz="1400" b="1" baseline="0"/>
            <a:t>menor do que 15 </a:t>
          </a:r>
          <a:r>
            <a:rPr lang="pt-BR" sz="1400" baseline="0"/>
            <a:t>anos </a:t>
          </a:r>
          <a:r>
            <a:rPr lang="pt-BR" sz="1400" b="1" baseline="0">
              <a:solidFill>
                <a:schemeClr val="accent1">
                  <a:lumMod val="50000"/>
                </a:schemeClr>
              </a:solidFill>
            </a:rPr>
            <a:t>E </a:t>
          </a:r>
          <a:r>
            <a:rPr lang="pt-BR" sz="1400" b="0" baseline="0"/>
            <a:t>o peso </a:t>
          </a:r>
          <a:r>
            <a:rPr lang="pt-BR" sz="1400" b="1" baseline="0"/>
            <a:t>não ultrapassar 60 Quilos </a:t>
          </a:r>
          <a:r>
            <a:rPr lang="pt-BR" sz="1400" b="0" baseline="0"/>
            <a:t>"Pode entrar no brinquedo", caso </a:t>
          </a:r>
          <a:r>
            <a:rPr lang="pt-BR" sz="1400" baseline="0"/>
            <a:t>contrário, "Acesso bloqueado".</a:t>
          </a:r>
          <a:endParaRPr lang="pt-BR" sz="14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19</xdr:col>
      <xdr:colOff>53199</xdr:colOff>
      <xdr:row>1</xdr:row>
      <xdr:rowOff>774700</xdr:rowOff>
    </xdr:to>
    <xdr:grpSp>
      <xdr:nvGrpSpPr>
        <xdr:cNvPr id="55" name="Agrupar 54">
          <a:extLst>
            <a:ext uri="{FF2B5EF4-FFF2-40B4-BE49-F238E27FC236}">
              <a16:creationId xmlns="" xmlns:a16="http://schemas.microsoft.com/office/drawing/2014/main" id="{F200CD20-2BD1-4986-B712-0937D9EC9BAC}"/>
            </a:ext>
          </a:extLst>
        </xdr:cNvPr>
        <xdr:cNvGrpSpPr/>
      </xdr:nvGrpSpPr>
      <xdr:grpSpPr>
        <a:xfrm>
          <a:off x="177800" y="177800"/>
          <a:ext cx="13565999" cy="774700"/>
          <a:chOff x="178594" y="166688"/>
          <a:chExt cx="12804793" cy="774700"/>
        </a:xfrm>
      </xdr:grpSpPr>
      <xdr:pic>
        <xdr:nvPicPr>
          <xdr:cNvPr id="38" name="Imagem 37" descr="Imagem relacionada">
            <a:extLst>
              <a:ext uri="{FF2B5EF4-FFF2-40B4-BE49-F238E27FC236}">
                <a16:creationId xmlns="" xmlns:a16="http://schemas.microsoft.com/office/drawing/2014/main" id="{300431A4-14AD-4F71-9EB3-55418AA8BA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057432" y="213131"/>
            <a:ext cx="749617" cy="7282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45" name="Conector de seta reta 1">
            <a:extLst>
              <a:ext uri="{FF2B5EF4-FFF2-40B4-BE49-F238E27FC236}">
                <a16:creationId xmlns="" xmlns:a16="http://schemas.microsoft.com/office/drawing/2014/main" id="{FE692336-49E4-4E77-9BE1-8752C5675FBD}"/>
              </a:ext>
            </a:extLst>
          </xdr:cNvPr>
          <xdr:cNvCxnSpPr/>
        </xdr:nvCxnSpPr>
        <xdr:spPr>
          <a:xfrm flipV="1">
            <a:off x="178594" y="750093"/>
            <a:ext cx="10584656" cy="9634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Retângulo 45">
            <a:extLst>
              <a:ext uri="{FF2B5EF4-FFF2-40B4-BE49-F238E27FC236}">
                <a16:creationId xmlns="" xmlns:a16="http://schemas.microsoft.com/office/drawing/2014/main" id="{11090D63-1706-4237-A6C0-C2497901040D}"/>
              </a:ext>
            </a:extLst>
          </xdr:cNvPr>
          <xdr:cNvSpPr/>
        </xdr:nvSpPr>
        <xdr:spPr>
          <a:xfrm>
            <a:off x="2956395" y="166688"/>
            <a:ext cx="7616364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 2: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Função SE com E e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 OU</a:t>
            </a:r>
            <a:endParaRPr lang="pt-BR" sz="36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accent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51" name="Imagem 50" descr="Imagem relacionada">
            <a:extLst>
              <a:ext uri="{FF2B5EF4-FFF2-40B4-BE49-F238E27FC236}">
                <a16:creationId xmlns="" xmlns:a16="http://schemas.microsoft.com/office/drawing/2014/main" id="{0DE032A8-791E-4D03-9E92-81DA7C6E65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3769" y="213131"/>
            <a:ext cx="749618" cy="7282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" name="Imagem 52">
            <a:extLst>
              <a:ext uri="{FF2B5EF4-FFF2-40B4-BE49-F238E27FC236}">
                <a16:creationId xmlns="" xmlns:a16="http://schemas.microsoft.com/office/drawing/2014/main" id="{DD4B24F4-7252-4637-9614-43AE77834B8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773906" y="285750"/>
            <a:ext cx="584452" cy="573445"/>
          </a:xfrm>
          <a:prstGeom prst="ellipse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0</xdr:rowOff>
    </xdr:from>
    <xdr:to>
      <xdr:col>7</xdr:col>
      <xdr:colOff>2705100</xdr:colOff>
      <xdr:row>21</xdr:row>
      <xdr:rowOff>57150</xdr:rowOff>
    </xdr:to>
    <xdr:sp macro="" textlink="">
      <xdr:nvSpPr>
        <xdr:cNvPr id="13" name="CaixaDeTexto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8639175" y="1638300"/>
          <a:ext cx="2571750" cy="310515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</a:p>
        <a:p>
          <a:endParaRPr lang="pt-BR" sz="1100"/>
        </a:p>
        <a:p>
          <a:r>
            <a:rPr lang="pt-BR" sz="1100"/>
            <a:t>Avalie os seguintes</a:t>
          </a:r>
          <a:r>
            <a:rPr lang="pt-BR" sz="1100" baseline="0"/>
            <a:t> candidatos conforme o nível de conhecimento que possuem na ferramenta de informática e nos idiomas.</a:t>
          </a:r>
        </a:p>
        <a:p>
          <a:endParaRPr lang="pt-BR" sz="1100" b="1" baseline="0"/>
        </a:p>
        <a:p>
          <a:r>
            <a:rPr lang="pt-BR" sz="1100" b="1" baseline="0"/>
            <a:t>Use como critério os dados abaixo:</a:t>
          </a:r>
        </a:p>
        <a:p>
          <a:endParaRPr lang="pt-BR" sz="400" baseline="0"/>
        </a:p>
        <a:p>
          <a:pPr algn="ctr"/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Cargo 1</a:t>
          </a:r>
        </a:p>
        <a:p>
          <a:r>
            <a:rPr lang="pt-BR" sz="1100"/>
            <a:t>O candidato precisa ter conhecimento de:</a:t>
          </a:r>
        </a:p>
        <a:p>
          <a:r>
            <a:rPr lang="pt-BR" sz="1100"/>
            <a:t>Excel</a:t>
          </a:r>
          <a:r>
            <a:rPr lang="pt-BR" sz="1100" baseline="0"/>
            <a:t> - Avançado; Inglês -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Avançado</a:t>
          </a:r>
          <a:r>
            <a:rPr lang="pt-BR" sz="1100" baseline="0"/>
            <a:t>.</a:t>
          </a:r>
        </a:p>
        <a:p>
          <a:endParaRPr lang="pt-BR" sz="900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Cargo 2</a:t>
          </a:r>
          <a:endParaRPr lang="pt-BR">
            <a:solidFill>
              <a:schemeClr val="accent5">
                <a:lumMod val="75000"/>
              </a:schemeClr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candidato precisa ter, pelo menos, um dos conhecimentos exigidos: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>
              <a:effectLst/>
            </a:rPr>
            <a:t>Excel -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Avançado</a:t>
          </a:r>
          <a:r>
            <a:rPr lang="pt-BR">
              <a:effectLst/>
            </a:rPr>
            <a:t>; Inglês -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Avançado</a:t>
          </a:r>
          <a:r>
            <a:rPr lang="pt-BR">
              <a:effectLst/>
            </a:rPr>
            <a:t>;</a:t>
          </a:r>
          <a:r>
            <a:rPr lang="pt-BR" baseline="0">
              <a:effectLst/>
            </a:rPr>
            <a:t> Espanhol - Avançado.</a:t>
          </a:r>
          <a:endParaRPr lang="pt-BR">
            <a:effectLst/>
          </a:endParaRPr>
        </a:p>
        <a:p>
          <a:endParaRPr lang="pt-BR" sz="1100" baseline="0"/>
        </a:p>
      </xdr:txBody>
    </xdr:sp>
    <xdr:clientData/>
  </xdr:twoCellAnchor>
  <xdr:twoCellAnchor>
    <xdr:from>
      <xdr:col>1</xdr:col>
      <xdr:colOff>0</xdr:colOff>
      <xdr:row>0</xdr:row>
      <xdr:rowOff>161925</xdr:rowOff>
    </xdr:from>
    <xdr:to>
      <xdr:col>7</xdr:col>
      <xdr:colOff>2381873</xdr:colOff>
      <xdr:row>4</xdr:row>
      <xdr:rowOff>200024</xdr:rowOff>
    </xdr:to>
    <xdr:grpSp>
      <xdr:nvGrpSpPr>
        <xdr:cNvPr id="5" name="Grupo 4"/>
        <xdr:cNvGrpSpPr/>
      </xdr:nvGrpSpPr>
      <xdr:grpSpPr>
        <a:xfrm>
          <a:off x="177800" y="161925"/>
          <a:ext cx="10725773" cy="1485899"/>
          <a:chOff x="171450" y="161925"/>
          <a:chExt cx="10716248" cy="1476374"/>
        </a:xfrm>
      </xdr:grpSpPr>
      <xdr:sp macro="" textlink="">
        <xdr:nvSpPr>
          <xdr:cNvPr id="12" name="Retângulo 11">
            <a:extLst>
              <a:ext uri="{FF2B5EF4-FFF2-40B4-BE49-F238E27FC236}">
                <a16:creationId xmlns="" xmlns:a16="http://schemas.microsoft.com/office/drawing/2014/main" id="{8FE9ED26-8FFC-422B-9F44-5CFAEA19603A}"/>
              </a:ext>
            </a:extLst>
          </xdr:cNvPr>
          <xdr:cNvSpPr/>
        </xdr:nvSpPr>
        <xdr:spPr>
          <a:xfrm>
            <a:off x="1714500" y="209550"/>
            <a:ext cx="7874363" cy="6083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3: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Funções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Lógicas</a:t>
            </a:r>
            <a:endParaRPr lang="pt-BR" sz="36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tx1">
                    <a:lumMod val="65000"/>
                    <a:lumOff val="35000"/>
                  </a:schemeClr>
                </a:outerShdw>
              </a:effectLst>
            </a:endParaRPr>
          </a:p>
        </xdr:txBody>
      </xdr:sp>
      <xdr:cxnSp macro="">
        <xdr:nvCxnSpPr>
          <xdr:cNvPr id="14" name="Conector de seta reta 1">
            <a:extLst>
              <a:ext uri="{FF2B5EF4-FFF2-40B4-BE49-F238E27FC236}">
                <a16:creationId xmlns="" xmlns:a16="http://schemas.microsoft.com/office/drawing/2014/main" id="{FE692336-49E4-4E77-9BE1-8752C5675FBD}"/>
              </a:ext>
            </a:extLst>
          </xdr:cNvPr>
          <xdr:cNvCxnSpPr/>
        </xdr:nvCxnSpPr>
        <xdr:spPr>
          <a:xfrm flipV="1">
            <a:off x="171450" y="762000"/>
            <a:ext cx="8458200" cy="7252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" name="Imagem 14">
            <a:extLst>
              <a:ext uri="{FF2B5EF4-FFF2-40B4-BE49-F238E27FC236}">
                <a16:creationId xmlns="" xmlns:a16="http://schemas.microsoft.com/office/drawing/2014/main" id="{DD4B24F4-7252-4637-9614-43AE77834B8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rgbClr val="D9C3A5">
                <a:tint val="50000"/>
                <a:satMod val="180000"/>
              </a:srgb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776841" y="323850"/>
            <a:ext cx="584995" cy="573445"/>
          </a:xfrm>
          <a:prstGeom prst="ellipse">
            <a:avLst/>
          </a:prstGeom>
        </xdr:spPr>
      </xdr:pic>
      <xdr:pic>
        <xdr:nvPicPr>
          <xdr:cNvPr id="16" name="Imagem 15" descr="Resultado de imagem para vaga de emprego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6424" y="180974"/>
            <a:ext cx="1881274" cy="1457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Fluxograma: Conector 2"/>
          <xdr:cNvSpPr/>
        </xdr:nvSpPr>
        <xdr:spPr>
          <a:xfrm>
            <a:off x="9896475" y="161925"/>
            <a:ext cx="85725" cy="95250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20</xdr:row>
      <xdr:rowOff>20619</xdr:rowOff>
    </xdr:from>
    <xdr:to>
      <xdr:col>16</xdr:col>
      <xdr:colOff>762000</xdr:colOff>
      <xdr:row>25</xdr:row>
      <xdr:rowOff>179918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05737DE7-1286-4272-AB23-00C59E51B948}"/>
            </a:ext>
          </a:extLst>
        </xdr:cNvPr>
        <xdr:cNvSpPr txBox="1"/>
      </xdr:nvSpPr>
      <xdr:spPr>
        <a:xfrm>
          <a:off x="7439025" y="5301702"/>
          <a:ext cx="5483225" cy="1111799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Situação Problema</a:t>
          </a:r>
        </a:p>
        <a:p>
          <a:pPr algn="ctr"/>
          <a:endParaRPr lang="pt-BR" sz="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 a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multa for menor que R$ 1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.000,00 → </a:t>
          </a:r>
          <a:r>
            <a:rPr lang="pt-BR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Simples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 multa for até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R$ 2.000,00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Médio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 multa for maior que R$ 2.000,00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Grave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pt-BR" sz="1200" b="1"/>
            <a:t> </a:t>
          </a:r>
        </a:p>
      </xdr:txBody>
    </xdr:sp>
    <xdr:clientData/>
  </xdr:twoCellAnchor>
  <xdr:twoCellAnchor>
    <xdr:from>
      <xdr:col>10</xdr:col>
      <xdr:colOff>0</xdr:colOff>
      <xdr:row>10</xdr:row>
      <xdr:rowOff>125582</xdr:rowOff>
    </xdr:from>
    <xdr:to>
      <xdr:col>16</xdr:col>
      <xdr:colOff>752475</xdr:colOff>
      <xdr:row>19</xdr:row>
      <xdr:rowOff>65430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2556539-0F3E-4787-B5BE-E0FE16087FAD}"/>
            </a:ext>
          </a:extLst>
        </xdr:cNvPr>
        <xdr:cNvSpPr txBox="1"/>
      </xdr:nvSpPr>
      <xdr:spPr>
        <a:xfrm>
          <a:off x="7429500" y="3491082"/>
          <a:ext cx="5483225" cy="166493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Pontos na Carteira</a:t>
          </a:r>
        </a:p>
        <a:p>
          <a:pPr algn="ctr"/>
          <a:endParaRPr lang="pt-BR" sz="400">
            <a:effectLst/>
          </a:endParaRPr>
        </a:p>
        <a:p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carteira do motorista estiver vencida </a:t>
          </a:r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ele passou no radar no dia do rodízio, receberá 12 pontos na carteira.</a:t>
          </a:r>
          <a:endParaRPr lang="pt-BR" sz="1200">
            <a:effectLst/>
          </a:endParaRPr>
        </a:p>
        <a:p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 a carteira do motorista  estiver vencida </a:t>
          </a:r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o dia do rodízio do carro, receberá 9 pontos na carteira do condutor.</a:t>
          </a:r>
          <a:endParaRPr lang="pt-BR" sz="1200">
            <a:effectLst/>
          </a:endParaRPr>
        </a:p>
        <a:p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 a carteira não estiver vencida </a:t>
          </a:r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não for o dia do rodízio do carro não receberá nenhum ponto na carteira.</a:t>
          </a:r>
          <a:r>
            <a:rPr lang="pt-B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</xdr:txBody>
    </xdr:sp>
    <xdr:clientData/>
  </xdr:twoCellAnchor>
  <xdr:twoCellAnchor>
    <xdr:from>
      <xdr:col>10</xdr:col>
      <xdr:colOff>0</xdr:colOff>
      <xdr:row>4</xdr:row>
      <xdr:rowOff>85724</xdr:rowOff>
    </xdr:from>
    <xdr:to>
      <xdr:col>16</xdr:col>
      <xdr:colOff>742951</xdr:colOff>
      <xdr:row>9</xdr:row>
      <xdr:rowOff>180975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554E8AD0-8A89-43BD-A424-AB25467BDF3F}"/>
            </a:ext>
          </a:extLst>
        </xdr:cNvPr>
        <xdr:cNvSpPr txBox="1"/>
      </xdr:nvSpPr>
      <xdr:spPr>
        <a:xfrm>
          <a:off x="7429500" y="1980141"/>
          <a:ext cx="5473701" cy="13652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Multa</a:t>
          </a:r>
        </a:p>
        <a:p>
          <a:pPr algn="ctr"/>
          <a:endParaRPr lang="pt-BR" sz="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Para velocidades até 70 Km/h: 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Multa Fixa de R$ 280,00.</a:t>
          </a: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velocidades de 71 Km/h até 100 Km/h: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Multa de  R$ 26,00 para cada Km/h    excedido.</a:t>
          </a:r>
        </a:p>
        <a:p>
          <a:pPr algn="l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velocidades acima de 100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Km/h: 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Multa de R$ 40,00 para cada Km/h excedido.      </a:t>
          </a:r>
          <a:r>
            <a:rPr lang="pt-BR" sz="1200" b="1"/>
            <a:t> </a:t>
          </a:r>
        </a:p>
      </xdr:txBody>
    </xdr:sp>
    <xdr:clientData/>
  </xdr:twoCellAnchor>
  <xdr:twoCellAnchor>
    <xdr:from>
      <xdr:col>0</xdr:col>
      <xdr:colOff>179916</xdr:colOff>
      <xdr:row>1</xdr:row>
      <xdr:rowOff>14818</xdr:rowOff>
    </xdr:from>
    <xdr:to>
      <xdr:col>16</xdr:col>
      <xdr:colOff>840328</xdr:colOff>
      <xdr:row>3</xdr:row>
      <xdr:rowOff>560917</xdr:rowOff>
    </xdr:to>
    <xdr:grpSp>
      <xdr:nvGrpSpPr>
        <xdr:cNvPr id="18" name="Agrupar 17">
          <a:extLst>
            <a:ext uri="{FF2B5EF4-FFF2-40B4-BE49-F238E27FC236}">
              <a16:creationId xmlns="" xmlns:a16="http://schemas.microsoft.com/office/drawing/2014/main" id="{7A863F66-25CF-45CD-A493-EC14E0FFD13E}"/>
            </a:ext>
          </a:extLst>
        </xdr:cNvPr>
        <xdr:cNvGrpSpPr/>
      </xdr:nvGrpSpPr>
      <xdr:grpSpPr>
        <a:xfrm>
          <a:off x="179916" y="192618"/>
          <a:ext cx="12992112" cy="1536699"/>
          <a:chOff x="179916" y="184151"/>
          <a:chExt cx="12418495" cy="1498599"/>
        </a:xfrm>
      </xdr:grpSpPr>
      <xdr:pic>
        <xdr:nvPicPr>
          <xdr:cNvPr id="5" name="Imagem 4" descr="Resultado de imagem para placa 60km png">
            <a:extLst>
              <a:ext uri="{FF2B5EF4-FFF2-40B4-BE49-F238E27FC236}">
                <a16:creationId xmlns="" xmlns:a16="http://schemas.microsoft.com/office/drawing/2014/main" id="{BF8830F8-9E23-4370-98F5-382DBE862A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55142" y="1244600"/>
            <a:ext cx="438150" cy="438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" name="Grupo 22">
            <a:extLst>
              <a:ext uri="{FF2B5EF4-FFF2-40B4-BE49-F238E27FC236}">
                <a16:creationId xmlns="" xmlns:a16="http://schemas.microsoft.com/office/drawing/2014/main" id="{235DA2F9-67E2-4F2F-96B5-0976D3B0746F}"/>
              </a:ext>
            </a:extLst>
          </xdr:cNvPr>
          <xdr:cNvGrpSpPr/>
        </xdr:nvGrpSpPr>
        <xdr:grpSpPr>
          <a:xfrm>
            <a:off x="179916" y="184151"/>
            <a:ext cx="12418495" cy="1392766"/>
            <a:chOff x="180198" y="184204"/>
            <a:chExt cx="12385405" cy="1395091"/>
          </a:xfrm>
        </xdr:grpSpPr>
        <xdr:cxnSp macro="">
          <xdr:nvCxnSpPr>
            <xdr:cNvPr id="8" name="Conector de seta reta 9">
              <a:extLst>
                <a:ext uri="{FF2B5EF4-FFF2-40B4-BE49-F238E27FC236}">
                  <a16:creationId xmlns="" xmlns:a16="http://schemas.microsoft.com/office/drawing/2014/main" id="{F5714F77-CFFF-4C8C-A223-708D69881D44}"/>
                </a:ext>
              </a:extLst>
            </xdr:cNvPr>
            <xdr:cNvCxnSpPr/>
          </xdr:nvCxnSpPr>
          <xdr:spPr>
            <a:xfrm flipH="1">
              <a:off x="9426496" y="847726"/>
              <a:ext cx="3139107" cy="10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9" name="Imagem 8" descr="Resultado de imagem para car icon">
              <a:extLst>
                <a:ext uri="{FF2B5EF4-FFF2-40B4-BE49-F238E27FC236}">
                  <a16:creationId xmlns="" xmlns:a16="http://schemas.microsoft.com/office/drawing/2014/main" id="{D25A9F05-2E4B-4E50-A5CA-CD647BF3869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duotone>
                <a:prstClr val="black"/>
                <a:schemeClr val="tx2">
                  <a:tint val="45000"/>
                  <a:satMod val="400000"/>
                </a:schemeClr>
              </a:duotone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sharpenSoften amount="5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6586" y="260496"/>
              <a:ext cx="580970" cy="5647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" name="Imagem 9" descr="Imagem relacionada">
              <a:extLst>
                <a:ext uri="{FF2B5EF4-FFF2-40B4-BE49-F238E27FC236}">
                  <a16:creationId xmlns="" xmlns:a16="http://schemas.microsoft.com/office/drawing/2014/main" id="{9936BD1E-1522-44A2-B820-BF11298E23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56024" y1="38562" x2="56024" y2="38562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514334" y="257554"/>
              <a:ext cx="635583" cy="5706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Imagem 12" descr="Resultado de imagem para carro correndo png">
              <a:extLst>
                <a:ext uri="{FF2B5EF4-FFF2-40B4-BE49-F238E27FC236}">
                  <a16:creationId xmlns="" xmlns:a16="http://schemas.microsoft.com/office/drawing/2014/main" id="{BF3E8C95-9C03-4D82-A3C7-DBABDFB4CD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0198" y="184204"/>
              <a:ext cx="1631686" cy="139509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" name="Imagem 13" descr="Imagem relacionada">
              <a:extLst>
                <a:ext uri="{FF2B5EF4-FFF2-40B4-BE49-F238E27FC236}">
                  <a16:creationId xmlns="" xmlns:a16="http://schemas.microsoft.com/office/drawing/2014/main" id="{B1B227BB-053C-4D0E-A9B4-5FE8C96F0E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704435" y="238125"/>
              <a:ext cx="695373" cy="62854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6" name="Retângulo 15">
            <a:extLst>
              <a:ext uri="{FF2B5EF4-FFF2-40B4-BE49-F238E27FC236}">
                <a16:creationId xmlns="" xmlns:a16="http://schemas.microsoft.com/office/drawing/2014/main" id="{8FE9ED26-8FFC-422B-9F44-5CFAEA19603A}"/>
              </a:ext>
            </a:extLst>
          </xdr:cNvPr>
          <xdr:cNvSpPr/>
        </xdr:nvSpPr>
        <xdr:spPr>
          <a:xfrm>
            <a:off x="2209942" y="232833"/>
            <a:ext cx="7642496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4: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Funções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1">
                      <a:lumMod val="65000"/>
                      <a:lumOff val="35000"/>
                    </a:schemeClr>
                  </a:outerShdw>
                </a:effectLst>
              </a:rPr>
              <a:t> Lógicas</a:t>
            </a:r>
            <a:endParaRPr lang="pt-BR" sz="36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tx1">
                    <a:lumMod val="65000"/>
                    <a:lumOff val="35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57149</xdr:rowOff>
    </xdr:from>
    <xdr:to>
      <xdr:col>11</xdr:col>
      <xdr:colOff>133349</xdr:colOff>
      <xdr:row>16</xdr:row>
      <xdr:rowOff>133350</xdr:rowOff>
    </xdr:to>
    <xdr:sp macro="" textlink="">
      <xdr:nvSpPr>
        <xdr:cNvPr id="9" name="CaixaDeTexto 8">
          <a:extLst>
            <a:ext uri="{FF2B5EF4-FFF2-40B4-BE49-F238E27FC236}">
              <a16:creationId xmlns="" xmlns:a16="http://schemas.microsoft.com/office/drawing/2014/main" id="{5416921E-C82B-4F59-9E9B-8DE28D419097}"/>
            </a:ext>
          </a:extLst>
        </xdr:cNvPr>
        <xdr:cNvSpPr txBox="1"/>
      </xdr:nvSpPr>
      <xdr:spPr>
        <a:xfrm>
          <a:off x="6057900" y="2324099"/>
          <a:ext cx="3981449" cy="1600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Verificação de Características</a:t>
          </a:r>
        </a:p>
        <a:p>
          <a:pPr algn="ctr"/>
          <a:endParaRPr lang="pt-BR" sz="8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Você escolherá 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características que procura, como por exemplo: cabelo preto e olhos castanhos.</a:t>
          </a:r>
        </a:p>
        <a:p>
          <a:pPr algn="ctr"/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houver qualquer pessoa com essas características no seu registro, ela deverá ser "</a:t>
          </a:r>
          <a:r>
            <a:rPr lang="pt-BR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Selecionada</a:t>
          </a:r>
          <a:r>
            <a:rPr lang="pt-B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para a próxima fase, caso contrário, não aparecerá nada em seu resultado.</a:t>
          </a:r>
        </a:p>
      </xdr:txBody>
    </xdr:sp>
    <xdr:clientData/>
  </xdr:twoCellAnchor>
  <xdr:twoCellAnchor>
    <xdr:from>
      <xdr:col>1</xdr:col>
      <xdr:colOff>381000</xdr:colOff>
      <xdr:row>1</xdr:row>
      <xdr:rowOff>28576</xdr:rowOff>
    </xdr:from>
    <xdr:to>
      <xdr:col>11</xdr:col>
      <xdr:colOff>90135</xdr:colOff>
      <xdr:row>1</xdr:row>
      <xdr:rowOff>752475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3ADB1FD7-33D4-4871-BFF9-DE8ED75021DA}"/>
            </a:ext>
          </a:extLst>
        </xdr:cNvPr>
        <xdr:cNvGrpSpPr/>
      </xdr:nvGrpSpPr>
      <xdr:grpSpPr>
        <a:xfrm>
          <a:off x="558800" y="206376"/>
          <a:ext cx="9450035" cy="723899"/>
          <a:chOff x="561975" y="200026"/>
          <a:chExt cx="9434160" cy="723899"/>
        </a:xfrm>
      </xdr:grpSpPr>
      <xdr:pic>
        <xdr:nvPicPr>
          <xdr:cNvPr id="7" name="Imagem 6" descr="Resultado de imagem para PEDIDO">
            <a:extLst>
              <a:ext uri="{FF2B5EF4-FFF2-40B4-BE49-F238E27FC236}">
                <a16:creationId xmlns="" xmlns:a16="http://schemas.microsoft.com/office/drawing/2014/main" id="{9DBF9A91-69C0-4468-90E4-5DD954B3D4F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169" r="33721"/>
          <a:stretch/>
        </xdr:blipFill>
        <xdr:spPr bwMode="auto">
          <a:xfrm>
            <a:off x="561975" y="200026"/>
            <a:ext cx="699208" cy="7238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="" xmlns:a16="http://schemas.microsoft.com/office/drawing/2014/main" id="{F2606371-C775-4E05-88E9-C6EF15915A94}"/>
              </a:ext>
            </a:extLst>
          </xdr:cNvPr>
          <xdr:cNvSpPr/>
        </xdr:nvSpPr>
        <xdr:spPr>
          <a:xfrm>
            <a:off x="685800" y="238125"/>
            <a:ext cx="8788763" cy="6083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2">
                      <a:lumMod val="50000"/>
                    </a:schemeClr>
                  </a:outerShdw>
                </a:effectLst>
              </a:rPr>
              <a:t>Exercício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2">
                      <a:lumMod val="50000"/>
                    </a:schemeClr>
                  </a:outerShdw>
                </a:effectLst>
              </a:rPr>
              <a:t> 5: </a:t>
            </a:r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2">
                      <a:lumMod val="50000"/>
                    </a:schemeClr>
                  </a:outerShdw>
                </a:effectLst>
              </a:rPr>
              <a:t>Funções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2">
                      <a:lumMod val="50000"/>
                    </a:schemeClr>
                  </a:outerShdw>
                </a:effectLst>
              </a:rPr>
              <a:t> Lógicas</a:t>
            </a:r>
            <a:endParaRPr lang="pt-BR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accent2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4" name="Imagem 13" descr="Resultado de imagem para moda png">
            <a:extLst>
              <a:ext uri="{FF2B5EF4-FFF2-40B4-BE49-F238E27FC236}">
                <a16:creationId xmlns="" xmlns:a16="http://schemas.microsoft.com/office/drawing/2014/main" id="{2C770C9D-A296-486A-82DA-B8C924AD20B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64" t="3825" r="11147" b="3605"/>
          <a:stretch/>
        </xdr:blipFill>
        <xdr:spPr bwMode="auto">
          <a:xfrm>
            <a:off x="8391527" y="247651"/>
            <a:ext cx="614008" cy="619124"/>
          </a:xfrm>
          <a:prstGeom prst="ellipse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m 15" descr="Resultado de imagem para moda png">
            <a:extLst>
              <a:ext uri="{FF2B5EF4-FFF2-40B4-BE49-F238E27FC236}">
                <a16:creationId xmlns="" xmlns:a16="http://schemas.microsoft.com/office/drawing/2014/main" id="{FAE34CA4-5995-4BFB-BE00-54ECF17B37D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64" t="3825" r="11147" b="3605"/>
          <a:stretch/>
        </xdr:blipFill>
        <xdr:spPr bwMode="auto">
          <a:xfrm>
            <a:off x="9382127" y="247651"/>
            <a:ext cx="614008" cy="619124"/>
          </a:xfrm>
          <a:prstGeom prst="ellipse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8"/>
  <sheetViews>
    <sheetView showGridLines="0" zoomScale="75" zoomScaleNormal="75" workbookViewId="0">
      <selection activeCell="F23" sqref="F23"/>
    </sheetView>
  </sheetViews>
  <sheetFormatPr defaultColWidth="13.5703125" defaultRowHeight="15" x14ac:dyDescent="0.25"/>
  <cols>
    <col min="1" max="1" width="2.7109375" customWidth="1"/>
    <col min="2" max="2" width="4.5703125" customWidth="1"/>
    <col min="3" max="5" width="14.7109375" customWidth="1"/>
    <col min="6" max="6" width="17.42578125" customWidth="1"/>
    <col min="7" max="7" width="4.5703125" customWidth="1"/>
    <col min="8" max="10" width="16.85546875" customWidth="1"/>
    <col min="11" max="11" width="21.7109375" customWidth="1"/>
    <col min="12" max="12" width="4.5703125" customWidth="1"/>
  </cols>
  <sheetData>
    <row r="1" spans="2:12" ht="13.5" customHeight="1" thickBot="1" x14ac:dyDescent="0.3"/>
    <row r="2" spans="2:12" ht="63" customHeight="1" thickBot="1" x14ac:dyDescent="0.3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3"/>
    </row>
    <row r="3" spans="2:12" ht="12.75" customHeight="1" thickBot="1" x14ac:dyDescent="0.3"/>
    <row r="4" spans="2:12" ht="27.75" customHeight="1" thickBot="1" x14ac:dyDescent="0.3">
      <c r="C4" s="174" t="s">
        <v>131</v>
      </c>
      <c r="D4" s="175"/>
      <c r="E4" s="175"/>
      <c r="F4" s="176"/>
      <c r="G4" s="12"/>
      <c r="H4" s="174" t="s">
        <v>133</v>
      </c>
      <c r="I4" s="175"/>
      <c r="J4" s="175"/>
      <c r="K4" s="176"/>
    </row>
    <row r="5" spans="2:12" ht="54.75" customHeight="1" thickBot="1" x14ac:dyDescent="0.3">
      <c r="C5" s="177" t="s">
        <v>134</v>
      </c>
      <c r="D5" s="178"/>
      <c r="E5" s="179" t="s">
        <v>24</v>
      </c>
      <c r="F5" s="180"/>
      <c r="H5" s="177" t="s">
        <v>138</v>
      </c>
      <c r="I5" s="178"/>
      <c r="J5" s="181" t="s">
        <v>25</v>
      </c>
      <c r="K5" s="182"/>
    </row>
    <row r="6" spans="2:12" ht="25.5" customHeight="1" thickBot="1" x14ac:dyDescent="0.3">
      <c r="C6" s="165" t="s">
        <v>132</v>
      </c>
      <c r="D6" s="166"/>
      <c r="E6" s="166"/>
      <c r="F6" s="167"/>
      <c r="H6" s="165" t="s">
        <v>137</v>
      </c>
      <c r="I6" s="166"/>
      <c r="J6" s="166"/>
      <c r="K6" s="167"/>
    </row>
    <row r="7" spans="2:12" ht="21.75" thickBot="1" x14ac:dyDescent="0.3">
      <c r="C7" s="16" t="s">
        <v>26</v>
      </c>
      <c r="D7" s="17" t="s">
        <v>27</v>
      </c>
      <c r="E7" s="18" t="s">
        <v>28</v>
      </c>
      <c r="F7" s="19" t="s">
        <v>29</v>
      </c>
      <c r="G7" s="20"/>
      <c r="H7" s="16" t="s">
        <v>26</v>
      </c>
      <c r="I7" s="17" t="s">
        <v>27</v>
      </c>
      <c r="J7" s="18" t="s">
        <v>28</v>
      </c>
      <c r="K7" s="19" t="s">
        <v>29</v>
      </c>
    </row>
    <row r="8" spans="2:12" ht="21" x14ac:dyDescent="0.25">
      <c r="C8" s="21">
        <v>0</v>
      </c>
      <c r="D8" s="22">
        <v>0</v>
      </c>
      <c r="E8" s="23">
        <v>0</v>
      </c>
      <c r="F8" s="24" t="b">
        <f>AND(C8=1,D8=1,E8=1)</f>
        <v>0</v>
      </c>
      <c r="G8" s="12"/>
      <c r="H8" s="25">
        <v>0</v>
      </c>
      <c r="I8" s="23">
        <v>0</v>
      </c>
      <c r="J8" s="23">
        <v>0</v>
      </c>
      <c r="K8" s="24" t="b">
        <f>OR(H8=1,I8=1,J8=1)</f>
        <v>0</v>
      </c>
    </row>
    <row r="9" spans="2:12" ht="21" x14ac:dyDescent="0.25">
      <c r="C9" s="26">
        <v>0</v>
      </c>
      <c r="D9" s="27">
        <v>0</v>
      </c>
      <c r="E9" s="28">
        <v>1</v>
      </c>
      <c r="F9" s="24" t="b">
        <f t="shared" ref="F9:F11" si="0">AND(C9=1,D9=1,E9=1)</f>
        <v>0</v>
      </c>
      <c r="G9" s="12"/>
      <c r="H9" s="29">
        <v>0</v>
      </c>
      <c r="I9" s="30">
        <v>1</v>
      </c>
      <c r="J9" s="28">
        <v>0</v>
      </c>
      <c r="K9" s="24" t="b">
        <f t="shared" ref="K9:K11" si="1">OR(H9=1,I9=1,J9=1)</f>
        <v>1</v>
      </c>
    </row>
    <row r="10" spans="2:12" ht="21" x14ac:dyDescent="0.25">
      <c r="C10" s="21">
        <v>0</v>
      </c>
      <c r="D10" s="22">
        <v>1</v>
      </c>
      <c r="E10" s="31">
        <v>1</v>
      </c>
      <c r="F10" s="24" t="b">
        <f t="shared" si="0"/>
        <v>0</v>
      </c>
      <c r="G10" s="12"/>
      <c r="H10" s="25">
        <v>1</v>
      </c>
      <c r="I10" s="23">
        <v>0</v>
      </c>
      <c r="J10" s="31">
        <v>1</v>
      </c>
      <c r="K10" s="24" t="b">
        <f t="shared" si="1"/>
        <v>1</v>
      </c>
    </row>
    <row r="11" spans="2:12" ht="21.75" thickBot="1" x14ac:dyDescent="0.3">
      <c r="C11" s="32">
        <v>1</v>
      </c>
      <c r="D11" s="33">
        <v>1</v>
      </c>
      <c r="E11" s="34">
        <v>1</v>
      </c>
      <c r="F11" s="24" t="b">
        <f t="shared" si="0"/>
        <v>1</v>
      </c>
      <c r="G11" s="12"/>
      <c r="H11" s="35">
        <v>1</v>
      </c>
      <c r="I11" s="36">
        <v>1</v>
      </c>
      <c r="J11" s="34">
        <v>1</v>
      </c>
      <c r="K11" s="24" t="b">
        <f t="shared" si="1"/>
        <v>1</v>
      </c>
    </row>
    <row r="12" spans="2:12" ht="9" customHeight="1" thickBot="1" x14ac:dyDescent="0.35">
      <c r="C12" s="13"/>
      <c r="D12" s="13"/>
      <c r="E12" s="13"/>
      <c r="F12" s="13"/>
      <c r="H12" s="13"/>
      <c r="I12" s="13"/>
      <c r="J12" s="13"/>
      <c r="K12" s="13"/>
    </row>
    <row r="13" spans="2:12" ht="21.75" thickBot="1" x14ac:dyDescent="0.3">
      <c r="C13" s="168" t="s">
        <v>135</v>
      </c>
      <c r="D13" s="169"/>
      <c r="E13" s="169"/>
      <c r="F13" s="170"/>
      <c r="H13" s="168" t="s">
        <v>136</v>
      </c>
      <c r="I13" s="169"/>
      <c r="J13" s="169"/>
      <c r="K13" s="170"/>
    </row>
    <row r="14" spans="2:12" ht="21" customHeight="1" x14ac:dyDescent="0.25"/>
    <row r="18" ht="15.75" customHeight="1" x14ac:dyDescent="0.25"/>
  </sheetData>
  <mergeCells count="11">
    <mergeCell ref="C6:F6"/>
    <mergeCell ref="H6:K6"/>
    <mergeCell ref="C13:F13"/>
    <mergeCell ref="H13:K13"/>
    <mergeCell ref="B2:L2"/>
    <mergeCell ref="C4:F4"/>
    <mergeCell ref="H4:K4"/>
    <mergeCell ref="C5:D5"/>
    <mergeCell ref="E5:F5"/>
    <mergeCell ref="H5:I5"/>
    <mergeCell ref="J5:K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M18"/>
  <sheetViews>
    <sheetView showGridLines="0" zoomScale="75" zoomScaleNormal="75" workbookViewId="0"/>
  </sheetViews>
  <sheetFormatPr defaultRowHeight="15" x14ac:dyDescent="0.25"/>
  <cols>
    <col min="1" max="1" width="2.7109375" customWidth="1"/>
    <col min="2" max="2" width="22.140625" customWidth="1"/>
    <col min="3" max="4" width="14.85546875" customWidth="1"/>
    <col min="5" max="5" width="23.28515625" customWidth="1"/>
    <col min="6" max="6" width="5.85546875" customWidth="1"/>
    <col min="7" max="7" width="13.5703125" bestFit="1" customWidth="1"/>
    <col min="8" max="8" width="27.5703125" customWidth="1"/>
  </cols>
  <sheetData>
    <row r="1" spans="2:13" ht="13.5" customHeight="1" thickBot="1" x14ac:dyDescent="0.3"/>
    <row r="2" spans="2:13" ht="64.5" customHeight="1" thickBot="1" x14ac:dyDescent="0.3">
      <c r="B2" s="249"/>
      <c r="C2" s="250"/>
      <c r="D2" s="250"/>
      <c r="E2" s="250"/>
      <c r="F2" s="250"/>
      <c r="G2" s="250"/>
      <c r="H2" s="250"/>
      <c r="I2" s="250"/>
      <c r="J2" s="250"/>
      <c r="K2" s="250"/>
      <c r="L2" s="251"/>
    </row>
    <row r="3" spans="2:13" ht="15.75" customHeight="1" thickBot="1" x14ac:dyDescent="0.3"/>
    <row r="4" spans="2:13" ht="47.25" customHeight="1" thickBot="1" x14ac:dyDescent="0.4">
      <c r="B4" s="280" t="s">
        <v>124</v>
      </c>
      <c r="C4" s="281"/>
      <c r="D4" s="281"/>
      <c r="E4" s="282"/>
      <c r="G4" s="139" t="s">
        <v>126</v>
      </c>
      <c r="H4" s="140"/>
    </row>
    <row r="5" spans="2:13" s="12" customFormat="1" ht="20.25" customHeight="1" thickBot="1" x14ac:dyDescent="0.3">
      <c r="B5" s="153" t="s">
        <v>113</v>
      </c>
      <c r="C5" s="154" t="s">
        <v>112</v>
      </c>
      <c r="D5" s="154" t="s">
        <v>111</v>
      </c>
      <c r="E5" s="155" t="s">
        <v>110</v>
      </c>
      <c r="G5" s="156" t="s">
        <v>109</v>
      </c>
      <c r="H5" s="157" t="s">
        <v>108</v>
      </c>
    </row>
    <row r="6" spans="2:13" s="12" customFormat="1" ht="20.25" customHeight="1" thickBot="1" x14ac:dyDescent="0.3">
      <c r="B6" s="149" t="s">
        <v>107</v>
      </c>
      <c r="C6" s="150">
        <v>3500</v>
      </c>
      <c r="D6" s="151">
        <v>0</v>
      </c>
      <c r="E6" s="152"/>
      <c r="G6" s="158">
        <v>2350</v>
      </c>
      <c r="H6" s="159">
        <v>2</v>
      </c>
    </row>
    <row r="7" spans="2:13" s="12" customFormat="1" ht="20.25" customHeight="1" x14ac:dyDescent="0.25">
      <c r="B7" s="143" t="s">
        <v>106</v>
      </c>
      <c r="C7" s="141">
        <v>1250</v>
      </c>
      <c r="D7" s="142">
        <v>1</v>
      </c>
      <c r="E7" s="144"/>
    </row>
    <row r="8" spans="2:13" s="12" customFormat="1" ht="20.25" customHeight="1" x14ac:dyDescent="0.25">
      <c r="B8" s="143" t="s">
        <v>81</v>
      </c>
      <c r="C8" s="141">
        <v>1620</v>
      </c>
      <c r="D8" s="142">
        <v>2</v>
      </c>
      <c r="E8" s="144"/>
    </row>
    <row r="9" spans="2:13" s="12" customFormat="1" ht="20.25" customHeight="1" x14ac:dyDescent="0.25">
      <c r="B9" s="143" t="s">
        <v>105</v>
      </c>
      <c r="C9" s="141">
        <v>1410</v>
      </c>
      <c r="D9" s="142">
        <v>2</v>
      </c>
      <c r="E9" s="144"/>
    </row>
    <row r="10" spans="2:13" s="12" customFormat="1" ht="20.25" customHeight="1" x14ac:dyDescent="0.25">
      <c r="B10" s="143" t="s">
        <v>83</v>
      </c>
      <c r="C10" s="141">
        <v>2680</v>
      </c>
      <c r="D10" s="142">
        <v>2</v>
      </c>
      <c r="E10" s="144"/>
    </row>
    <row r="11" spans="2:13" s="12" customFormat="1" ht="20.25" customHeight="1" x14ac:dyDescent="0.25">
      <c r="B11" s="143" t="s">
        <v>104</v>
      </c>
      <c r="C11" s="141">
        <v>2500</v>
      </c>
      <c r="D11" s="142">
        <v>0</v>
      </c>
      <c r="E11" s="144"/>
      <c r="K11"/>
    </row>
    <row r="12" spans="2:13" s="12" customFormat="1" ht="20.25" customHeight="1" x14ac:dyDescent="0.25">
      <c r="B12" s="143" t="s">
        <v>76</v>
      </c>
      <c r="C12" s="141">
        <v>680</v>
      </c>
      <c r="D12" s="142">
        <v>0</v>
      </c>
      <c r="E12" s="144"/>
      <c r="M12"/>
    </row>
    <row r="13" spans="2:13" s="12" customFormat="1" ht="20.25" customHeight="1" x14ac:dyDescent="0.25">
      <c r="B13" s="143" t="s">
        <v>78</v>
      </c>
      <c r="C13" s="141">
        <v>4600</v>
      </c>
      <c r="D13" s="142">
        <v>3</v>
      </c>
      <c r="E13" s="144"/>
      <c r="L13"/>
    </row>
    <row r="14" spans="2:13" s="12" customFormat="1" ht="20.25" customHeight="1" x14ac:dyDescent="0.25">
      <c r="B14" s="143" t="s">
        <v>80</v>
      </c>
      <c r="C14" s="141">
        <v>2850</v>
      </c>
      <c r="D14" s="142">
        <v>1</v>
      </c>
      <c r="E14" s="144"/>
    </row>
    <row r="15" spans="2:13" s="12" customFormat="1" ht="20.25" customHeight="1" x14ac:dyDescent="0.25">
      <c r="B15" s="143" t="s">
        <v>103</v>
      </c>
      <c r="C15" s="141">
        <v>3100</v>
      </c>
      <c r="D15" s="142">
        <v>1</v>
      </c>
      <c r="E15" s="144"/>
    </row>
    <row r="16" spans="2:13" s="12" customFormat="1" ht="20.25" customHeight="1" x14ac:dyDescent="0.25">
      <c r="B16" s="143" t="s">
        <v>84</v>
      </c>
      <c r="C16" s="141">
        <v>1620</v>
      </c>
      <c r="D16" s="142">
        <v>4</v>
      </c>
      <c r="E16" s="144"/>
    </row>
    <row r="17" spans="2:5" s="12" customFormat="1" ht="20.25" customHeight="1" x14ac:dyDescent="0.25">
      <c r="B17" s="143" t="s">
        <v>102</v>
      </c>
      <c r="C17" s="141">
        <v>1000</v>
      </c>
      <c r="D17" s="142">
        <v>1</v>
      </c>
      <c r="E17" s="144"/>
    </row>
    <row r="18" spans="2:5" s="12" customFormat="1" ht="20.25" customHeight="1" thickBot="1" x14ac:dyDescent="0.3">
      <c r="B18" s="145" t="s">
        <v>91</v>
      </c>
      <c r="C18" s="146">
        <v>1520</v>
      </c>
      <c r="D18" s="147">
        <v>0</v>
      </c>
      <c r="E18" s="148"/>
    </row>
  </sheetData>
  <mergeCells count="2">
    <mergeCell ref="B4:E4"/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J16"/>
  <sheetViews>
    <sheetView showGridLines="0" zoomScale="75" zoomScaleNormal="75" workbookViewId="0">
      <selection activeCell="C9" sqref="C9"/>
    </sheetView>
  </sheetViews>
  <sheetFormatPr defaultRowHeight="15" x14ac:dyDescent="0.25"/>
  <cols>
    <col min="1" max="1" width="2.7109375" style="37" customWidth="1"/>
    <col min="2" max="4" width="18.85546875" style="37" customWidth="1"/>
    <col min="5" max="5" width="27" style="37" customWidth="1"/>
    <col min="6" max="6" width="3.5703125" style="37" customWidth="1"/>
    <col min="7" max="9" width="18.85546875" style="37" customWidth="1"/>
    <col min="10" max="10" width="26.85546875" style="37" customWidth="1"/>
    <col min="11" max="11" width="9.140625" style="37"/>
    <col min="12" max="12" width="13.28515625" style="37" customWidth="1"/>
    <col min="13" max="16384" width="9.140625" style="37"/>
  </cols>
  <sheetData>
    <row r="1" spans="2:10" ht="13.5" customHeight="1" thickBot="1" x14ac:dyDescent="0.3"/>
    <row r="2" spans="2:10" ht="63" customHeight="1" thickBot="1" x14ac:dyDescent="0.3">
      <c r="B2" s="194"/>
      <c r="C2" s="195"/>
      <c r="D2" s="195"/>
      <c r="E2" s="195"/>
      <c r="F2" s="195"/>
      <c r="G2" s="195"/>
      <c r="H2" s="195"/>
      <c r="I2" s="195"/>
      <c r="J2" s="196"/>
    </row>
    <row r="3" spans="2:10" ht="12" customHeight="1" thickBot="1" x14ac:dyDescent="0.3"/>
    <row r="4" spans="2:10" ht="32.25" thickBot="1" x14ac:dyDescent="0.3">
      <c r="B4" s="183" t="s">
        <v>139</v>
      </c>
      <c r="C4" s="184"/>
      <c r="D4" s="184"/>
      <c r="E4" s="185"/>
      <c r="G4" s="183" t="s">
        <v>140</v>
      </c>
      <c r="H4" s="186"/>
      <c r="I4" s="186"/>
      <c r="J4" s="187"/>
    </row>
    <row r="5" spans="2:10" ht="72" customHeight="1" x14ac:dyDescent="0.25">
      <c r="B5" s="62"/>
      <c r="C5" s="63"/>
      <c r="D5" s="63"/>
      <c r="E5" s="63"/>
      <c r="F5" s="64"/>
      <c r="G5" s="62"/>
      <c r="H5" s="62"/>
      <c r="I5" s="62"/>
      <c r="J5" s="62"/>
    </row>
    <row r="6" spans="2:10" ht="99.75" customHeight="1" thickBot="1" x14ac:dyDescent="0.3">
      <c r="B6" s="64"/>
      <c r="C6" s="64"/>
      <c r="D6" s="64"/>
      <c r="E6" s="64"/>
      <c r="F6" s="64"/>
      <c r="G6" s="64"/>
      <c r="H6" s="64"/>
      <c r="I6" s="64"/>
      <c r="J6" s="64"/>
    </row>
    <row r="7" spans="2:10" ht="24" thickBot="1" x14ac:dyDescent="0.3">
      <c r="B7" s="188" t="s">
        <v>22</v>
      </c>
      <c r="C7" s="189"/>
      <c r="D7" s="189"/>
      <c r="E7" s="190"/>
      <c r="F7" s="44"/>
      <c r="G7" s="191" t="s">
        <v>23</v>
      </c>
      <c r="H7" s="192"/>
      <c r="I7" s="192"/>
      <c r="J7" s="193"/>
    </row>
    <row r="8" spans="2:10" ht="24" thickBot="1" x14ac:dyDescent="0.3">
      <c r="B8" s="45" t="s">
        <v>1</v>
      </c>
      <c r="C8" s="46" t="s">
        <v>2</v>
      </c>
      <c r="D8" s="46" t="s">
        <v>3</v>
      </c>
      <c r="E8" s="47" t="s">
        <v>0</v>
      </c>
      <c r="F8" s="44"/>
      <c r="G8" s="45" t="s">
        <v>1</v>
      </c>
      <c r="H8" s="46" t="s">
        <v>2</v>
      </c>
      <c r="I8" s="46" t="s">
        <v>3</v>
      </c>
      <c r="J8" s="48" t="s">
        <v>0</v>
      </c>
    </row>
    <row r="9" spans="2:10" ht="23.25" x14ac:dyDescent="0.35">
      <c r="B9" s="38" t="s">
        <v>4</v>
      </c>
      <c r="C9" s="14" t="s">
        <v>11</v>
      </c>
      <c r="D9" s="14" t="s">
        <v>4</v>
      </c>
      <c r="E9" s="39" t="b">
        <f>AND(B9=C9,B9=D9,C9=D9)</f>
        <v>0</v>
      </c>
      <c r="G9" s="38" t="s">
        <v>4</v>
      </c>
      <c r="H9" s="14" t="s">
        <v>11</v>
      </c>
      <c r="I9" s="14" t="s">
        <v>4</v>
      </c>
      <c r="J9" s="43" t="b">
        <f>OR(G9=H9,H9=I9,G9=I9,)</f>
        <v>1</v>
      </c>
    </row>
    <row r="10" spans="2:10" ht="23.25" x14ac:dyDescent="0.35">
      <c r="B10" s="40" t="s">
        <v>5</v>
      </c>
      <c r="C10" s="11" t="s">
        <v>7</v>
      </c>
      <c r="D10" s="11" t="s">
        <v>5</v>
      </c>
      <c r="E10" s="39" t="b">
        <f t="shared" ref="E10:E16" si="0">AND(B10=C10,B10=D10,C10=D10)</f>
        <v>0</v>
      </c>
      <c r="G10" s="40" t="s">
        <v>5</v>
      </c>
      <c r="H10" s="11" t="s">
        <v>7</v>
      </c>
      <c r="I10" s="11" t="s">
        <v>5</v>
      </c>
      <c r="J10" s="43" t="b">
        <f t="shared" ref="J10:J16" si="1">OR(G10=H10,H10=I10,G10=I10,)</f>
        <v>1</v>
      </c>
    </row>
    <row r="11" spans="2:10" ht="23.25" x14ac:dyDescent="0.35">
      <c r="B11" s="40" t="s">
        <v>8</v>
      </c>
      <c r="C11" s="11" t="s">
        <v>8</v>
      </c>
      <c r="D11" s="11" t="s">
        <v>8</v>
      </c>
      <c r="E11" s="39" t="b">
        <f t="shared" si="0"/>
        <v>1</v>
      </c>
      <c r="G11" s="40" t="s">
        <v>8</v>
      </c>
      <c r="H11" s="11" t="s">
        <v>8</v>
      </c>
      <c r="I11" s="11" t="s">
        <v>9</v>
      </c>
      <c r="J11" s="43" t="b">
        <f t="shared" si="1"/>
        <v>1</v>
      </c>
    </row>
    <row r="12" spans="2:10" ht="23.25" x14ac:dyDescent="0.35">
      <c r="B12" s="40" t="s">
        <v>7</v>
      </c>
      <c r="C12" s="11" t="s">
        <v>5</v>
      </c>
      <c r="D12" s="11" t="s">
        <v>13</v>
      </c>
      <c r="E12" s="39" t="b">
        <f t="shared" si="0"/>
        <v>0</v>
      </c>
      <c r="G12" s="40" t="s">
        <v>7</v>
      </c>
      <c r="H12" s="11" t="s">
        <v>5</v>
      </c>
      <c r="I12" s="11" t="s">
        <v>13</v>
      </c>
      <c r="J12" s="43" t="b">
        <f t="shared" si="1"/>
        <v>0</v>
      </c>
    </row>
    <row r="13" spans="2:10" ht="23.25" x14ac:dyDescent="0.35">
      <c r="B13" s="40" t="s">
        <v>13</v>
      </c>
      <c r="C13" s="11" t="s">
        <v>13</v>
      </c>
      <c r="D13" s="11" t="s">
        <v>13</v>
      </c>
      <c r="E13" s="39" t="b">
        <f t="shared" si="0"/>
        <v>1</v>
      </c>
      <c r="G13" s="40" t="s">
        <v>8</v>
      </c>
      <c r="H13" s="11" t="s">
        <v>13</v>
      </c>
      <c r="I13" s="11" t="s">
        <v>13</v>
      </c>
      <c r="J13" s="43" t="b">
        <f t="shared" si="1"/>
        <v>1</v>
      </c>
    </row>
    <row r="14" spans="2:10" ht="23.25" x14ac:dyDescent="0.35">
      <c r="B14" s="40" t="s">
        <v>6</v>
      </c>
      <c r="C14" s="11" t="s">
        <v>12</v>
      </c>
      <c r="D14" s="11" t="s">
        <v>6</v>
      </c>
      <c r="E14" s="39" t="b">
        <f t="shared" si="0"/>
        <v>0</v>
      </c>
      <c r="G14" s="40" t="s">
        <v>6</v>
      </c>
      <c r="H14" s="11" t="s">
        <v>12</v>
      </c>
      <c r="I14" s="11" t="s">
        <v>6</v>
      </c>
      <c r="J14" s="43" t="b">
        <f t="shared" si="1"/>
        <v>1</v>
      </c>
    </row>
    <row r="15" spans="2:10" ht="23.25" x14ac:dyDescent="0.35">
      <c r="B15" s="40" t="s">
        <v>9</v>
      </c>
      <c r="C15" s="11" t="s">
        <v>9</v>
      </c>
      <c r="D15" s="11" t="s">
        <v>5</v>
      </c>
      <c r="E15" s="39" t="b">
        <f t="shared" si="0"/>
        <v>0</v>
      </c>
      <c r="G15" s="40" t="s">
        <v>9</v>
      </c>
      <c r="H15" s="11" t="s">
        <v>9</v>
      </c>
      <c r="I15" s="11" t="s">
        <v>9</v>
      </c>
      <c r="J15" s="43" t="b">
        <f t="shared" si="1"/>
        <v>1</v>
      </c>
    </row>
    <row r="16" spans="2:10" ht="24" thickBot="1" x14ac:dyDescent="0.4">
      <c r="B16" s="41" t="s">
        <v>10</v>
      </c>
      <c r="C16" s="42" t="s">
        <v>6</v>
      </c>
      <c r="D16" s="42" t="s">
        <v>10</v>
      </c>
      <c r="E16" s="39" t="b">
        <f t="shared" si="0"/>
        <v>0</v>
      </c>
      <c r="G16" s="41" t="s">
        <v>10</v>
      </c>
      <c r="H16" s="42" t="s">
        <v>6</v>
      </c>
      <c r="I16" s="42" t="s">
        <v>10</v>
      </c>
      <c r="J16" s="43" t="b">
        <f t="shared" si="1"/>
        <v>1</v>
      </c>
    </row>
  </sheetData>
  <mergeCells count="5">
    <mergeCell ref="B4:E4"/>
    <mergeCell ref="G4:J4"/>
    <mergeCell ref="B7:E7"/>
    <mergeCell ref="G7:J7"/>
    <mergeCell ref="B2:J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J22"/>
  <sheetViews>
    <sheetView showGridLines="0" zoomScale="75" zoomScaleNormal="75" workbookViewId="0">
      <selection activeCell="K17" sqref="K17"/>
    </sheetView>
  </sheetViews>
  <sheetFormatPr defaultRowHeight="15" x14ac:dyDescent="0.25"/>
  <cols>
    <col min="1" max="1" width="2.5703125" customWidth="1"/>
    <col min="2" max="4" width="16.42578125" customWidth="1"/>
    <col min="5" max="5" width="24.140625" bestFit="1" customWidth="1"/>
    <col min="6" max="10" width="20.140625" bestFit="1" customWidth="1"/>
  </cols>
  <sheetData>
    <row r="1" spans="2:10" ht="12.75" customHeight="1" thickBot="1" x14ac:dyDescent="0.3"/>
    <row r="2" spans="2:10" ht="16.5" thickTop="1" thickBot="1" x14ac:dyDescent="0.3">
      <c r="B2" s="197" t="s">
        <v>143</v>
      </c>
      <c r="C2" s="197"/>
      <c r="D2" s="197"/>
      <c r="E2" s="197"/>
      <c r="F2" s="197"/>
      <c r="G2" s="197"/>
      <c r="H2" s="197"/>
      <c r="I2" s="197"/>
      <c r="J2" s="197"/>
    </row>
    <row r="3" spans="2:10" ht="9.75" customHeight="1" thickTop="1" thickBot="1" x14ac:dyDescent="0.3">
      <c r="B3" s="197"/>
      <c r="C3" s="197"/>
      <c r="D3" s="197"/>
      <c r="E3" s="197"/>
      <c r="F3" s="197"/>
      <c r="G3" s="197"/>
      <c r="H3" s="197"/>
      <c r="I3" s="197"/>
      <c r="J3" s="197"/>
    </row>
    <row r="4" spans="2:10" ht="7.5" customHeight="1" thickTop="1" thickBot="1" x14ac:dyDescent="0.3">
      <c r="B4" s="197"/>
      <c r="C4" s="197"/>
      <c r="D4" s="197"/>
      <c r="E4" s="197"/>
      <c r="F4" s="197"/>
      <c r="G4" s="197"/>
      <c r="H4" s="197"/>
      <c r="I4" s="197"/>
      <c r="J4" s="197"/>
    </row>
    <row r="5" spans="2:10" ht="33" customHeight="1" thickTop="1" thickBot="1" x14ac:dyDescent="0.3">
      <c r="B5" s="49" t="s">
        <v>30</v>
      </c>
      <c r="C5" s="50" t="s">
        <v>31</v>
      </c>
      <c r="D5" s="51" t="s">
        <v>32</v>
      </c>
      <c r="E5" s="9" t="s">
        <v>16</v>
      </c>
      <c r="F5" s="9" t="s">
        <v>17</v>
      </c>
      <c r="G5" s="9" t="s">
        <v>18</v>
      </c>
      <c r="H5" s="9" t="s">
        <v>19</v>
      </c>
      <c r="I5" s="9" t="s">
        <v>20</v>
      </c>
      <c r="J5" s="9" t="s">
        <v>21</v>
      </c>
    </row>
    <row r="6" spans="2:10" ht="21.75" customHeight="1" thickBot="1" x14ac:dyDescent="0.3">
      <c r="B6" s="198" t="s">
        <v>24</v>
      </c>
      <c r="C6" s="199"/>
      <c r="D6" s="199"/>
      <c r="E6" s="199"/>
      <c r="F6" s="199"/>
      <c r="G6" s="199"/>
      <c r="H6" s="199"/>
      <c r="I6" s="199"/>
      <c r="J6" s="200"/>
    </row>
    <row r="7" spans="2:10" ht="24" thickBot="1" x14ac:dyDescent="0.4">
      <c r="B7" s="52">
        <v>5</v>
      </c>
      <c r="C7" s="2">
        <v>7</v>
      </c>
      <c r="D7" s="2">
        <v>5</v>
      </c>
      <c r="E7" s="53" t="b">
        <f>AND(B7=C7,B7=D7,)</f>
        <v>0</v>
      </c>
      <c r="F7" s="54" t="b">
        <f>AND(B7&gt;C7,B7,D7)</f>
        <v>0</v>
      </c>
      <c r="G7" s="54" t="b">
        <f>AND(B7&gt;=C7,B7&lt;D7,D7&lt;B7)</f>
        <v>0</v>
      </c>
      <c r="H7" s="54" t="b">
        <f>AND(B7&gt;=C7,B7&gt;=D7,D7&gt;=B7)</f>
        <v>0</v>
      </c>
      <c r="I7" s="54" t="b">
        <f>AND(B7&lt;=C7,B7&lt;=D7,D7&lt;=B7)</f>
        <v>1</v>
      </c>
      <c r="J7" s="55" t="b">
        <f>AND(B7&lt;&gt;C7,B7&lt;&gt;D7,D7&lt;&gt;B7)</f>
        <v>0</v>
      </c>
    </row>
    <row r="8" spans="2:10" ht="24" thickBot="1" x14ac:dyDescent="0.4">
      <c r="B8" s="56">
        <v>4</v>
      </c>
      <c r="C8" s="3">
        <v>4</v>
      </c>
      <c r="D8" s="3">
        <v>4</v>
      </c>
      <c r="E8" s="53" t="b">
        <f t="shared" ref="E8:E11" si="0">AND(B8=C8,B8=D8)</f>
        <v>1</v>
      </c>
      <c r="F8" s="54" t="b">
        <f t="shared" ref="F8:F11" si="1">AND(B8&gt;C8,B8,D8)</f>
        <v>0</v>
      </c>
      <c r="G8" s="54" t="b">
        <f t="shared" ref="G8:G11" si="2">AND(B8&gt;=C8,B8&lt;D8,D8&lt;B8)</f>
        <v>0</v>
      </c>
      <c r="H8" s="54" t="b">
        <f t="shared" ref="H8:H11" si="3">AND(B8&gt;=C8,B8&gt;=D8,D8&gt;=B8)</f>
        <v>1</v>
      </c>
      <c r="I8" s="54" t="b">
        <f t="shared" ref="I8:I11" si="4">AND(B8&lt;=C8,B8&lt;=D8,D8&lt;=B8)</f>
        <v>1</v>
      </c>
      <c r="J8" s="55" t="b">
        <f t="shared" ref="J8:J11" si="5">AND(B8&lt;&gt;C8,B8&lt;&gt;D8,D8&lt;&gt;B8)</f>
        <v>0</v>
      </c>
    </row>
    <row r="9" spans="2:10" ht="24" thickBot="1" x14ac:dyDescent="0.4">
      <c r="B9" s="56">
        <v>2</v>
      </c>
      <c r="C9" s="3">
        <v>5</v>
      </c>
      <c r="D9" s="3">
        <v>3</v>
      </c>
      <c r="E9" s="53" t="b">
        <f t="shared" si="0"/>
        <v>0</v>
      </c>
      <c r="F9" s="54" t="b">
        <f t="shared" si="1"/>
        <v>0</v>
      </c>
      <c r="G9" s="54" t="b">
        <f t="shared" si="2"/>
        <v>0</v>
      </c>
      <c r="H9" s="54" t="b">
        <f t="shared" si="3"/>
        <v>0</v>
      </c>
      <c r="I9" s="54" t="b">
        <f t="shared" si="4"/>
        <v>0</v>
      </c>
      <c r="J9" s="55" t="b">
        <f t="shared" si="5"/>
        <v>1</v>
      </c>
    </row>
    <row r="10" spans="2:10" ht="24" thickBot="1" x14ac:dyDescent="0.4">
      <c r="B10" s="56">
        <v>9</v>
      </c>
      <c r="C10" s="3">
        <v>6</v>
      </c>
      <c r="D10" s="3">
        <v>4</v>
      </c>
      <c r="E10" s="53" t="b">
        <f t="shared" si="0"/>
        <v>0</v>
      </c>
      <c r="F10" s="54" t="b">
        <f t="shared" si="1"/>
        <v>1</v>
      </c>
      <c r="G10" s="54" t="b">
        <f t="shared" si="2"/>
        <v>0</v>
      </c>
      <c r="H10" s="54" t="b">
        <f t="shared" si="3"/>
        <v>0</v>
      </c>
      <c r="I10" s="54" t="b">
        <f t="shared" si="4"/>
        <v>0</v>
      </c>
      <c r="J10" s="55" t="b">
        <f t="shared" si="5"/>
        <v>1</v>
      </c>
    </row>
    <row r="11" spans="2:10" ht="24" thickBot="1" x14ac:dyDescent="0.4">
      <c r="B11" s="57">
        <v>1</v>
      </c>
      <c r="C11" s="4">
        <v>3</v>
      </c>
      <c r="D11" s="4">
        <v>2</v>
      </c>
      <c r="E11" s="53" t="b">
        <f t="shared" si="0"/>
        <v>0</v>
      </c>
      <c r="F11" s="54" t="b">
        <f t="shared" si="1"/>
        <v>0</v>
      </c>
      <c r="G11" s="54" t="b">
        <f t="shared" si="2"/>
        <v>0</v>
      </c>
      <c r="H11" s="54" t="b">
        <f t="shared" si="3"/>
        <v>0</v>
      </c>
      <c r="I11" s="54" t="b">
        <f t="shared" si="4"/>
        <v>0</v>
      </c>
      <c r="J11" s="55" t="b">
        <f t="shared" si="5"/>
        <v>1</v>
      </c>
    </row>
    <row r="12" spans="2:10" ht="21.75" customHeight="1" thickBot="1" x14ac:dyDescent="0.3">
      <c r="B12" s="198" t="s">
        <v>25</v>
      </c>
      <c r="C12" s="199"/>
      <c r="D12" s="199"/>
      <c r="E12" s="199"/>
      <c r="F12" s="199"/>
      <c r="G12" s="199"/>
      <c r="H12" s="199"/>
      <c r="I12" s="199"/>
      <c r="J12" s="200"/>
    </row>
    <row r="13" spans="2:10" ht="24" thickBot="1" x14ac:dyDescent="0.4">
      <c r="B13" s="52">
        <v>5</v>
      </c>
      <c r="C13" s="2">
        <v>7</v>
      </c>
      <c r="D13" s="2">
        <v>5</v>
      </c>
      <c r="E13" s="54" t="b">
        <f>OR(B13=C13,B13=D13,D13=B13)</f>
        <v>1</v>
      </c>
      <c r="F13" s="54" t="b">
        <f>OR(B13&gt;C13,B13&gt;D13,D13&gt;B13)</f>
        <v>0</v>
      </c>
      <c r="G13" s="54" t="b">
        <f>OR(B13&lt;C13,B13&lt;D13,D13&lt;B13)</f>
        <v>1</v>
      </c>
      <c r="H13" s="54" t="b">
        <f>OR(B13&gt;=C13,B13&gt;=D13,D13&gt;=B13)</f>
        <v>1</v>
      </c>
      <c r="I13" s="54" t="b">
        <f>OR(B13&lt;=C13,B13&lt;=D13,D13&lt;=B13)</f>
        <v>1</v>
      </c>
      <c r="J13" s="55" t="b">
        <f>OR(B13&lt;&gt;C13,B13&lt;&gt;D13,D13&lt;&gt;B13)</f>
        <v>1</v>
      </c>
    </row>
    <row r="14" spans="2:10" ht="24" thickBot="1" x14ac:dyDescent="0.4">
      <c r="B14" s="56">
        <v>4</v>
      </c>
      <c r="C14" s="3">
        <v>4</v>
      </c>
      <c r="D14" s="3">
        <v>4</v>
      </c>
      <c r="E14" s="54" t="b">
        <f t="shared" ref="E14:E17" si="6">OR(B14=C14,B14=D14,D14=B14)</f>
        <v>1</v>
      </c>
      <c r="F14" s="54" t="b">
        <f t="shared" ref="F14:F17" si="7">OR(B14&gt;C14,B14&gt;D14,D14&gt;B14)</f>
        <v>0</v>
      </c>
      <c r="G14" s="54" t="b">
        <f t="shared" ref="G14:G17" si="8">OR(B14&lt;C14,B14&lt;D14,D14&lt;B14)</f>
        <v>0</v>
      </c>
      <c r="H14" s="54" t="b">
        <f t="shared" ref="H14:H17" si="9">OR(B14&gt;=C14,B14&gt;=D14,D14&gt;=B14)</f>
        <v>1</v>
      </c>
      <c r="I14" s="54" t="b">
        <f t="shared" ref="I14:I17" si="10">OR(B14&lt;=C14,B14&lt;=D14,D14&lt;=B14)</f>
        <v>1</v>
      </c>
      <c r="J14" s="55" t="b">
        <f t="shared" ref="J14:J17" si="11">OR(B14&lt;&gt;C14,B14&lt;&gt;D14,D14&lt;&gt;B14)</f>
        <v>0</v>
      </c>
    </row>
    <row r="15" spans="2:10" ht="24" thickBot="1" x14ac:dyDescent="0.4">
      <c r="B15" s="56">
        <v>2</v>
      </c>
      <c r="C15" s="3">
        <v>5</v>
      </c>
      <c r="D15" s="3">
        <v>3</v>
      </c>
      <c r="E15" s="54" t="b">
        <f t="shared" si="6"/>
        <v>0</v>
      </c>
      <c r="F15" s="54" t="b">
        <f t="shared" si="7"/>
        <v>1</v>
      </c>
      <c r="G15" s="54" t="b">
        <f t="shared" si="8"/>
        <v>1</v>
      </c>
      <c r="H15" s="54" t="b">
        <f t="shared" si="9"/>
        <v>1</v>
      </c>
      <c r="I15" s="54" t="b">
        <f t="shared" si="10"/>
        <v>1</v>
      </c>
      <c r="J15" s="55" t="b">
        <f t="shared" si="11"/>
        <v>1</v>
      </c>
    </row>
    <row r="16" spans="2:10" ht="24" thickBot="1" x14ac:dyDescent="0.4">
      <c r="B16" s="56">
        <v>9</v>
      </c>
      <c r="C16" s="3">
        <v>6</v>
      </c>
      <c r="D16" s="3">
        <v>4</v>
      </c>
      <c r="E16" s="54" t="b">
        <f t="shared" si="6"/>
        <v>0</v>
      </c>
      <c r="F16" s="54" t="b">
        <f t="shared" si="7"/>
        <v>1</v>
      </c>
      <c r="G16" s="54" t="b">
        <f t="shared" si="8"/>
        <v>1</v>
      </c>
      <c r="H16" s="54" t="b">
        <f t="shared" si="9"/>
        <v>1</v>
      </c>
      <c r="I16" s="54" t="b">
        <f t="shared" si="10"/>
        <v>1</v>
      </c>
      <c r="J16" s="55" t="b">
        <f t="shared" si="11"/>
        <v>1</v>
      </c>
    </row>
    <row r="17" spans="2:10" ht="24" thickBot="1" x14ac:dyDescent="0.4">
      <c r="B17" s="58">
        <v>1</v>
      </c>
      <c r="C17" s="59">
        <v>3</v>
      </c>
      <c r="D17" s="59">
        <v>2</v>
      </c>
      <c r="E17" s="54" t="b">
        <f t="shared" si="6"/>
        <v>0</v>
      </c>
      <c r="F17" s="54" t="b">
        <f t="shared" si="7"/>
        <v>1</v>
      </c>
      <c r="G17" s="54" t="b">
        <f t="shared" si="8"/>
        <v>1</v>
      </c>
      <c r="H17" s="54" t="b">
        <f t="shared" si="9"/>
        <v>1</v>
      </c>
      <c r="I17" s="54" t="b">
        <f t="shared" si="10"/>
        <v>1</v>
      </c>
      <c r="J17" s="55" t="b">
        <f t="shared" si="11"/>
        <v>1</v>
      </c>
    </row>
    <row r="18" spans="2:10" ht="29.25" customHeight="1" thickTop="1" thickBot="1" x14ac:dyDescent="0.4">
      <c r="E18" s="201" t="s">
        <v>116</v>
      </c>
      <c r="F18" s="202"/>
      <c r="G18" s="202"/>
      <c r="H18" s="202"/>
      <c r="I18" s="202"/>
      <c r="J18" s="202"/>
    </row>
    <row r="19" spans="2:10" ht="18.75" customHeight="1" x14ac:dyDescent="0.25">
      <c r="E19" s="203" t="s">
        <v>141</v>
      </c>
      <c r="F19" s="204"/>
      <c r="G19" s="205"/>
      <c r="H19" s="203" t="s">
        <v>142</v>
      </c>
      <c r="I19" s="204"/>
      <c r="J19" s="205"/>
    </row>
    <row r="20" spans="2:10" ht="15" customHeight="1" thickBot="1" x14ac:dyDescent="0.3">
      <c r="E20" s="206"/>
      <c r="F20" s="207"/>
      <c r="G20" s="208"/>
      <c r="H20" s="206"/>
      <c r="I20" s="207"/>
      <c r="J20" s="208"/>
    </row>
    <row r="22" spans="2:10" ht="15.75" customHeight="1" x14ac:dyDescent="0.25"/>
  </sheetData>
  <mergeCells count="6">
    <mergeCell ref="B2:J4"/>
    <mergeCell ref="B6:J6"/>
    <mergeCell ref="B12:J12"/>
    <mergeCell ref="E18:J18"/>
    <mergeCell ref="E19:G20"/>
    <mergeCell ref="H19:J2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S23"/>
  <sheetViews>
    <sheetView showGridLines="0" zoomScale="75" zoomScaleNormal="75" workbookViewId="0">
      <selection activeCell="D7" sqref="D7:D23"/>
    </sheetView>
  </sheetViews>
  <sheetFormatPr defaultRowHeight="15" x14ac:dyDescent="0.25"/>
  <cols>
    <col min="1" max="1" width="2.5703125" customWidth="1"/>
    <col min="2" max="2" width="15" style="1" customWidth="1"/>
    <col min="3" max="3" width="11.42578125" style="1" customWidth="1"/>
    <col min="4" max="4" width="20" style="1" customWidth="1"/>
    <col min="5" max="5" width="9.140625" customWidth="1"/>
    <col min="8" max="8" width="13.7109375" customWidth="1"/>
    <col min="9" max="9" width="8.5703125" customWidth="1"/>
    <col min="10" max="10" width="9.140625" customWidth="1"/>
  </cols>
  <sheetData>
    <row r="1" spans="2:19" ht="13.5" customHeight="1" thickBot="1" x14ac:dyDescent="0.3"/>
    <row r="2" spans="2:19" ht="64.5" customHeight="1" thickBot="1" x14ac:dyDescent="0.3">
      <c r="B2" s="218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</row>
    <row r="3" spans="2:19" ht="14.25" customHeight="1" x14ac:dyDescent="0.25"/>
    <row r="4" spans="2:19" ht="15.75" thickBot="1" x14ac:dyDescent="0.3"/>
    <row r="5" spans="2:19" ht="15.75" thickBot="1" x14ac:dyDescent="0.3">
      <c r="B5" s="221" t="s">
        <v>14</v>
      </c>
      <c r="C5" s="223" t="s">
        <v>69</v>
      </c>
      <c r="D5" s="225" t="s">
        <v>117</v>
      </c>
    </row>
    <row r="6" spans="2:19" ht="22.5" customHeight="1" thickBot="1" x14ac:dyDescent="0.3">
      <c r="B6" s="222"/>
      <c r="C6" s="224"/>
      <c r="D6" s="226"/>
      <c r="J6" s="209"/>
      <c r="K6" s="210"/>
      <c r="L6" s="210"/>
      <c r="M6" s="210"/>
      <c r="N6" s="210"/>
      <c r="O6" s="210"/>
      <c r="P6" s="210"/>
      <c r="Q6" s="210"/>
      <c r="R6" s="210"/>
      <c r="S6" s="211"/>
    </row>
    <row r="7" spans="2:19" ht="18.75" x14ac:dyDescent="0.25">
      <c r="B7" s="88">
        <v>25</v>
      </c>
      <c r="C7" s="89">
        <v>72</v>
      </c>
      <c r="D7" s="65" t="b">
        <f>AND(B7&gt;=18,C7&gt;=50)</f>
        <v>1</v>
      </c>
      <c r="J7" s="212"/>
      <c r="K7" s="213"/>
      <c r="L7" s="213"/>
      <c r="M7" s="213"/>
      <c r="N7" s="213"/>
      <c r="O7" s="213"/>
      <c r="P7" s="213"/>
      <c r="Q7" s="213"/>
      <c r="R7" s="213"/>
      <c r="S7" s="214"/>
    </row>
    <row r="8" spans="2:19" ht="18.75" x14ac:dyDescent="0.25">
      <c r="B8" s="90">
        <v>10</v>
      </c>
      <c r="C8" s="91">
        <v>27</v>
      </c>
      <c r="D8" s="65" t="b">
        <f t="shared" ref="D8:D23" si="0">AND(B8&gt;=18,C8&gt;=50)</f>
        <v>0</v>
      </c>
      <c r="J8" s="212"/>
      <c r="K8" s="213"/>
      <c r="L8" s="213"/>
      <c r="M8" s="213"/>
      <c r="N8" s="213"/>
      <c r="O8" s="213"/>
      <c r="P8" s="213"/>
      <c r="Q8" s="213"/>
      <c r="R8" s="213"/>
      <c r="S8" s="214"/>
    </row>
    <row r="9" spans="2:19" ht="18.75" x14ac:dyDescent="0.25">
      <c r="B9" s="90">
        <v>15</v>
      </c>
      <c r="C9" s="91">
        <v>80</v>
      </c>
      <c r="D9" s="65" t="b">
        <f t="shared" si="0"/>
        <v>0</v>
      </c>
      <c r="J9" s="212"/>
      <c r="K9" s="213"/>
      <c r="L9" s="213"/>
      <c r="M9" s="213"/>
      <c r="N9" s="213"/>
      <c r="O9" s="213"/>
      <c r="P9" s="213"/>
      <c r="Q9" s="213"/>
      <c r="R9" s="213"/>
      <c r="S9" s="214"/>
    </row>
    <row r="10" spans="2:19" ht="18.75" x14ac:dyDescent="0.25">
      <c r="B10" s="90">
        <v>30</v>
      </c>
      <c r="C10" s="91">
        <v>58</v>
      </c>
      <c r="D10" s="65" t="b">
        <f t="shared" si="0"/>
        <v>1</v>
      </c>
      <c r="J10" s="212"/>
      <c r="K10" s="213"/>
      <c r="L10" s="213"/>
      <c r="M10" s="213"/>
      <c r="N10" s="213"/>
      <c r="O10" s="213"/>
      <c r="P10" s="213"/>
      <c r="Q10" s="213"/>
      <c r="R10" s="213"/>
      <c r="S10" s="214"/>
    </row>
    <row r="11" spans="2:19" ht="18.75" x14ac:dyDescent="0.25">
      <c r="B11" s="90">
        <v>65</v>
      </c>
      <c r="C11" s="91">
        <v>35</v>
      </c>
      <c r="D11" s="65" t="b">
        <f t="shared" si="0"/>
        <v>0</v>
      </c>
      <c r="J11" s="212"/>
      <c r="K11" s="213"/>
      <c r="L11" s="213"/>
      <c r="M11" s="213"/>
      <c r="N11" s="213"/>
      <c r="O11" s="213"/>
      <c r="P11" s="213"/>
      <c r="Q11" s="213"/>
      <c r="R11" s="213"/>
      <c r="S11" s="214"/>
    </row>
    <row r="12" spans="2:19" ht="18.75" x14ac:dyDescent="0.25">
      <c r="B12" s="90">
        <v>45</v>
      </c>
      <c r="C12" s="91">
        <v>76</v>
      </c>
      <c r="D12" s="65" t="b">
        <f t="shared" si="0"/>
        <v>1</v>
      </c>
      <c r="J12" s="212"/>
      <c r="K12" s="213"/>
      <c r="L12" s="213"/>
      <c r="M12" s="213"/>
      <c r="N12" s="213"/>
      <c r="O12" s="213"/>
      <c r="P12" s="213"/>
      <c r="Q12" s="213"/>
      <c r="R12" s="213"/>
      <c r="S12" s="214"/>
    </row>
    <row r="13" spans="2:19" ht="18.75" x14ac:dyDescent="0.25">
      <c r="B13" s="90">
        <v>62</v>
      </c>
      <c r="C13" s="91">
        <v>30</v>
      </c>
      <c r="D13" s="65" t="b">
        <f t="shared" si="0"/>
        <v>0</v>
      </c>
      <c r="J13" s="212"/>
      <c r="K13" s="213"/>
      <c r="L13" s="213"/>
      <c r="M13" s="213"/>
      <c r="N13" s="213"/>
      <c r="O13" s="213"/>
      <c r="P13" s="213"/>
      <c r="Q13" s="213"/>
      <c r="R13" s="213"/>
      <c r="S13" s="214"/>
    </row>
    <row r="14" spans="2:19" ht="18.75" x14ac:dyDescent="0.25">
      <c r="B14" s="90">
        <v>23</v>
      </c>
      <c r="C14" s="91">
        <v>39</v>
      </c>
      <c r="D14" s="65" t="b">
        <f t="shared" si="0"/>
        <v>0</v>
      </c>
      <c r="J14" s="212"/>
      <c r="K14" s="213"/>
      <c r="L14" s="213"/>
      <c r="M14" s="213"/>
      <c r="N14" s="213"/>
      <c r="O14" s="213"/>
      <c r="P14" s="213"/>
      <c r="Q14" s="213"/>
      <c r="R14" s="213"/>
      <c r="S14" s="214"/>
    </row>
    <row r="15" spans="2:19" ht="18.75" x14ac:dyDescent="0.25">
      <c r="B15" s="90">
        <v>22</v>
      </c>
      <c r="C15" s="91">
        <v>60</v>
      </c>
      <c r="D15" s="65" t="b">
        <f t="shared" si="0"/>
        <v>1</v>
      </c>
      <c r="J15" s="212"/>
      <c r="K15" s="213"/>
      <c r="L15" s="213"/>
      <c r="M15" s="213"/>
      <c r="N15" s="213"/>
      <c r="O15" s="213"/>
      <c r="P15" s="213"/>
      <c r="Q15" s="213"/>
      <c r="R15" s="213"/>
      <c r="S15" s="214"/>
    </row>
    <row r="16" spans="2:19" ht="18.75" x14ac:dyDescent="0.25">
      <c r="B16" s="90">
        <v>36</v>
      </c>
      <c r="C16" s="91">
        <v>63</v>
      </c>
      <c r="D16" s="65" t="b">
        <f t="shared" si="0"/>
        <v>1</v>
      </c>
      <c r="J16" s="212"/>
      <c r="K16" s="213"/>
      <c r="L16" s="213"/>
      <c r="M16" s="213"/>
      <c r="N16" s="213"/>
      <c r="O16" s="213"/>
      <c r="P16" s="213"/>
      <c r="Q16" s="213"/>
      <c r="R16" s="213"/>
      <c r="S16" s="214"/>
    </row>
    <row r="17" spans="2:19" ht="18.75" x14ac:dyDescent="0.25">
      <c r="B17" s="90">
        <v>70</v>
      </c>
      <c r="C17" s="91">
        <v>69</v>
      </c>
      <c r="D17" s="65" t="b">
        <f t="shared" si="0"/>
        <v>1</v>
      </c>
      <c r="J17" s="212"/>
      <c r="K17" s="213"/>
      <c r="L17" s="213"/>
      <c r="M17" s="213"/>
      <c r="N17" s="213"/>
      <c r="O17" s="213"/>
      <c r="P17" s="213"/>
      <c r="Q17" s="213"/>
      <c r="R17" s="213"/>
      <c r="S17" s="214"/>
    </row>
    <row r="18" spans="2:19" ht="19.5" thickBot="1" x14ac:dyDescent="0.3">
      <c r="B18" s="90">
        <v>40</v>
      </c>
      <c r="C18" s="91">
        <v>57</v>
      </c>
      <c r="D18" s="65" t="b">
        <f t="shared" si="0"/>
        <v>1</v>
      </c>
      <c r="J18" s="215"/>
      <c r="K18" s="216"/>
      <c r="L18" s="216"/>
      <c r="M18" s="216"/>
      <c r="N18" s="216"/>
      <c r="O18" s="216"/>
      <c r="P18" s="216"/>
      <c r="Q18" s="216"/>
      <c r="R18" s="216"/>
      <c r="S18" s="217"/>
    </row>
    <row r="19" spans="2:19" ht="18.75" x14ac:dyDescent="0.25">
      <c r="B19" s="90">
        <v>15</v>
      </c>
      <c r="C19" s="91">
        <v>62</v>
      </c>
      <c r="D19" s="65" t="b">
        <f t="shared" si="0"/>
        <v>0</v>
      </c>
    </row>
    <row r="20" spans="2:19" ht="18.75" x14ac:dyDescent="0.25">
      <c r="B20" s="90">
        <v>10</v>
      </c>
      <c r="C20" s="91">
        <v>27</v>
      </c>
      <c r="D20" s="65" t="b">
        <f t="shared" si="0"/>
        <v>0</v>
      </c>
    </row>
    <row r="21" spans="2:19" ht="18.75" x14ac:dyDescent="0.25">
      <c r="B21" s="90">
        <v>11</v>
      </c>
      <c r="C21" s="91">
        <v>64</v>
      </c>
      <c r="D21" s="65" t="b">
        <f t="shared" si="0"/>
        <v>0</v>
      </c>
    </row>
    <row r="22" spans="2:19" ht="18.75" x14ac:dyDescent="0.25">
      <c r="B22" s="90">
        <v>22</v>
      </c>
      <c r="C22" s="91">
        <v>64</v>
      </c>
      <c r="D22" s="65" t="b">
        <f t="shared" si="0"/>
        <v>1</v>
      </c>
    </row>
    <row r="23" spans="2:19" ht="19.5" thickBot="1" x14ac:dyDescent="0.3">
      <c r="B23" s="92">
        <v>9</v>
      </c>
      <c r="C23" s="93">
        <v>29</v>
      </c>
      <c r="D23" s="65" t="b">
        <f t="shared" si="0"/>
        <v>0</v>
      </c>
    </row>
  </sheetData>
  <mergeCells count="5">
    <mergeCell ref="J6:S18"/>
    <mergeCell ref="B2:S2"/>
    <mergeCell ref="B5:B6"/>
    <mergeCell ref="C5:C6"/>
    <mergeCell ref="D5: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V32"/>
  <sheetViews>
    <sheetView showGridLines="0" zoomScale="75" zoomScaleNormal="75" workbookViewId="0">
      <selection activeCell="L18" sqref="L18"/>
    </sheetView>
  </sheetViews>
  <sheetFormatPr defaultColWidth="0" defaultRowHeight="12.75" customHeight="1" zeroHeight="1" x14ac:dyDescent="0.2"/>
  <cols>
    <col min="1" max="1" width="2.7109375" style="60" customWidth="1"/>
    <col min="2" max="12" width="9.140625" style="60" customWidth="1"/>
    <col min="13" max="13" width="10.42578125" style="60" customWidth="1"/>
    <col min="14" max="19" width="9.140625" style="60" customWidth="1"/>
    <col min="20" max="20" width="5.5703125" style="60" customWidth="1"/>
    <col min="21" max="22" width="9.140625" style="60" customWidth="1"/>
    <col min="23" max="16384" width="9.140625" style="60" hidden="1"/>
  </cols>
  <sheetData>
    <row r="1" spans="1:22" s="61" customFormat="1" ht="13.5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s="61" customFormat="1" ht="63" customHeight="1" thickBot="1" x14ac:dyDescent="0.25">
      <c r="A2" s="60"/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8"/>
      <c r="T2" s="60"/>
      <c r="U2" s="60"/>
      <c r="V2" s="60"/>
    </row>
    <row r="3" spans="1:22" s="61" customFormat="1" ht="26.25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2" s="61" customFormat="1" ht="13.5" thickBo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2" s="61" customFormat="1" ht="18.75" customHeight="1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239" t="s">
        <v>66</v>
      </c>
      <c r="N5" s="240"/>
      <c r="O5" s="60"/>
      <c r="P5" s="239" t="s">
        <v>67</v>
      </c>
      <c r="Q5" s="240"/>
      <c r="R5" s="60"/>
      <c r="S5" s="60"/>
      <c r="T5" s="60"/>
      <c r="U5" s="60"/>
      <c r="V5" s="60"/>
    </row>
    <row r="6" spans="1:22" s="61" customFormat="1" ht="13.5" customHeight="1" thickBo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241"/>
      <c r="N6" s="242"/>
      <c r="O6" s="60"/>
      <c r="P6" s="241"/>
      <c r="Q6" s="242"/>
      <c r="R6" s="60"/>
      <c r="S6" s="60"/>
      <c r="T6" s="60"/>
      <c r="U6" s="60"/>
      <c r="V6" s="60"/>
    </row>
    <row r="7" spans="1:22" s="61" customFormat="1" ht="12.75" customHeight="1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243">
        <v>1.6</v>
      </c>
      <c r="N7" s="244"/>
      <c r="O7" s="60"/>
      <c r="P7" s="243" t="s">
        <v>70</v>
      </c>
      <c r="Q7" s="244"/>
      <c r="R7" s="60"/>
      <c r="S7" s="60"/>
      <c r="T7" s="60"/>
      <c r="U7" s="60"/>
      <c r="V7" s="60"/>
    </row>
    <row r="8" spans="1:22" s="61" customFormat="1" ht="12.75" customHeight="1" x14ac:dyDescent="0.2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245"/>
      <c r="N8" s="246"/>
      <c r="O8" s="60"/>
      <c r="P8" s="245"/>
      <c r="Q8" s="246"/>
      <c r="R8" s="60"/>
      <c r="S8" s="60"/>
      <c r="T8" s="60"/>
      <c r="U8" s="60"/>
      <c r="V8" s="60"/>
    </row>
    <row r="9" spans="1:22" s="61" customFormat="1" ht="12.75" customHeight="1" x14ac:dyDescent="0.2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245"/>
      <c r="N9" s="246"/>
      <c r="O9" s="60"/>
      <c r="P9" s="245"/>
      <c r="Q9" s="246"/>
      <c r="R9" s="60"/>
      <c r="S9" s="60"/>
      <c r="T9" s="60"/>
      <c r="U9" s="60"/>
      <c r="V9" s="60"/>
    </row>
    <row r="10" spans="1:22" s="61" customFormat="1" ht="13.5" customHeight="1" thickBot="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247"/>
      <c r="N10" s="248"/>
      <c r="O10" s="60"/>
      <c r="P10" s="247"/>
      <c r="Q10" s="248"/>
      <c r="R10" s="60"/>
      <c r="S10" s="60"/>
      <c r="T10" s="60"/>
      <c r="U10" s="60"/>
      <c r="V10" s="60"/>
    </row>
    <row r="11" spans="1:22" s="61" customForma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spans="1:22" s="61" customFormat="1" x14ac:dyDescent="0.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s="61" customFormat="1" ht="13.5" thickBot="1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s="61" customFormat="1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227" t="str">
        <f>IF(AND(M7&gt;1.5,P7="sim"),"pode brincar","nha")</f>
        <v>nha</v>
      </c>
      <c r="M14" s="228"/>
      <c r="N14" s="228"/>
      <c r="O14" s="228"/>
      <c r="P14" s="228"/>
      <c r="Q14" s="228"/>
      <c r="R14" s="228"/>
      <c r="S14" s="229"/>
      <c r="T14" s="60"/>
      <c r="U14" s="60"/>
      <c r="V14" s="60"/>
    </row>
    <row r="15" spans="1:22" s="61" customFormat="1" x14ac:dyDescent="0.2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230"/>
      <c r="M15" s="231"/>
      <c r="N15" s="231"/>
      <c r="O15" s="231"/>
      <c r="P15" s="231"/>
      <c r="Q15" s="231"/>
      <c r="R15" s="231"/>
      <c r="S15" s="232"/>
      <c r="T15" s="60"/>
      <c r="U15" s="60"/>
      <c r="V15" s="60"/>
    </row>
    <row r="16" spans="1:22" s="61" customFormat="1" x14ac:dyDescent="0.2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230"/>
      <c r="M16" s="231"/>
      <c r="N16" s="231"/>
      <c r="O16" s="231"/>
      <c r="P16" s="231"/>
      <c r="Q16" s="231"/>
      <c r="R16" s="231"/>
      <c r="S16" s="232"/>
      <c r="T16" s="60"/>
      <c r="U16" s="60"/>
      <c r="V16" s="60"/>
    </row>
    <row r="17" spans="1:22" s="61" customFormat="1" ht="13.5" thickBot="1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33"/>
      <c r="M17" s="234"/>
      <c r="N17" s="234"/>
      <c r="O17" s="234"/>
      <c r="P17" s="234"/>
      <c r="Q17" s="234"/>
      <c r="R17" s="234"/>
      <c r="S17" s="235"/>
      <c r="T17" s="60"/>
      <c r="U17" s="60"/>
      <c r="V17" s="60"/>
    </row>
    <row r="18" spans="1:22" s="61" customFormat="1" x14ac:dyDescent="0.2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spans="1:22" s="61" customFormat="1" x14ac:dyDescent="0.2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 s="61" customFormat="1" x14ac:dyDescent="0.2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 s="61" customFormat="1" x14ac:dyDescent="0.2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2" s="61" customFormat="1" x14ac:dyDescent="0.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spans="1:22" s="61" customFormat="1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 s="61" customFormat="1" x14ac:dyDescent="0.2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 s="61" customFormat="1" x14ac:dyDescent="0.2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 s="61" customFormat="1" x14ac:dyDescent="0.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spans="1:22" x14ac:dyDescent="0.2"/>
    <row r="28" spans="1:22" x14ac:dyDescent="0.2"/>
    <row r="29" spans="1:22" x14ac:dyDescent="0.2"/>
    <row r="30" spans="1:22" x14ac:dyDescent="0.2"/>
    <row r="31" spans="1:22" x14ac:dyDescent="0.2"/>
    <row r="32" spans="1:22" x14ac:dyDescent="0.2"/>
  </sheetData>
  <mergeCells count="6">
    <mergeCell ref="L14:S17"/>
    <mergeCell ref="B2:S2"/>
    <mergeCell ref="M5:N6"/>
    <mergeCell ref="P5:Q6"/>
    <mergeCell ref="M7:N10"/>
    <mergeCell ref="P7:Q10"/>
  </mergeCells>
  <dataValidations count="1">
    <dataValidation type="list" allowBlank="1" showInputMessage="1" showErrorMessage="1" sqref="P7:Q10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T24"/>
  <sheetViews>
    <sheetView showGridLines="0" zoomScale="75" zoomScaleNormal="75" workbookViewId="0">
      <selection activeCell="E6" sqref="E6:E22"/>
    </sheetView>
  </sheetViews>
  <sheetFormatPr defaultRowHeight="15" x14ac:dyDescent="0.25"/>
  <cols>
    <col min="1" max="1" width="2.7109375" customWidth="1"/>
    <col min="2" max="2" width="14.28515625" style="1" customWidth="1"/>
    <col min="3" max="3" width="11.7109375" style="1" customWidth="1"/>
    <col min="4" max="4" width="20.7109375" style="1" customWidth="1"/>
    <col min="5" max="5" width="37.85546875" style="1" customWidth="1"/>
    <col min="9" max="9" width="13.7109375" customWidth="1"/>
    <col min="10" max="10" width="2.28515625" customWidth="1"/>
    <col min="11" max="11" width="9.140625" customWidth="1"/>
    <col min="12" max="12" width="7.28515625" customWidth="1"/>
    <col min="13" max="14" width="8" customWidth="1"/>
    <col min="15" max="15" width="9.140625" customWidth="1"/>
    <col min="17" max="17" width="7.7109375" customWidth="1"/>
    <col min="18" max="18" width="7.85546875" customWidth="1"/>
    <col min="19" max="20" width="8.140625" customWidth="1"/>
  </cols>
  <sheetData>
    <row r="1" spans="2:20" ht="13.5" customHeight="1" thickBot="1" x14ac:dyDescent="0.3"/>
    <row r="2" spans="2:20" ht="65.25" customHeight="1" thickBot="1" x14ac:dyDescent="0.3">
      <c r="B2" s="249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1"/>
    </row>
    <row r="3" spans="2:20" ht="21.75" customHeight="1" thickBot="1" x14ac:dyDescent="0.3"/>
    <row r="4" spans="2:20" ht="15" customHeight="1" x14ac:dyDescent="0.25">
      <c r="B4" s="252" t="s">
        <v>14</v>
      </c>
      <c r="C4" s="254" t="s">
        <v>69</v>
      </c>
      <c r="D4" s="254" t="s">
        <v>118</v>
      </c>
      <c r="E4" s="256" t="s">
        <v>119</v>
      </c>
      <c r="K4" s="209"/>
      <c r="L4" s="210"/>
      <c r="M4" s="210"/>
      <c r="N4" s="210"/>
      <c r="O4" s="210"/>
      <c r="P4" s="210"/>
      <c r="Q4" s="210"/>
      <c r="R4" s="210"/>
      <c r="S4" s="210"/>
      <c r="T4" s="211"/>
    </row>
    <row r="5" spans="2:20" ht="30" customHeight="1" thickBot="1" x14ac:dyDescent="0.3">
      <c r="B5" s="253"/>
      <c r="C5" s="255"/>
      <c r="D5" s="255"/>
      <c r="E5" s="257"/>
      <c r="K5" s="212"/>
      <c r="L5" s="213"/>
      <c r="M5" s="213"/>
      <c r="N5" s="213"/>
      <c r="O5" s="213"/>
      <c r="P5" s="213"/>
      <c r="Q5" s="213"/>
      <c r="R5" s="213"/>
      <c r="S5" s="213"/>
      <c r="T5" s="214"/>
    </row>
    <row r="6" spans="2:20" ht="19.5" customHeight="1" x14ac:dyDescent="0.25">
      <c r="B6" s="82">
        <v>25</v>
      </c>
      <c r="C6" s="83">
        <v>72</v>
      </c>
      <c r="D6" s="163" t="str">
        <f>IF(OR(B6&lt;=12,B6&gt;=60),"meia entrada","comum")</f>
        <v>comum</v>
      </c>
      <c r="E6" s="164" t="str">
        <f>IF(AND(B6&lt;=15,C6&lt;=60),"pode entrar mlk","wasted")</f>
        <v>wasted</v>
      </c>
      <c r="K6" s="212"/>
      <c r="L6" s="213"/>
      <c r="M6" s="213"/>
      <c r="N6" s="213"/>
      <c r="O6" s="213"/>
      <c r="P6" s="213"/>
      <c r="Q6" s="213"/>
      <c r="R6" s="213"/>
      <c r="S6" s="213"/>
      <c r="T6" s="214"/>
    </row>
    <row r="7" spans="2:20" ht="19.5" customHeight="1" x14ac:dyDescent="0.25">
      <c r="B7" s="84">
        <v>10</v>
      </c>
      <c r="C7" s="85">
        <v>27</v>
      </c>
      <c r="D7" s="163" t="str">
        <f t="shared" ref="D7:D22" si="0">IF(OR(B7&lt;=12,B7&gt;=60),"meia entrada","comum")</f>
        <v>meia entrada</v>
      </c>
      <c r="E7" s="164" t="str">
        <f t="shared" ref="E7:E22" si="1">IF(AND(B7&lt;=15,C7&lt;=60),"pode entrar mlk","wasted")</f>
        <v>pode entrar mlk</v>
      </c>
      <c r="K7" s="212"/>
      <c r="L7" s="213"/>
      <c r="M7" s="213"/>
      <c r="N7" s="213"/>
      <c r="O7" s="213"/>
      <c r="P7" s="213"/>
      <c r="Q7" s="213"/>
      <c r="R7" s="213"/>
      <c r="S7" s="213"/>
      <c r="T7" s="214"/>
    </row>
    <row r="8" spans="2:20" ht="19.5" customHeight="1" x14ac:dyDescent="0.25">
      <c r="B8" s="84">
        <v>15</v>
      </c>
      <c r="C8" s="85">
        <v>80</v>
      </c>
      <c r="D8" s="163" t="str">
        <f t="shared" si="0"/>
        <v>comum</v>
      </c>
      <c r="E8" s="164" t="str">
        <f t="shared" si="1"/>
        <v>wasted</v>
      </c>
      <c r="K8" s="212"/>
      <c r="L8" s="213"/>
      <c r="M8" s="213"/>
      <c r="N8" s="213"/>
      <c r="O8" s="213"/>
      <c r="P8" s="213"/>
      <c r="Q8" s="213"/>
      <c r="R8" s="213"/>
      <c r="S8" s="213"/>
      <c r="T8" s="214"/>
    </row>
    <row r="9" spans="2:20" ht="19.5" customHeight="1" thickBot="1" x14ac:dyDescent="0.3">
      <c r="B9" s="84">
        <v>30</v>
      </c>
      <c r="C9" s="85">
        <v>58</v>
      </c>
      <c r="D9" s="163" t="str">
        <f t="shared" si="0"/>
        <v>comum</v>
      </c>
      <c r="E9" s="164" t="str">
        <f t="shared" si="1"/>
        <v>wasted</v>
      </c>
      <c r="K9" s="215"/>
      <c r="L9" s="216"/>
      <c r="M9" s="216"/>
      <c r="N9" s="216"/>
      <c r="O9" s="216"/>
      <c r="P9" s="216"/>
      <c r="Q9" s="216"/>
      <c r="R9" s="216"/>
      <c r="S9" s="216"/>
      <c r="T9" s="217"/>
    </row>
    <row r="10" spans="2:20" ht="19.5" customHeight="1" thickBot="1" x14ac:dyDescent="0.3">
      <c r="B10" s="84">
        <v>65</v>
      </c>
      <c r="C10" s="85">
        <v>35</v>
      </c>
      <c r="D10" s="163" t="str">
        <f t="shared" si="0"/>
        <v>meia entrada</v>
      </c>
      <c r="E10" s="164" t="str">
        <f t="shared" si="1"/>
        <v>wasted</v>
      </c>
    </row>
    <row r="11" spans="2:20" ht="19.5" customHeight="1" x14ac:dyDescent="0.25">
      <c r="B11" s="84">
        <v>14</v>
      </c>
      <c r="C11" s="85">
        <v>76</v>
      </c>
      <c r="D11" s="163" t="str">
        <f t="shared" si="0"/>
        <v>comum</v>
      </c>
      <c r="E11" s="164" t="str">
        <f t="shared" si="1"/>
        <v>wasted</v>
      </c>
      <c r="K11" s="209"/>
      <c r="L11" s="210"/>
      <c r="M11" s="210"/>
      <c r="N11" s="210"/>
      <c r="O11" s="210"/>
      <c r="P11" s="210"/>
      <c r="Q11" s="210"/>
      <c r="R11" s="210"/>
      <c r="S11" s="210"/>
      <c r="T11" s="211"/>
    </row>
    <row r="12" spans="2:20" ht="19.5" customHeight="1" x14ac:dyDescent="0.25">
      <c r="B12" s="84">
        <v>62</v>
      </c>
      <c r="C12" s="85">
        <v>30</v>
      </c>
      <c r="D12" s="163" t="str">
        <f t="shared" si="0"/>
        <v>meia entrada</v>
      </c>
      <c r="E12" s="164" t="str">
        <f t="shared" si="1"/>
        <v>wasted</v>
      </c>
      <c r="K12" s="212"/>
      <c r="L12" s="213"/>
      <c r="M12" s="213"/>
      <c r="N12" s="213"/>
      <c r="O12" s="213"/>
      <c r="P12" s="213"/>
      <c r="Q12" s="213"/>
      <c r="R12" s="213"/>
      <c r="S12" s="213"/>
      <c r="T12" s="214"/>
    </row>
    <row r="13" spans="2:20" ht="19.5" customHeight="1" x14ac:dyDescent="0.25">
      <c r="B13" s="84">
        <v>6</v>
      </c>
      <c r="C13" s="85">
        <v>39</v>
      </c>
      <c r="D13" s="163" t="str">
        <f t="shared" si="0"/>
        <v>meia entrada</v>
      </c>
      <c r="E13" s="164" t="str">
        <f t="shared" si="1"/>
        <v>pode entrar mlk</v>
      </c>
      <c r="K13" s="212"/>
      <c r="L13" s="213"/>
      <c r="M13" s="213"/>
      <c r="N13" s="213"/>
      <c r="O13" s="213"/>
      <c r="P13" s="213"/>
      <c r="Q13" s="213"/>
      <c r="R13" s="213"/>
      <c r="S13" s="213"/>
      <c r="T13" s="214"/>
    </row>
    <row r="14" spans="2:20" ht="19.5" customHeight="1" x14ac:dyDescent="0.25">
      <c r="B14" s="84">
        <v>9</v>
      </c>
      <c r="C14" s="85">
        <v>60</v>
      </c>
      <c r="D14" s="163" t="str">
        <f t="shared" si="0"/>
        <v>meia entrada</v>
      </c>
      <c r="E14" s="164" t="str">
        <f t="shared" si="1"/>
        <v>pode entrar mlk</v>
      </c>
      <c r="K14" s="212"/>
      <c r="L14" s="213"/>
      <c r="M14" s="213"/>
      <c r="N14" s="213"/>
      <c r="O14" s="213"/>
      <c r="P14" s="213"/>
      <c r="Q14" s="213"/>
      <c r="R14" s="213"/>
      <c r="S14" s="213"/>
      <c r="T14" s="214"/>
    </row>
    <row r="15" spans="2:20" ht="19.5" customHeight="1" x14ac:dyDescent="0.25">
      <c r="B15" s="84">
        <v>36</v>
      </c>
      <c r="C15" s="85">
        <v>33</v>
      </c>
      <c r="D15" s="163" t="str">
        <f t="shared" si="0"/>
        <v>comum</v>
      </c>
      <c r="E15" s="164" t="str">
        <f t="shared" si="1"/>
        <v>wasted</v>
      </c>
      <c r="K15" s="212"/>
      <c r="L15" s="213"/>
      <c r="M15" s="213"/>
      <c r="N15" s="213"/>
      <c r="O15" s="213"/>
      <c r="P15" s="213"/>
      <c r="Q15" s="213"/>
      <c r="R15" s="213"/>
      <c r="S15" s="213"/>
      <c r="T15" s="214"/>
    </row>
    <row r="16" spans="2:20" ht="19.5" customHeight="1" x14ac:dyDescent="0.25">
      <c r="B16" s="84">
        <v>70</v>
      </c>
      <c r="C16" s="85">
        <v>69</v>
      </c>
      <c r="D16" s="163" t="str">
        <f t="shared" si="0"/>
        <v>meia entrada</v>
      </c>
      <c r="E16" s="164" t="str">
        <f t="shared" si="1"/>
        <v>wasted</v>
      </c>
      <c r="K16" s="212"/>
      <c r="L16" s="213"/>
      <c r="M16" s="213"/>
      <c r="N16" s="213"/>
      <c r="O16" s="213"/>
      <c r="P16" s="213"/>
      <c r="Q16" s="213"/>
      <c r="R16" s="213"/>
      <c r="S16" s="213"/>
      <c r="T16" s="214"/>
    </row>
    <row r="17" spans="2:20" ht="19.5" customHeight="1" x14ac:dyDescent="0.25">
      <c r="B17" s="84">
        <v>40</v>
      </c>
      <c r="C17" s="85">
        <v>57</v>
      </c>
      <c r="D17" s="163" t="str">
        <f t="shared" si="0"/>
        <v>comum</v>
      </c>
      <c r="E17" s="164" t="str">
        <f t="shared" si="1"/>
        <v>wasted</v>
      </c>
      <c r="K17" s="212"/>
      <c r="L17" s="213"/>
      <c r="M17" s="213"/>
      <c r="N17" s="213"/>
      <c r="O17" s="213"/>
      <c r="P17" s="213"/>
      <c r="Q17" s="213"/>
      <c r="R17" s="213"/>
      <c r="S17" s="213"/>
      <c r="T17" s="214"/>
    </row>
    <row r="18" spans="2:20" ht="19.5" customHeight="1" x14ac:dyDescent="0.25">
      <c r="B18" s="84">
        <v>15</v>
      </c>
      <c r="C18" s="85">
        <v>62</v>
      </c>
      <c r="D18" s="163" t="str">
        <f t="shared" si="0"/>
        <v>comum</v>
      </c>
      <c r="E18" s="164" t="str">
        <f t="shared" si="1"/>
        <v>wasted</v>
      </c>
      <c r="K18" s="212"/>
      <c r="L18" s="213"/>
      <c r="M18" s="213"/>
      <c r="N18" s="213"/>
      <c r="O18" s="213"/>
      <c r="P18" s="213"/>
      <c r="Q18" s="213"/>
      <c r="R18" s="213"/>
      <c r="S18" s="213"/>
      <c r="T18" s="214"/>
    </row>
    <row r="19" spans="2:20" ht="19.5" customHeight="1" x14ac:dyDescent="0.25">
      <c r="B19" s="84">
        <v>10</v>
      </c>
      <c r="C19" s="85">
        <v>27</v>
      </c>
      <c r="D19" s="163" t="str">
        <f t="shared" si="0"/>
        <v>meia entrada</v>
      </c>
      <c r="E19" s="164" t="str">
        <f t="shared" si="1"/>
        <v>pode entrar mlk</v>
      </c>
      <c r="K19" s="212"/>
      <c r="L19" s="213"/>
      <c r="M19" s="213"/>
      <c r="N19" s="213"/>
      <c r="O19" s="213"/>
      <c r="P19" s="213"/>
      <c r="Q19" s="213"/>
      <c r="R19" s="213"/>
      <c r="S19" s="213"/>
      <c r="T19" s="214"/>
    </row>
    <row r="20" spans="2:20" ht="19.5" customHeight="1" x14ac:dyDescent="0.25">
      <c r="B20" s="84">
        <v>11</v>
      </c>
      <c r="C20" s="85">
        <v>34</v>
      </c>
      <c r="D20" s="163" t="str">
        <f t="shared" si="0"/>
        <v>meia entrada</v>
      </c>
      <c r="E20" s="164" t="str">
        <f t="shared" si="1"/>
        <v>pode entrar mlk</v>
      </c>
      <c r="K20" s="212"/>
      <c r="L20" s="213"/>
      <c r="M20" s="213"/>
      <c r="N20" s="213"/>
      <c r="O20" s="213"/>
      <c r="P20" s="213"/>
      <c r="Q20" s="213"/>
      <c r="R20" s="213"/>
      <c r="S20" s="213"/>
      <c r="T20" s="214"/>
    </row>
    <row r="21" spans="2:20" ht="19.5" customHeight="1" x14ac:dyDescent="0.25">
      <c r="B21" s="84">
        <v>22</v>
      </c>
      <c r="C21" s="85">
        <v>64</v>
      </c>
      <c r="D21" s="163" t="str">
        <f t="shared" si="0"/>
        <v>comum</v>
      </c>
      <c r="E21" s="164" t="str">
        <f t="shared" si="1"/>
        <v>wasted</v>
      </c>
      <c r="K21" s="212"/>
      <c r="L21" s="213"/>
      <c r="M21" s="213"/>
      <c r="N21" s="213"/>
      <c r="O21" s="213"/>
      <c r="P21" s="213"/>
      <c r="Q21" s="213"/>
      <c r="R21" s="213"/>
      <c r="S21" s="213"/>
      <c r="T21" s="214"/>
    </row>
    <row r="22" spans="2:20" ht="19.5" customHeight="1" thickBot="1" x14ac:dyDescent="0.3">
      <c r="B22" s="86">
        <v>9</v>
      </c>
      <c r="C22" s="87">
        <v>29</v>
      </c>
      <c r="D22" s="163" t="str">
        <f t="shared" si="0"/>
        <v>meia entrada</v>
      </c>
      <c r="E22" s="164" t="str">
        <f t="shared" si="1"/>
        <v>pode entrar mlk</v>
      </c>
      <c r="K22" s="212"/>
      <c r="L22" s="213"/>
      <c r="M22" s="213"/>
      <c r="N22" s="213"/>
      <c r="O22" s="213"/>
      <c r="P22" s="213"/>
      <c r="Q22" s="213"/>
      <c r="R22" s="213"/>
      <c r="S22" s="213"/>
      <c r="T22" s="214"/>
    </row>
    <row r="23" spans="2:20" ht="7.5" customHeight="1" thickBot="1" x14ac:dyDescent="0.3">
      <c r="K23" s="215"/>
      <c r="L23" s="216"/>
      <c r="M23" s="216"/>
      <c r="N23" s="216"/>
      <c r="O23" s="216"/>
      <c r="P23" s="216"/>
      <c r="Q23" s="216"/>
      <c r="R23" s="216"/>
      <c r="S23" s="216"/>
      <c r="T23" s="217"/>
    </row>
    <row r="24" spans="2:20" ht="18" customHeight="1" x14ac:dyDescent="0.25"/>
  </sheetData>
  <mergeCells count="7">
    <mergeCell ref="K11:T23"/>
    <mergeCell ref="B2:T2"/>
    <mergeCell ref="B4:B5"/>
    <mergeCell ref="C4:C5"/>
    <mergeCell ref="D4:D5"/>
    <mergeCell ref="E4:E5"/>
    <mergeCell ref="K4:T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H39"/>
  <sheetViews>
    <sheetView showGridLines="0" zoomScale="75" zoomScaleNormal="75" workbookViewId="0">
      <selection activeCell="F22" sqref="F22"/>
    </sheetView>
  </sheetViews>
  <sheetFormatPr defaultRowHeight="15" x14ac:dyDescent="0.25"/>
  <cols>
    <col min="1" max="1" width="2.5703125" customWidth="1"/>
    <col min="2" max="2" width="42.85546875" customWidth="1"/>
    <col min="3" max="5" width="16.7109375" customWidth="1"/>
    <col min="6" max="7" width="16" customWidth="1"/>
    <col min="8" max="8" width="40.85546875" customWidth="1"/>
  </cols>
  <sheetData>
    <row r="1" spans="2:8" ht="13.5" customHeight="1" thickBot="1" x14ac:dyDescent="0.3"/>
    <row r="2" spans="2:8" ht="63" customHeight="1" thickBot="1" x14ac:dyDescent="0.3">
      <c r="B2" s="258"/>
      <c r="C2" s="259"/>
      <c r="D2" s="259"/>
      <c r="E2" s="259"/>
      <c r="F2" s="259"/>
      <c r="G2" s="259"/>
      <c r="H2" s="260"/>
    </row>
    <row r="3" spans="2:8" ht="15.75" thickBot="1" x14ac:dyDescent="0.3"/>
    <row r="4" spans="2:8" ht="21" customHeight="1" thickBot="1" x14ac:dyDescent="0.3">
      <c r="B4" s="261" t="s">
        <v>144</v>
      </c>
      <c r="C4" s="263" t="s">
        <v>145</v>
      </c>
      <c r="D4" s="264"/>
      <c r="E4" s="265"/>
      <c r="F4" s="266" t="s">
        <v>149</v>
      </c>
      <c r="G4" s="266" t="s">
        <v>150</v>
      </c>
    </row>
    <row r="5" spans="2:8" ht="15.75" customHeight="1" thickBot="1" x14ac:dyDescent="0.3">
      <c r="B5" s="262"/>
      <c r="C5" s="66" t="s">
        <v>146</v>
      </c>
      <c r="D5" s="67" t="s">
        <v>147</v>
      </c>
      <c r="E5" s="68" t="s">
        <v>148</v>
      </c>
      <c r="F5" s="267"/>
      <c r="G5" s="267"/>
    </row>
    <row r="6" spans="2:8" x14ac:dyDescent="0.25">
      <c r="B6" s="69" t="s">
        <v>151</v>
      </c>
      <c r="C6" s="70" t="s">
        <v>129</v>
      </c>
      <c r="D6" s="71" t="s">
        <v>128</v>
      </c>
      <c r="E6" s="72" t="s">
        <v>130</v>
      </c>
      <c r="F6" s="81" t="str">
        <f>IF(AND(C6="avançado",D6="avançado"),"aprovado","reporvado")</f>
        <v>reporvado</v>
      </c>
      <c r="G6" s="81" t="str">
        <f>IF(OR(C6="avançado",D6="avançado",E6="avançado"),"aprovado","reporvado")</f>
        <v>aprovado</v>
      </c>
    </row>
    <row r="7" spans="2:8" x14ac:dyDescent="0.25">
      <c r="B7" s="73" t="s">
        <v>152</v>
      </c>
      <c r="C7" s="74" t="s">
        <v>128</v>
      </c>
      <c r="D7" s="75" t="s">
        <v>128</v>
      </c>
      <c r="E7" s="76"/>
      <c r="F7" s="81" t="str">
        <f t="shared" ref="F7:F39" si="0">IF(AND(C7="avançado",D7="avançado"),"aprovado","reporvado")</f>
        <v>aprovado</v>
      </c>
      <c r="G7" s="81" t="str">
        <f t="shared" ref="G7:G39" si="1">IF(OR(C7="avançado",D7="avançado",E7="avançado"),"aprovado","reporvado")</f>
        <v>aprovado</v>
      </c>
    </row>
    <row r="8" spans="2:8" x14ac:dyDescent="0.25">
      <c r="B8" s="73" t="s">
        <v>153</v>
      </c>
      <c r="C8" s="74" t="s">
        <v>129</v>
      </c>
      <c r="D8" s="75" t="s">
        <v>130</v>
      </c>
      <c r="E8" s="76" t="s">
        <v>130</v>
      </c>
      <c r="F8" s="81" t="str">
        <f t="shared" si="0"/>
        <v>reporvado</v>
      </c>
      <c r="G8" s="81" t="str">
        <f t="shared" si="1"/>
        <v>reporvado</v>
      </c>
    </row>
    <row r="9" spans="2:8" x14ac:dyDescent="0.25">
      <c r="B9" s="73" t="s">
        <v>154</v>
      </c>
      <c r="C9" s="74"/>
      <c r="D9" s="75" t="s">
        <v>128</v>
      </c>
      <c r="E9" s="76" t="s">
        <v>129</v>
      </c>
      <c r="F9" s="81" t="str">
        <f t="shared" si="0"/>
        <v>reporvado</v>
      </c>
      <c r="G9" s="81" t="str">
        <f t="shared" si="1"/>
        <v>aprovado</v>
      </c>
    </row>
    <row r="10" spans="2:8" x14ac:dyDescent="0.25">
      <c r="B10" s="73" t="s">
        <v>155</v>
      </c>
      <c r="C10" s="74" t="s">
        <v>130</v>
      </c>
      <c r="D10" s="75" t="s">
        <v>129</v>
      </c>
      <c r="E10" s="76" t="s">
        <v>130</v>
      </c>
      <c r="F10" s="81" t="str">
        <f t="shared" si="0"/>
        <v>reporvado</v>
      </c>
      <c r="G10" s="81" t="str">
        <f t="shared" si="1"/>
        <v>reporvado</v>
      </c>
    </row>
    <row r="11" spans="2:8" x14ac:dyDescent="0.25">
      <c r="B11" s="73" t="s">
        <v>156</v>
      </c>
      <c r="C11" s="74" t="s">
        <v>129</v>
      </c>
      <c r="D11" s="75" t="s">
        <v>130</v>
      </c>
      <c r="E11" s="76" t="s">
        <v>129</v>
      </c>
      <c r="F11" s="81" t="str">
        <f t="shared" si="0"/>
        <v>reporvado</v>
      </c>
      <c r="G11" s="81" t="str">
        <f t="shared" si="1"/>
        <v>reporvado</v>
      </c>
    </row>
    <row r="12" spans="2:8" x14ac:dyDescent="0.25">
      <c r="B12" s="73" t="s">
        <v>157</v>
      </c>
      <c r="C12" s="74" t="s">
        <v>128</v>
      </c>
      <c r="D12" s="75" t="s">
        <v>129</v>
      </c>
      <c r="E12" s="76" t="s">
        <v>128</v>
      </c>
      <c r="F12" s="81" t="str">
        <f t="shared" si="0"/>
        <v>reporvado</v>
      </c>
      <c r="G12" s="81" t="str">
        <f t="shared" si="1"/>
        <v>aprovado</v>
      </c>
    </row>
    <row r="13" spans="2:8" x14ac:dyDescent="0.25">
      <c r="B13" s="73" t="s">
        <v>158</v>
      </c>
      <c r="C13" s="74" t="s">
        <v>128</v>
      </c>
      <c r="D13" s="75" t="s">
        <v>130</v>
      </c>
      <c r="E13" s="76" t="s">
        <v>129</v>
      </c>
      <c r="F13" s="81" t="str">
        <f t="shared" si="0"/>
        <v>reporvado</v>
      </c>
      <c r="G13" s="81" t="str">
        <f t="shared" si="1"/>
        <v>aprovado</v>
      </c>
    </row>
    <row r="14" spans="2:8" x14ac:dyDescent="0.25">
      <c r="B14" s="73" t="s">
        <v>159</v>
      </c>
      <c r="C14" s="74" t="s">
        <v>129</v>
      </c>
      <c r="D14" s="75" t="s">
        <v>130</v>
      </c>
      <c r="E14" s="76" t="s">
        <v>130</v>
      </c>
      <c r="F14" s="81" t="str">
        <f t="shared" si="0"/>
        <v>reporvado</v>
      </c>
      <c r="G14" s="81" t="str">
        <f t="shared" si="1"/>
        <v>reporvado</v>
      </c>
    </row>
    <row r="15" spans="2:8" x14ac:dyDescent="0.25">
      <c r="B15" s="73" t="s">
        <v>160</v>
      </c>
      <c r="C15" s="74" t="s">
        <v>130</v>
      </c>
      <c r="D15" s="75" t="s">
        <v>129</v>
      </c>
      <c r="E15" s="76" t="s">
        <v>130</v>
      </c>
      <c r="F15" s="81" t="str">
        <f t="shared" si="0"/>
        <v>reporvado</v>
      </c>
      <c r="G15" s="81" t="str">
        <f t="shared" si="1"/>
        <v>reporvado</v>
      </c>
    </row>
    <row r="16" spans="2:8" x14ac:dyDescent="0.25">
      <c r="B16" s="73" t="s">
        <v>161</v>
      </c>
      <c r="C16" s="74" t="s">
        <v>130</v>
      </c>
      <c r="D16" s="75" t="s">
        <v>128</v>
      </c>
      <c r="E16" s="76" t="s">
        <v>129</v>
      </c>
      <c r="F16" s="81" t="str">
        <f t="shared" si="0"/>
        <v>reporvado</v>
      </c>
      <c r="G16" s="81" t="str">
        <f t="shared" si="1"/>
        <v>aprovado</v>
      </c>
    </row>
    <row r="17" spans="2:7" x14ac:dyDescent="0.25">
      <c r="B17" s="73" t="s">
        <v>162</v>
      </c>
      <c r="C17" s="74" t="s">
        <v>129</v>
      </c>
      <c r="D17" s="75" t="s">
        <v>129</v>
      </c>
      <c r="E17" s="76"/>
      <c r="F17" s="81" t="str">
        <f t="shared" si="0"/>
        <v>reporvado</v>
      </c>
      <c r="G17" s="81" t="str">
        <f t="shared" si="1"/>
        <v>reporvado</v>
      </c>
    </row>
    <row r="18" spans="2:7" x14ac:dyDescent="0.25">
      <c r="B18" s="73" t="s">
        <v>163</v>
      </c>
      <c r="C18" s="74" t="s">
        <v>130</v>
      </c>
      <c r="D18" s="75" t="s">
        <v>128</v>
      </c>
      <c r="E18" s="76" t="s">
        <v>128</v>
      </c>
      <c r="F18" s="81" t="str">
        <f t="shared" si="0"/>
        <v>reporvado</v>
      </c>
      <c r="G18" s="81" t="str">
        <f t="shared" si="1"/>
        <v>aprovado</v>
      </c>
    </row>
    <row r="19" spans="2:7" x14ac:dyDescent="0.25">
      <c r="B19" s="73" t="s">
        <v>164</v>
      </c>
      <c r="C19" s="74" t="s">
        <v>130</v>
      </c>
      <c r="D19" s="75" t="s">
        <v>129</v>
      </c>
      <c r="E19" s="76"/>
      <c r="F19" s="81" t="str">
        <f t="shared" si="0"/>
        <v>reporvado</v>
      </c>
      <c r="G19" s="81" t="str">
        <f t="shared" si="1"/>
        <v>reporvado</v>
      </c>
    </row>
    <row r="20" spans="2:7" x14ac:dyDescent="0.25">
      <c r="B20" s="73" t="s">
        <v>165</v>
      </c>
      <c r="C20" s="74"/>
      <c r="D20" s="75" t="s">
        <v>130</v>
      </c>
      <c r="E20" s="76" t="s">
        <v>128</v>
      </c>
      <c r="F20" s="81" t="str">
        <f t="shared" si="0"/>
        <v>reporvado</v>
      </c>
      <c r="G20" s="81" t="str">
        <f t="shared" si="1"/>
        <v>aprovado</v>
      </c>
    </row>
    <row r="21" spans="2:7" x14ac:dyDescent="0.25">
      <c r="B21" s="73" t="s">
        <v>166</v>
      </c>
      <c r="C21" s="74" t="s">
        <v>130</v>
      </c>
      <c r="D21" s="75" t="s">
        <v>130</v>
      </c>
      <c r="E21" s="76" t="s">
        <v>130</v>
      </c>
      <c r="F21" s="81" t="str">
        <f t="shared" si="0"/>
        <v>reporvado</v>
      </c>
      <c r="G21" s="81" t="str">
        <f t="shared" si="1"/>
        <v>reporvado</v>
      </c>
    </row>
    <row r="22" spans="2:7" x14ac:dyDescent="0.25">
      <c r="B22" s="73" t="s">
        <v>167</v>
      </c>
      <c r="C22" s="74" t="s">
        <v>128</v>
      </c>
      <c r="D22" s="75" t="s">
        <v>128</v>
      </c>
      <c r="E22" s="76" t="s">
        <v>128</v>
      </c>
      <c r="F22" s="81" t="str">
        <f t="shared" si="0"/>
        <v>aprovado</v>
      </c>
      <c r="G22" s="81" t="str">
        <f t="shared" si="1"/>
        <v>aprovado</v>
      </c>
    </row>
    <row r="23" spans="2:7" x14ac:dyDescent="0.25">
      <c r="B23" s="73" t="s">
        <v>168</v>
      </c>
      <c r="C23" s="74"/>
      <c r="D23" s="75"/>
      <c r="E23" s="76" t="s">
        <v>129</v>
      </c>
      <c r="F23" s="81" t="str">
        <f t="shared" si="0"/>
        <v>reporvado</v>
      </c>
      <c r="G23" s="81" t="str">
        <f t="shared" si="1"/>
        <v>reporvado</v>
      </c>
    </row>
    <row r="24" spans="2:7" x14ac:dyDescent="0.25">
      <c r="B24" s="73" t="s">
        <v>169</v>
      </c>
      <c r="C24" s="74" t="s">
        <v>128</v>
      </c>
      <c r="D24" s="75" t="s">
        <v>128</v>
      </c>
      <c r="E24" s="76" t="s">
        <v>130</v>
      </c>
      <c r="F24" s="81" t="str">
        <f t="shared" si="0"/>
        <v>aprovado</v>
      </c>
      <c r="G24" s="81" t="str">
        <f t="shared" si="1"/>
        <v>aprovado</v>
      </c>
    </row>
    <row r="25" spans="2:7" x14ac:dyDescent="0.25">
      <c r="B25" s="73" t="s">
        <v>170</v>
      </c>
      <c r="C25" s="74" t="s">
        <v>130</v>
      </c>
      <c r="D25" s="75" t="s">
        <v>128</v>
      </c>
      <c r="E25" s="76" t="s">
        <v>128</v>
      </c>
      <c r="F25" s="81" t="str">
        <f t="shared" si="0"/>
        <v>reporvado</v>
      </c>
      <c r="G25" s="81" t="str">
        <f t="shared" si="1"/>
        <v>aprovado</v>
      </c>
    </row>
    <row r="26" spans="2:7" x14ac:dyDescent="0.25">
      <c r="B26" s="73" t="s">
        <v>171</v>
      </c>
      <c r="C26" s="74" t="s">
        <v>130</v>
      </c>
      <c r="D26" s="75" t="s">
        <v>130</v>
      </c>
      <c r="E26" s="76" t="s">
        <v>130</v>
      </c>
      <c r="F26" s="81" t="str">
        <f t="shared" si="0"/>
        <v>reporvado</v>
      </c>
      <c r="G26" s="81" t="str">
        <f t="shared" si="1"/>
        <v>reporvado</v>
      </c>
    </row>
    <row r="27" spans="2:7" x14ac:dyDescent="0.25">
      <c r="B27" s="73" t="s">
        <v>172</v>
      </c>
      <c r="C27" s="74" t="s">
        <v>130</v>
      </c>
      <c r="D27" s="75" t="s">
        <v>130</v>
      </c>
      <c r="E27" s="76" t="s">
        <v>129</v>
      </c>
      <c r="F27" s="81" t="str">
        <f t="shared" si="0"/>
        <v>reporvado</v>
      </c>
      <c r="G27" s="81" t="str">
        <f t="shared" si="1"/>
        <v>reporvado</v>
      </c>
    </row>
    <row r="28" spans="2:7" x14ac:dyDescent="0.25">
      <c r="B28" s="73" t="s">
        <v>173</v>
      </c>
      <c r="C28" s="74" t="s">
        <v>128</v>
      </c>
      <c r="D28" s="75" t="s">
        <v>128</v>
      </c>
      <c r="E28" s="76" t="s">
        <v>130</v>
      </c>
      <c r="F28" s="81" t="str">
        <f t="shared" si="0"/>
        <v>aprovado</v>
      </c>
      <c r="G28" s="81" t="str">
        <f t="shared" si="1"/>
        <v>aprovado</v>
      </c>
    </row>
    <row r="29" spans="2:7" x14ac:dyDescent="0.25">
      <c r="B29" s="73" t="s">
        <v>174</v>
      </c>
      <c r="C29" s="74" t="s">
        <v>130</v>
      </c>
      <c r="D29" s="75" t="s">
        <v>130</v>
      </c>
      <c r="E29" s="76"/>
      <c r="F29" s="81" t="str">
        <f t="shared" si="0"/>
        <v>reporvado</v>
      </c>
      <c r="G29" s="81" t="str">
        <f t="shared" si="1"/>
        <v>reporvado</v>
      </c>
    </row>
    <row r="30" spans="2:7" x14ac:dyDescent="0.25">
      <c r="B30" s="73" t="s">
        <v>175</v>
      </c>
      <c r="C30" s="74" t="s">
        <v>130</v>
      </c>
      <c r="D30" s="75" t="s">
        <v>128</v>
      </c>
      <c r="E30" s="76" t="s">
        <v>129</v>
      </c>
      <c r="F30" s="81" t="str">
        <f t="shared" si="0"/>
        <v>reporvado</v>
      </c>
      <c r="G30" s="81" t="str">
        <f t="shared" si="1"/>
        <v>aprovado</v>
      </c>
    </row>
    <row r="31" spans="2:7" x14ac:dyDescent="0.25">
      <c r="B31" s="73" t="s">
        <v>176</v>
      </c>
      <c r="C31" s="74"/>
      <c r="D31" s="75" t="s">
        <v>129</v>
      </c>
      <c r="E31" s="76" t="s">
        <v>130</v>
      </c>
      <c r="F31" s="81" t="str">
        <f t="shared" si="0"/>
        <v>reporvado</v>
      </c>
      <c r="G31" s="81" t="str">
        <f t="shared" si="1"/>
        <v>reporvado</v>
      </c>
    </row>
    <row r="32" spans="2:7" x14ac:dyDescent="0.25">
      <c r="B32" s="73" t="s">
        <v>177</v>
      </c>
      <c r="C32" s="74" t="s">
        <v>128</v>
      </c>
      <c r="D32" s="75" t="s">
        <v>128</v>
      </c>
      <c r="E32" s="76" t="s">
        <v>128</v>
      </c>
      <c r="F32" s="81" t="str">
        <f t="shared" si="0"/>
        <v>aprovado</v>
      </c>
      <c r="G32" s="81" t="str">
        <f t="shared" si="1"/>
        <v>aprovado</v>
      </c>
    </row>
    <row r="33" spans="2:7" x14ac:dyDescent="0.25">
      <c r="B33" s="73" t="s">
        <v>178</v>
      </c>
      <c r="C33" s="74" t="s">
        <v>129</v>
      </c>
      <c r="D33" s="75" t="s">
        <v>128</v>
      </c>
      <c r="E33" s="76" t="s">
        <v>129</v>
      </c>
      <c r="F33" s="81" t="str">
        <f t="shared" si="0"/>
        <v>reporvado</v>
      </c>
      <c r="G33" s="81" t="str">
        <f t="shared" si="1"/>
        <v>aprovado</v>
      </c>
    </row>
    <row r="34" spans="2:7" x14ac:dyDescent="0.25">
      <c r="B34" s="73" t="s">
        <v>179</v>
      </c>
      <c r="C34" s="74" t="s">
        <v>130</v>
      </c>
      <c r="D34" s="75"/>
      <c r="E34" s="76" t="s">
        <v>130</v>
      </c>
      <c r="F34" s="81" t="str">
        <f t="shared" si="0"/>
        <v>reporvado</v>
      </c>
      <c r="G34" s="81" t="str">
        <f t="shared" si="1"/>
        <v>reporvado</v>
      </c>
    </row>
    <row r="35" spans="2:7" x14ac:dyDescent="0.25">
      <c r="B35" s="73" t="s">
        <v>180</v>
      </c>
      <c r="C35" s="74" t="s">
        <v>128</v>
      </c>
      <c r="D35" s="75" t="s">
        <v>128</v>
      </c>
      <c r="E35" s="76" t="s">
        <v>129</v>
      </c>
      <c r="F35" s="81" t="str">
        <f t="shared" si="0"/>
        <v>aprovado</v>
      </c>
      <c r="G35" s="81" t="str">
        <f t="shared" si="1"/>
        <v>aprovado</v>
      </c>
    </row>
    <row r="36" spans="2:7" x14ac:dyDescent="0.25">
      <c r="B36" s="73" t="s">
        <v>181</v>
      </c>
      <c r="C36" s="74" t="s">
        <v>128</v>
      </c>
      <c r="D36" s="75" t="s">
        <v>130</v>
      </c>
      <c r="E36" s="76" t="s">
        <v>130</v>
      </c>
      <c r="F36" s="81" t="str">
        <f t="shared" si="0"/>
        <v>reporvado</v>
      </c>
      <c r="G36" s="81" t="str">
        <f t="shared" si="1"/>
        <v>aprovado</v>
      </c>
    </row>
    <row r="37" spans="2:7" x14ac:dyDescent="0.25">
      <c r="B37" s="73" t="s">
        <v>182</v>
      </c>
      <c r="C37" s="74" t="s">
        <v>129</v>
      </c>
      <c r="D37" s="75" t="s">
        <v>130</v>
      </c>
      <c r="E37" s="76"/>
      <c r="F37" s="81" t="str">
        <f t="shared" si="0"/>
        <v>reporvado</v>
      </c>
      <c r="G37" s="81" t="str">
        <f t="shared" si="1"/>
        <v>reporvado</v>
      </c>
    </row>
    <row r="38" spans="2:7" x14ac:dyDescent="0.25">
      <c r="B38" s="73" t="s">
        <v>183</v>
      </c>
      <c r="C38" s="74" t="s">
        <v>128</v>
      </c>
      <c r="D38" s="75" t="s">
        <v>128</v>
      </c>
      <c r="E38" s="76" t="s">
        <v>128</v>
      </c>
      <c r="F38" s="81" t="str">
        <f t="shared" si="0"/>
        <v>aprovado</v>
      </c>
      <c r="G38" s="81" t="str">
        <f t="shared" si="1"/>
        <v>aprovado</v>
      </c>
    </row>
    <row r="39" spans="2:7" ht="15.75" thickBot="1" x14ac:dyDescent="0.3">
      <c r="B39" s="77" t="s">
        <v>184</v>
      </c>
      <c r="C39" s="78" t="s">
        <v>130</v>
      </c>
      <c r="D39" s="79" t="s">
        <v>129</v>
      </c>
      <c r="E39" s="80" t="s">
        <v>129</v>
      </c>
      <c r="F39" s="81" t="str">
        <f t="shared" si="0"/>
        <v>reporvado</v>
      </c>
      <c r="G39" s="81" t="str">
        <f t="shared" si="1"/>
        <v>reporvado</v>
      </c>
    </row>
  </sheetData>
  <mergeCells count="5">
    <mergeCell ref="B2:H2"/>
    <mergeCell ref="B4:B5"/>
    <mergeCell ref="C4:E4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Q32"/>
  <sheetViews>
    <sheetView showGridLines="0" tabSelected="1" zoomScale="75" zoomScaleNormal="75" workbookViewId="0">
      <selection activeCell="H6" sqref="H6"/>
    </sheetView>
  </sheetViews>
  <sheetFormatPr defaultRowHeight="15" x14ac:dyDescent="0.25"/>
  <cols>
    <col min="1" max="1" width="2.7109375" customWidth="1"/>
    <col min="2" max="2" width="12.42578125" customWidth="1"/>
    <col min="3" max="4" width="10" customWidth="1"/>
    <col min="5" max="5" width="11.85546875" customWidth="1"/>
    <col min="6" max="6" width="13.28515625" customWidth="1"/>
    <col min="7" max="7" width="17.7109375" customWidth="1"/>
    <col min="8" max="8" width="11.28515625" customWidth="1"/>
    <col min="9" max="9" width="15.42578125" bestFit="1" customWidth="1"/>
    <col min="10" max="10" width="9.7109375" customWidth="1"/>
    <col min="11" max="11" width="26.140625" bestFit="1" customWidth="1"/>
    <col min="12" max="12" width="13.5703125" bestFit="1" customWidth="1"/>
    <col min="14" max="15" width="5" customWidth="1"/>
    <col min="16" max="16" width="11.7109375" customWidth="1"/>
    <col min="17" max="17" width="12.85546875" customWidth="1"/>
    <col min="18" max="18" width="11.42578125" bestFit="1" customWidth="1"/>
    <col min="19" max="19" width="20.28515625" bestFit="1" customWidth="1"/>
    <col min="20" max="20" width="11.28515625" customWidth="1"/>
    <col min="22" max="22" width="11" bestFit="1" customWidth="1"/>
  </cols>
  <sheetData>
    <row r="1" spans="2:17" ht="13.5" customHeight="1" thickBot="1" x14ac:dyDescent="0.3"/>
    <row r="2" spans="2:17" ht="63.75" customHeight="1" thickBot="1" x14ac:dyDescent="0.3">
      <c r="B2" s="268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70"/>
    </row>
    <row r="3" spans="2:17" ht="14.25" customHeight="1" thickBot="1" x14ac:dyDescent="0.3"/>
    <row r="4" spans="2:17" ht="57.75" customHeight="1" thickBot="1" x14ac:dyDescent="0.3">
      <c r="B4" s="271" t="s">
        <v>123</v>
      </c>
      <c r="C4" s="272"/>
      <c r="D4" s="272"/>
      <c r="E4" s="272"/>
      <c r="F4" s="272"/>
      <c r="G4" s="272"/>
      <c r="H4" s="272"/>
      <c r="I4" s="273"/>
      <c r="K4" s="120" t="s">
        <v>185</v>
      </c>
      <c r="L4" s="121">
        <v>60</v>
      </c>
    </row>
    <row r="5" spans="2:17" ht="36" customHeight="1" thickBot="1" x14ac:dyDescent="0.3">
      <c r="B5" s="105" t="s">
        <v>33</v>
      </c>
      <c r="C5" s="106" t="s">
        <v>120</v>
      </c>
      <c r="D5" s="106" t="s">
        <v>71</v>
      </c>
      <c r="E5" s="107" t="s">
        <v>34</v>
      </c>
      <c r="F5" s="107" t="s">
        <v>35</v>
      </c>
      <c r="G5" s="107" t="s">
        <v>36</v>
      </c>
      <c r="H5" s="106" t="s">
        <v>121</v>
      </c>
      <c r="I5" s="108" t="s">
        <v>122</v>
      </c>
      <c r="K5" s="6"/>
      <c r="L5" s="6"/>
      <c r="M5" s="6"/>
      <c r="N5" s="6"/>
      <c r="O5" s="6"/>
      <c r="P5" s="6"/>
    </row>
    <row r="6" spans="2:17" ht="16.5" customHeight="1" x14ac:dyDescent="0.25">
      <c r="B6" s="109" t="s">
        <v>37</v>
      </c>
      <c r="C6" s="95" t="s">
        <v>68</v>
      </c>
      <c r="D6" s="95" t="s">
        <v>70</v>
      </c>
      <c r="E6" s="110" t="s">
        <v>38</v>
      </c>
      <c r="F6" s="111">
        <v>70</v>
      </c>
      <c r="G6" s="94">
        <f>IF(F6&lt;=$L$4,0,IF(F6&lt;=70,280, IF(F6&lt;=100,(F6-SL$4)*26,(F6-$L$4)*40)))</f>
        <v>280</v>
      </c>
      <c r="H6" s="95">
        <f>IF(F6&lt;=$L$4,0,IF(F6&lt;=70,280, IF(F6&lt;=100,(F6-SL$4)*26,(F6-$L$4)*40)))</f>
        <v>280</v>
      </c>
      <c r="I6" s="96"/>
      <c r="J6" s="10"/>
      <c r="K6" s="5"/>
      <c r="L6" s="5"/>
      <c r="M6" s="5"/>
      <c r="N6" s="5"/>
      <c r="O6" s="5"/>
      <c r="P6" s="5"/>
    </row>
    <row r="7" spans="2:17" ht="15.75" customHeight="1" x14ac:dyDescent="0.25">
      <c r="B7" s="112" t="s">
        <v>39</v>
      </c>
      <c r="C7" s="113" t="s">
        <v>70</v>
      </c>
      <c r="D7" s="113" t="s">
        <v>70</v>
      </c>
      <c r="E7" s="114" t="s">
        <v>40</v>
      </c>
      <c r="F7" s="115">
        <v>65</v>
      </c>
      <c r="G7" s="94">
        <f t="shared" ref="G7:G28" si="0">IF(F7&lt;=$L$4,0,IF(F7&lt;=70,280, IF(F7&lt;=100,(F7-SL$4)*26,(F7-$L$4)*40)))</f>
        <v>280</v>
      </c>
      <c r="H7" s="97"/>
      <c r="I7" s="98"/>
      <c r="J7" s="10"/>
      <c r="K7" s="5"/>
      <c r="L7" s="5"/>
      <c r="M7" s="5"/>
      <c r="N7" s="5"/>
      <c r="O7" s="5"/>
      <c r="P7" s="5"/>
    </row>
    <row r="8" spans="2:17" ht="15.75" customHeight="1" x14ac:dyDescent="0.25">
      <c r="B8" s="112" t="s">
        <v>41</v>
      </c>
      <c r="C8" s="113" t="s">
        <v>68</v>
      </c>
      <c r="D8" s="113" t="s">
        <v>68</v>
      </c>
      <c r="E8" s="114" t="s">
        <v>42</v>
      </c>
      <c r="F8" s="115">
        <v>105</v>
      </c>
      <c r="G8" s="94">
        <f t="shared" si="0"/>
        <v>1800</v>
      </c>
      <c r="H8" s="97"/>
      <c r="I8" s="98"/>
      <c r="J8" s="10"/>
      <c r="K8" s="5"/>
      <c r="L8" s="5"/>
      <c r="M8" s="5"/>
      <c r="N8" s="5"/>
      <c r="O8" s="5"/>
      <c r="P8" s="5"/>
    </row>
    <row r="9" spans="2:17" ht="15.75" customHeight="1" x14ac:dyDescent="0.25">
      <c r="B9" s="112" t="s">
        <v>43</v>
      </c>
      <c r="C9" s="113" t="s">
        <v>68</v>
      </c>
      <c r="D9" s="113" t="s">
        <v>70</v>
      </c>
      <c r="E9" s="114" t="s">
        <v>44</v>
      </c>
      <c r="F9" s="115">
        <v>95</v>
      </c>
      <c r="G9" s="94">
        <f t="shared" si="0"/>
        <v>2470</v>
      </c>
      <c r="H9" s="97"/>
      <c r="I9" s="98"/>
      <c r="J9" s="10"/>
      <c r="K9" s="5"/>
      <c r="L9" s="5"/>
      <c r="M9" s="5"/>
      <c r="N9" s="5"/>
      <c r="O9" s="5"/>
      <c r="P9" s="5"/>
    </row>
    <row r="10" spans="2:17" ht="15.75" customHeight="1" x14ac:dyDescent="0.25">
      <c r="B10" s="112" t="s">
        <v>45</v>
      </c>
      <c r="C10" s="113" t="s">
        <v>68</v>
      </c>
      <c r="D10" s="113" t="s">
        <v>68</v>
      </c>
      <c r="E10" s="114" t="s">
        <v>46</v>
      </c>
      <c r="F10" s="115">
        <v>88</v>
      </c>
      <c r="G10" s="94">
        <f t="shared" si="0"/>
        <v>2288</v>
      </c>
      <c r="H10" s="97"/>
      <c r="I10" s="98"/>
      <c r="J10" s="10"/>
      <c r="K10" s="5"/>
      <c r="L10" s="5"/>
      <c r="M10" s="5"/>
      <c r="N10" s="5"/>
      <c r="O10" s="5"/>
      <c r="P10" s="5"/>
    </row>
    <row r="11" spans="2:17" ht="15.75" customHeight="1" x14ac:dyDescent="0.25">
      <c r="B11" s="112" t="s">
        <v>47</v>
      </c>
      <c r="C11" s="113" t="s">
        <v>68</v>
      </c>
      <c r="D11" s="113" t="s">
        <v>70</v>
      </c>
      <c r="E11" s="114" t="s">
        <v>40</v>
      </c>
      <c r="F11" s="115">
        <v>55</v>
      </c>
      <c r="G11" s="94">
        <f t="shared" si="0"/>
        <v>0</v>
      </c>
      <c r="H11" s="97"/>
      <c r="I11" s="98"/>
      <c r="J11" s="10"/>
      <c r="K11" s="7"/>
      <c r="L11" s="7"/>
      <c r="M11" s="7"/>
      <c r="N11" s="7"/>
      <c r="O11" s="7"/>
      <c r="P11" s="7"/>
      <c r="Q11" s="7"/>
    </row>
    <row r="12" spans="2:17" ht="15" customHeight="1" x14ac:dyDescent="0.25">
      <c r="B12" s="112" t="s">
        <v>48</v>
      </c>
      <c r="C12" s="113" t="s">
        <v>70</v>
      </c>
      <c r="D12" s="113" t="s">
        <v>68</v>
      </c>
      <c r="E12" s="114" t="s">
        <v>38</v>
      </c>
      <c r="F12" s="115">
        <v>51</v>
      </c>
      <c r="G12" s="94">
        <f t="shared" si="0"/>
        <v>0</v>
      </c>
      <c r="H12" s="97"/>
      <c r="I12" s="98"/>
      <c r="J12" s="10"/>
      <c r="K12" s="7"/>
      <c r="L12" s="7"/>
      <c r="M12" s="7"/>
      <c r="N12" s="7"/>
      <c r="O12" s="7"/>
      <c r="P12" s="7"/>
      <c r="Q12" s="7"/>
    </row>
    <row r="13" spans="2:17" x14ac:dyDescent="0.25">
      <c r="B13" s="112" t="s">
        <v>49</v>
      </c>
      <c r="C13" s="113" t="s">
        <v>68</v>
      </c>
      <c r="D13" s="113" t="s">
        <v>68</v>
      </c>
      <c r="E13" s="114" t="s">
        <v>44</v>
      </c>
      <c r="F13" s="115">
        <v>53</v>
      </c>
      <c r="G13" s="94">
        <f t="shared" si="0"/>
        <v>0</v>
      </c>
      <c r="H13" s="97"/>
      <c r="I13" s="98"/>
      <c r="J13" s="10"/>
      <c r="K13" s="8"/>
      <c r="L13" s="8"/>
      <c r="M13" s="8"/>
      <c r="N13" s="8"/>
      <c r="O13" s="8"/>
      <c r="P13" s="8"/>
      <c r="Q13" s="8"/>
    </row>
    <row r="14" spans="2:17" x14ac:dyDescent="0.25">
      <c r="B14" s="112" t="s">
        <v>50</v>
      </c>
      <c r="C14" s="113" t="s">
        <v>70</v>
      </c>
      <c r="D14" s="113" t="s">
        <v>68</v>
      </c>
      <c r="E14" s="114" t="s">
        <v>44</v>
      </c>
      <c r="F14" s="115">
        <v>61</v>
      </c>
      <c r="G14" s="94">
        <f t="shared" si="0"/>
        <v>280</v>
      </c>
      <c r="H14" s="97"/>
      <c r="I14" s="98"/>
      <c r="J14" s="10"/>
      <c r="K14" s="8"/>
      <c r="L14" s="8"/>
      <c r="M14" s="8"/>
      <c r="N14" s="8"/>
      <c r="O14" s="8"/>
      <c r="P14" s="8"/>
      <c r="Q14" s="8"/>
    </row>
    <row r="15" spans="2:17" x14ac:dyDescent="0.25">
      <c r="B15" s="112" t="s">
        <v>51</v>
      </c>
      <c r="C15" s="113" t="s">
        <v>68</v>
      </c>
      <c r="D15" s="113" t="s">
        <v>70</v>
      </c>
      <c r="E15" s="114" t="s">
        <v>42</v>
      </c>
      <c r="F15" s="115">
        <v>67</v>
      </c>
      <c r="G15" s="94">
        <f t="shared" si="0"/>
        <v>280</v>
      </c>
      <c r="H15" s="97"/>
      <c r="I15" s="98"/>
      <c r="J15" s="10"/>
      <c r="K15" s="8"/>
      <c r="L15" s="8"/>
      <c r="M15" s="8"/>
      <c r="N15" s="8"/>
      <c r="O15" s="8"/>
      <c r="P15" s="8"/>
      <c r="Q15" s="8"/>
    </row>
    <row r="16" spans="2:17" x14ac:dyDescent="0.25">
      <c r="B16" s="112" t="s">
        <v>52</v>
      </c>
      <c r="C16" s="113" t="s">
        <v>68</v>
      </c>
      <c r="D16" s="113" t="s">
        <v>70</v>
      </c>
      <c r="E16" s="114" t="s">
        <v>40</v>
      </c>
      <c r="F16" s="115">
        <v>121</v>
      </c>
      <c r="G16" s="94">
        <f t="shared" si="0"/>
        <v>2440</v>
      </c>
      <c r="H16" s="97"/>
      <c r="I16" s="98"/>
      <c r="J16" s="10"/>
    </row>
    <row r="17" spans="2:10" x14ac:dyDescent="0.25">
      <c r="B17" s="112" t="s">
        <v>53</v>
      </c>
      <c r="C17" s="113" t="s">
        <v>68</v>
      </c>
      <c r="D17" s="113" t="s">
        <v>68</v>
      </c>
      <c r="E17" s="114" t="s">
        <v>54</v>
      </c>
      <c r="F17" s="115">
        <v>117</v>
      </c>
      <c r="G17" s="94">
        <f t="shared" si="0"/>
        <v>2280</v>
      </c>
      <c r="H17" s="97"/>
      <c r="I17" s="98"/>
      <c r="J17" s="10"/>
    </row>
    <row r="18" spans="2:10" x14ac:dyDescent="0.25">
      <c r="B18" s="112" t="s">
        <v>55</v>
      </c>
      <c r="C18" s="113" t="s">
        <v>68</v>
      </c>
      <c r="D18" s="113" t="s">
        <v>68</v>
      </c>
      <c r="E18" s="114" t="s">
        <v>46</v>
      </c>
      <c r="F18" s="115">
        <v>52</v>
      </c>
      <c r="G18" s="94">
        <f t="shared" si="0"/>
        <v>0</v>
      </c>
      <c r="H18" s="97"/>
      <c r="I18" s="98"/>
      <c r="J18" s="10"/>
    </row>
    <row r="19" spans="2:10" x14ac:dyDescent="0.25">
      <c r="B19" s="112" t="s">
        <v>56</v>
      </c>
      <c r="C19" s="113" t="s">
        <v>70</v>
      </c>
      <c r="D19" s="113" t="s">
        <v>68</v>
      </c>
      <c r="E19" s="114" t="s">
        <v>44</v>
      </c>
      <c r="F19" s="115">
        <v>54</v>
      </c>
      <c r="G19" s="94">
        <f t="shared" si="0"/>
        <v>0</v>
      </c>
      <c r="H19" s="97"/>
      <c r="I19" s="98"/>
      <c r="J19" s="10"/>
    </row>
    <row r="20" spans="2:10" x14ac:dyDescent="0.25">
      <c r="B20" s="112" t="s">
        <v>57</v>
      </c>
      <c r="C20" s="113" t="s">
        <v>70</v>
      </c>
      <c r="D20" s="113" t="s">
        <v>70</v>
      </c>
      <c r="E20" s="114" t="s">
        <v>38</v>
      </c>
      <c r="F20" s="115">
        <v>61</v>
      </c>
      <c r="G20" s="94">
        <f t="shared" si="0"/>
        <v>280</v>
      </c>
      <c r="H20" s="97"/>
      <c r="I20" s="98"/>
      <c r="J20" s="10"/>
    </row>
    <row r="21" spans="2:10" ht="15" customHeight="1" x14ac:dyDescent="0.25">
      <c r="B21" s="112" t="s">
        <v>58</v>
      </c>
      <c r="C21" s="113" t="s">
        <v>68</v>
      </c>
      <c r="D21" s="113" t="s">
        <v>68</v>
      </c>
      <c r="E21" s="114" t="s">
        <v>42</v>
      </c>
      <c r="F21" s="115">
        <v>60</v>
      </c>
      <c r="G21" s="94">
        <f t="shared" si="0"/>
        <v>0</v>
      </c>
      <c r="H21" s="97"/>
      <c r="I21" s="98"/>
      <c r="J21" s="10"/>
    </row>
    <row r="22" spans="2:10" x14ac:dyDescent="0.25">
      <c r="B22" s="112" t="s">
        <v>59</v>
      </c>
      <c r="C22" s="113" t="s">
        <v>68</v>
      </c>
      <c r="D22" s="113" t="s">
        <v>70</v>
      </c>
      <c r="E22" s="114" t="s">
        <v>54</v>
      </c>
      <c r="F22" s="115">
        <v>70</v>
      </c>
      <c r="G22" s="94">
        <f t="shared" si="0"/>
        <v>280</v>
      </c>
      <c r="H22" s="97"/>
      <c r="I22" s="98"/>
      <c r="J22" s="10"/>
    </row>
    <row r="23" spans="2:10" x14ac:dyDescent="0.25">
      <c r="B23" s="112" t="s">
        <v>60</v>
      </c>
      <c r="C23" s="113" t="s">
        <v>70</v>
      </c>
      <c r="D23" s="113" t="s">
        <v>68</v>
      </c>
      <c r="E23" s="114" t="s">
        <v>38</v>
      </c>
      <c r="F23" s="115">
        <v>83</v>
      </c>
      <c r="G23" s="94">
        <f t="shared" si="0"/>
        <v>2158</v>
      </c>
      <c r="H23" s="97"/>
      <c r="I23" s="98"/>
      <c r="J23" s="10"/>
    </row>
    <row r="24" spans="2:10" x14ac:dyDescent="0.25">
      <c r="B24" s="112" t="s">
        <v>61</v>
      </c>
      <c r="C24" s="113" t="s">
        <v>68</v>
      </c>
      <c r="D24" s="113" t="s">
        <v>68</v>
      </c>
      <c r="E24" s="114" t="s">
        <v>40</v>
      </c>
      <c r="F24" s="115">
        <v>91</v>
      </c>
      <c r="G24" s="94">
        <f t="shared" si="0"/>
        <v>2366</v>
      </c>
      <c r="H24" s="97"/>
      <c r="I24" s="98"/>
      <c r="J24" s="10"/>
    </row>
    <row r="25" spans="2:10" x14ac:dyDescent="0.25">
      <c r="B25" s="112" t="s">
        <v>62</v>
      </c>
      <c r="C25" s="113" t="s">
        <v>70</v>
      </c>
      <c r="D25" s="113" t="s">
        <v>70</v>
      </c>
      <c r="E25" s="114" t="s">
        <v>44</v>
      </c>
      <c r="F25" s="115">
        <v>57</v>
      </c>
      <c r="G25" s="94">
        <f t="shared" si="0"/>
        <v>0</v>
      </c>
      <c r="H25" s="97"/>
      <c r="I25" s="98"/>
      <c r="J25" s="10"/>
    </row>
    <row r="26" spans="2:10" x14ac:dyDescent="0.25">
      <c r="B26" s="112" t="s">
        <v>63</v>
      </c>
      <c r="C26" s="113" t="s">
        <v>68</v>
      </c>
      <c r="D26" s="113" t="s">
        <v>68</v>
      </c>
      <c r="E26" s="114" t="s">
        <v>54</v>
      </c>
      <c r="F26" s="115">
        <v>59</v>
      </c>
      <c r="G26" s="94">
        <f t="shared" si="0"/>
        <v>0</v>
      </c>
      <c r="H26" s="97"/>
      <c r="I26" s="98"/>
      <c r="J26" s="10"/>
    </row>
    <row r="27" spans="2:10" x14ac:dyDescent="0.25">
      <c r="B27" s="112" t="s">
        <v>64</v>
      </c>
      <c r="C27" s="113" t="s">
        <v>70</v>
      </c>
      <c r="D27" s="113" t="s">
        <v>68</v>
      </c>
      <c r="E27" s="114" t="s">
        <v>44</v>
      </c>
      <c r="F27" s="115">
        <v>102</v>
      </c>
      <c r="G27" s="94">
        <f t="shared" si="0"/>
        <v>1680</v>
      </c>
      <c r="H27" s="97"/>
      <c r="I27" s="98"/>
      <c r="J27" s="10"/>
    </row>
    <row r="28" spans="2:10" ht="15.75" thickBot="1" x14ac:dyDescent="0.3">
      <c r="B28" s="116" t="s">
        <v>65</v>
      </c>
      <c r="C28" s="117" t="s">
        <v>68</v>
      </c>
      <c r="D28" s="117" t="s">
        <v>68</v>
      </c>
      <c r="E28" s="118" t="s">
        <v>42</v>
      </c>
      <c r="F28" s="119">
        <v>94</v>
      </c>
      <c r="G28" s="94">
        <f t="shared" si="0"/>
        <v>2444</v>
      </c>
      <c r="H28" s="99"/>
      <c r="I28" s="100"/>
      <c r="J28" s="10"/>
    </row>
    <row r="29" spans="2:10" ht="16.5" thickBot="1" x14ac:dyDescent="0.3">
      <c r="B29" s="12"/>
      <c r="C29" s="12"/>
      <c r="D29" s="12"/>
      <c r="E29" s="101" t="s">
        <v>15</v>
      </c>
      <c r="F29" s="102"/>
      <c r="G29" s="103"/>
      <c r="H29" s="104"/>
      <c r="I29" s="160"/>
      <c r="J29" s="10"/>
    </row>
    <row r="32" spans="2:10" ht="24" customHeight="1" x14ac:dyDescent="0.25"/>
  </sheetData>
  <mergeCells count="2">
    <mergeCell ref="B2:Q2"/>
    <mergeCell ref="B4:I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34"/>
  <sheetViews>
    <sheetView showGridLines="0" zoomScale="75" zoomScaleNormal="75" workbookViewId="0">
      <selection activeCell="E6" sqref="E6:E32"/>
    </sheetView>
  </sheetViews>
  <sheetFormatPr defaultColWidth="0" defaultRowHeight="15" x14ac:dyDescent="0.25"/>
  <cols>
    <col min="1" max="1" width="2.7109375" customWidth="1"/>
    <col min="2" max="2" width="24.140625" customWidth="1"/>
    <col min="3" max="3" width="17.5703125" customWidth="1"/>
    <col min="4" max="4" width="18.7109375" customWidth="1"/>
    <col min="5" max="5" width="18.5703125" style="15" customWidth="1"/>
    <col min="6" max="6" width="9.140625" customWidth="1"/>
    <col min="7" max="7" width="10" customWidth="1"/>
    <col min="8" max="8" width="20.28515625" customWidth="1"/>
    <col min="9" max="14" width="9.140625" customWidth="1"/>
    <col min="15" max="15" width="15.42578125" customWidth="1"/>
    <col min="16" max="17" width="0" hidden="1" customWidth="1"/>
    <col min="18" max="16384" width="9.140625" hidden="1"/>
  </cols>
  <sheetData>
    <row r="1" spans="2:17" ht="13.5" customHeight="1" thickBot="1" x14ac:dyDescent="0.3"/>
    <row r="2" spans="2:17" ht="60.75" customHeight="1" thickBot="1" x14ac:dyDescent="0.3">
      <c r="B2" s="274"/>
      <c r="C2" s="275"/>
      <c r="D2" s="275"/>
      <c r="E2" s="275"/>
      <c r="F2" s="275"/>
      <c r="G2" s="275"/>
      <c r="H2" s="275"/>
      <c r="I2" s="275"/>
      <c r="J2" s="275"/>
      <c r="K2" s="275"/>
      <c r="L2" s="276"/>
    </row>
    <row r="3" spans="2:17" ht="10.5" customHeight="1" thickBot="1" x14ac:dyDescent="0.3"/>
    <row r="4" spans="2:17" ht="26.25" customHeight="1" thickBot="1" x14ac:dyDescent="0.3">
      <c r="B4" s="277" t="s">
        <v>125</v>
      </c>
      <c r="C4" s="278"/>
      <c r="D4" s="278"/>
      <c r="E4" s="279"/>
    </row>
    <row r="5" spans="2:17" ht="21.75" thickBot="1" x14ac:dyDescent="0.4">
      <c r="B5" s="132" t="s">
        <v>72</v>
      </c>
      <c r="C5" s="133" t="s">
        <v>73</v>
      </c>
      <c r="D5" s="133" t="s">
        <v>74</v>
      </c>
      <c r="E5" s="134" t="s">
        <v>75</v>
      </c>
      <c r="G5" s="122" t="s">
        <v>127</v>
      </c>
      <c r="P5" s="161" t="s">
        <v>114</v>
      </c>
      <c r="Q5" s="161" t="s">
        <v>115</v>
      </c>
    </row>
    <row r="6" spans="2:17" x14ac:dyDescent="0.25">
      <c r="B6" s="129" t="s">
        <v>76</v>
      </c>
      <c r="C6" s="130" t="s">
        <v>8</v>
      </c>
      <c r="D6" s="130" t="s">
        <v>77</v>
      </c>
      <c r="E6" s="131"/>
      <c r="G6" s="137" t="s">
        <v>114</v>
      </c>
      <c r="H6" s="135"/>
      <c r="P6" s="162" t="s">
        <v>13</v>
      </c>
      <c r="Q6" s="162" t="s">
        <v>82</v>
      </c>
    </row>
    <row r="7" spans="2:17" ht="15.75" thickBot="1" x14ac:dyDescent="0.3">
      <c r="B7" s="123" t="s">
        <v>78</v>
      </c>
      <c r="C7" s="124" t="s">
        <v>4</v>
      </c>
      <c r="D7" s="124" t="s">
        <v>79</v>
      </c>
      <c r="E7" s="125"/>
      <c r="G7" s="138" t="s">
        <v>115</v>
      </c>
      <c r="H7" s="136"/>
      <c r="P7" s="162" t="s">
        <v>82</v>
      </c>
      <c r="Q7" s="162" t="s">
        <v>77</v>
      </c>
    </row>
    <row r="8" spans="2:17" x14ac:dyDescent="0.25">
      <c r="B8" s="123" t="s">
        <v>80</v>
      </c>
      <c r="C8" s="124" t="s">
        <v>13</v>
      </c>
      <c r="D8" s="124" t="s">
        <v>8</v>
      </c>
      <c r="E8" s="125"/>
      <c r="P8" s="162" t="s">
        <v>8</v>
      </c>
      <c r="Q8" s="162" t="s">
        <v>8</v>
      </c>
    </row>
    <row r="9" spans="2:17" x14ac:dyDescent="0.25">
      <c r="B9" s="123" t="s">
        <v>81</v>
      </c>
      <c r="C9" s="124" t="s">
        <v>82</v>
      </c>
      <c r="D9" s="124" t="s">
        <v>77</v>
      </c>
      <c r="E9" s="125"/>
      <c r="P9" s="162" t="s">
        <v>4</v>
      </c>
      <c r="Q9" s="162" t="s">
        <v>79</v>
      </c>
    </row>
    <row r="10" spans="2:17" x14ac:dyDescent="0.25">
      <c r="B10" s="123" t="s">
        <v>83</v>
      </c>
      <c r="C10" s="124" t="s">
        <v>8</v>
      </c>
      <c r="D10" s="124" t="s">
        <v>77</v>
      </c>
      <c r="E10" s="125"/>
    </row>
    <row r="11" spans="2:17" x14ac:dyDescent="0.25">
      <c r="B11" s="123" t="s">
        <v>84</v>
      </c>
      <c r="C11" s="124" t="s">
        <v>82</v>
      </c>
      <c r="D11" s="124" t="s">
        <v>8</v>
      </c>
      <c r="E11" s="125"/>
    </row>
    <row r="12" spans="2:17" x14ac:dyDescent="0.25">
      <c r="B12" s="123" t="s">
        <v>85</v>
      </c>
      <c r="C12" s="124" t="s">
        <v>4</v>
      </c>
      <c r="D12" s="124" t="s">
        <v>79</v>
      </c>
      <c r="E12" s="125"/>
    </row>
    <row r="13" spans="2:17" x14ac:dyDescent="0.25">
      <c r="B13" s="123" t="s">
        <v>86</v>
      </c>
      <c r="C13" s="124" t="s">
        <v>13</v>
      </c>
      <c r="D13" s="124" t="s">
        <v>8</v>
      </c>
      <c r="E13" s="125"/>
    </row>
    <row r="14" spans="2:17" x14ac:dyDescent="0.25">
      <c r="B14" s="123" t="s">
        <v>81</v>
      </c>
      <c r="C14" s="124" t="s">
        <v>82</v>
      </c>
      <c r="D14" s="124" t="s">
        <v>8</v>
      </c>
      <c r="E14" s="125"/>
    </row>
    <row r="15" spans="2:17" x14ac:dyDescent="0.25">
      <c r="B15" s="123" t="s">
        <v>87</v>
      </c>
      <c r="C15" s="124" t="s">
        <v>8</v>
      </c>
      <c r="D15" s="124" t="s">
        <v>77</v>
      </c>
      <c r="E15" s="125"/>
    </row>
    <row r="16" spans="2:17" x14ac:dyDescent="0.25">
      <c r="B16" s="123" t="s">
        <v>83</v>
      </c>
      <c r="C16" s="124" t="s">
        <v>4</v>
      </c>
      <c r="D16" s="124" t="s">
        <v>82</v>
      </c>
      <c r="E16" s="125"/>
    </row>
    <row r="17" spans="2:5" x14ac:dyDescent="0.25">
      <c r="B17" s="123" t="s">
        <v>88</v>
      </c>
      <c r="C17" s="124" t="s">
        <v>13</v>
      </c>
      <c r="D17" s="124" t="s">
        <v>82</v>
      </c>
      <c r="E17" s="125"/>
    </row>
    <row r="18" spans="2:5" x14ac:dyDescent="0.25">
      <c r="B18" s="123" t="s">
        <v>76</v>
      </c>
      <c r="C18" s="124" t="s">
        <v>82</v>
      </c>
      <c r="D18" s="124" t="s">
        <v>8</v>
      </c>
      <c r="E18" s="125"/>
    </row>
    <row r="19" spans="2:5" x14ac:dyDescent="0.25">
      <c r="B19" s="123" t="s">
        <v>78</v>
      </c>
      <c r="C19" s="124" t="s">
        <v>8</v>
      </c>
      <c r="D19" s="124" t="s">
        <v>82</v>
      </c>
      <c r="E19" s="125"/>
    </row>
    <row r="20" spans="2:5" x14ac:dyDescent="0.25">
      <c r="B20" s="123" t="s">
        <v>80</v>
      </c>
      <c r="C20" s="124" t="s">
        <v>4</v>
      </c>
      <c r="D20" s="124" t="s">
        <v>82</v>
      </c>
      <c r="E20" s="125"/>
    </row>
    <row r="21" spans="2:5" x14ac:dyDescent="0.25">
      <c r="B21" s="123" t="s">
        <v>89</v>
      </c>
      <c r="C21" s="124" t="s">
        <v>13</v>
      </c>
      <c r="D21" s="124" t="s">
        <v>77</v>
      </c>
      <c r="E21" s="125"/>
    </row>
    <row r="22" spans="2:5" x14ac:dyDescent="0.25">
      <c r="B22" s="123" t="s">
        <v>84</v>
      </c>
      <c r="C22" s="124" t="s">
        <v>4</v>
      </c>
      <c r="D22" s="124" t="s">
        <v>77</v>
      </c>
      <c r="E22" s="125"/>
    </row>
    <row r="23" spans="2:5" x14ac:dyDescent="0.25">
      <c r="B23" s="123" t="s">
        <v>90</v>
      </c>
      <c r="C23" s="124" t="s">
        <v>13</v>
      </c>
      <c r="D23" s="124" t="s">
        <v>82</v>
      </c>
      <c r="E23" s="125"/>
    </row>
    <row r="24" spans="2:5" x14ac:dyDescent="0.25">
      <c r="B24" s="123" t="s">
        <v>91</v>
      </c>
      <c r="C24" s="124" t="s">
        <v>82</v>
      </c>
      <c r="D24" s="124" t="s">
        <v>79</v>
      </c>
      <c r="E24" s="125"/>
    </row>
    <row r="25" spans="2:5" x14ac:dyDescent="0.25">
      <c r="B25" s="123" t="s">
        <v>92</v>
      </c>
      <c r="C25" s="124" t="s">
        <v>8</v>
      </c>
      <c r="D25" s="124" t="s">
        <v>8</v>
      </c>
      <c r="E25" s="125"/>
    </row>
    <row r="26" spans="2:5" x14ac:dyDescent="0.25">
      <c r="B26" s="123" t="s">
        <v>93</v>
      </c>
      <c r="C26" s="124" t="s">
        <v>13</v>
      </c>
      <c r="D26" s="124" t="s">
        <v>8</v>
      </c>
      <c r="E26" s="125"/>
    </row>
    <row r="27" spans="2:5" x14ac:dyDescent="0.25">
      <c r="B27" s="123" t="s">
        <v>94</v>
      </c>
      <c r="C27" s="124" t="s">
        <v>13</v>
      </c>
      <c r="D27" s="124" t="s">
        <v>8</v>
      </c>
      <c r="E27" s="125"/>
    </row>
    <row r="28" spans="2:5" x14ac:dyDescent="0.25">
      <c r="B28" s="123" t="s">
        <v>95</v>
      </c>
      <c r="C28" s="124" t="s">
        <v>4</v>
      </c>
      <c r="D28" s="124" t="s">
        <v>8</v>
      </c>
      <c r="E28" s="125"/>
    </row>
    <row r="29" spans="2:5" x14ac:dyDescent="0.25">
      <c r="B29" s="123" t="s">
        <v>96</v>
      </c>
      <c r="C29" s="124" t="s">
        <v>82</v>
      </c>
      <c r="D29" s="124" t="s">
        <v>79</v>
      </c>
      <c r="E29" s="125"/>
    </row>
    <row r="30" spans="2:5" x14ac:dyDescent="0.25">
      <c r="B30" s="123" t="s">
        <v>97</v>
      </c>
      <c r="C30" s="124" t="s">
        <v>8</v>
      </c>
      <c r="D30" s="124" t="s">
        <v>8</v>
      </c>
      <c r="E30" s="125"/>
    </row>
    <row r="31" spans="2:5" x14ac:dyDescent="0.25">
      <c r="B31" s="123" t="s">
        <v>98</v>
      </c>
      <c r="C31" s="124" t="s">
        <v>8</v>
      </c>
      <c r="D31" s="124" t="s">
        <v>82</v>
      </c>
      <c r="E31" s="125"/>
    </row>
    <row r="32" spans="2:5" x14ac:dyDescent="0.25">
      <c r="B32" s="123" t="s">
        <v>99</v>
      </c>
      <c r="C32" s="124" t="s">
        <v>13</v>
      </c>
      <c r="D32" s="124" t="s">
        <v>77</v>
      </c>
      <c r="E32" s="125"/>
    </row>
    <row r="33" spans="2:5" x14ac:dyDescent="0.25">
      <c r="B33" s="123" t="s">
        <v>100</v>
      </c>
      <c r="C33" s="124" t="s">
        <v>4</v>
      </c>
      <c r="D33" s="124" t="s">
        <v>77</v>
      </c>
      <c r="E33" s="125"/>
    </row>
    <row r="34" spans="2:5" ht="15.75" thickBot="1" x14ac:dyDescent="0.3">
      <c r="B34" s="126" t="s">
        <v>101</v>
      </c>
      <c r="C34" s="127" t="s">
        <v>82</v>
      </c>
      <c r="D34" s="127" t="s">
        <v>8</v>
      </c>
      <c r="E34" s="128"/>
    </row>
  </sheetData>
  <mergeCells count="2">
    <mergeCell ref="B2:L2"/>
    <mergeCell ref="B4:E4"/>
  </mergeCells>
  <dataValidations count="2">
    <dataValidation type="list" allowBlank="1" showInputMessage="1" showErrorMessage="1" sqref="H6">
      <formula1>$P$6:$P$9</formula1>
    </dataValidation>
    <dataValidation type="list" allowBlank="1" showInputMessage="1" showErrorMessage="1" sqref="H7">
      <formula1>$Q$6:$Q$9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Exp. 1</vt:lpstr>
      <vt:lpstr>Exp. 2</vt:lpstr>
      <vt:lpstr>COMPARAÇÃO</vt:lpstr>
      <vt:lpstr>Exercício 1</vt:lpstr>
      <vt:lpstr>Exp. 3</vt:lpstr>
      <vt:lpstr>Exercício 2</vt:lpstr>
      <vt:lpstr>Exercício 3</vt:lpstr>
      <vt:lpstr>Exercício 4</vt:lpstr>
      <vt:lpstr>Exercício 5</vt:lpstr>
      <vt:lpstr>Exercício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oficina;Patricia Chambal Rodriguez</dc:creator>
  <cp:lastModifiedBy>internet</cp:lastModifiedBy>
  <dcterms:created xsi:type="dcterms:W3CDTF">2016-01-13T19:16:21Z</dcterms:created>
  <dcterms:modified xsi:type="dcterms:W3CDTF">2018-05-09T11:09:53Z</dcterms:modified>
</cp:coreProperties>
</file>