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24226"/>
  <bookViews>
    <workbookView xWindow="0" yWindow="0" windowWidth="24000" windowHeight="9135" tabRatio="807" activeTab="6"/>
  </bookViews>
  <sheets>
    <sheet name="Referência" sheetId="33" r:id="rId1"/>
    <sheet name="REF1" sheetId="34" r:id="rId2"/>
    <sheet name="Tipo_Referências" sheetId="17" r:id="rId3"/>
    <sheet name="Exercício 1" sheetId="27" r:id="rId4"/>
    <sheet name="Exercício 2" sheetId="23" r:id="rId5"/>
    <sheet name="Cotação Do Dia" sheetId="24" r:id="rId6"/>
    <sheet name="Exercício 3" sheetId="20" r:id="rId7"/>
    <sheet name="Exercício 4" sheetId="21" r:id="rId8"/>
    <sheet name="Exercício 5" sheetId="25" r:id="rId9"/>
    <sheet name="Exercício 6" sheetId="26" r:id="rId10"/>
  </sheets>
  <externalReferences>
    <externalReference r:id="rId11"/>
    <externalReference r:id="rId12"/>
  </externalReference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1</definedName>
    <definedName name="mais">Referência!$L$8:$N$10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abela">[1]Referência!$K$7:$M$9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hidden="1">{"normal","argentina",FALSE,"cenários e solver";#N/A,#N/A,FALSE,"banco de dados"}</definedName>
  </definedNames>
  <calcPr calcId="152511"/>
</workbook>
</file>

<file path=xl/calcChain.xml><?xml version="1.0" encoding="utf-8"?>
<calcChain xmlns="http://schemas.openxmlformats.org/spreadsheetml/2006/main">
  <c r="D8" i="23" l="1"/>
  <c r="D9" i="23"/>
  <c r="D10" i="23"/>
  <c r="D11" i="23"/>
  <c r="D12" i="23"/>
  <c r="D13" i="23"/>
  <c r="D14" i="23"/>
  <c r="D15" i="23"/>
  <c r="D16" i="23"/>
  <c r="D17" i="23"/>
  <c r="D18" i="23"/>
  <c r="D19" i="23"/>
  <c r="D20" i="23"/>
  <c r="D7" i="23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5" i="27"/>
  <c r="D5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6" i="27"/>
  <c r="N16" i="17"/>
  <c r="N17" i="17"/>
  <c r="N18" i="17"/>
  <c r="N19" i="17"/>
  <c r="N20" i="17"/>
  <c r="N15" i="17"/>
  <c r="M7" i="17"/>
  <c r="N7" i="17"/>
  <c r="O7" i="17"/>
  <c r="P7" i="17"/>
  <c r="L7" i="17"/>
  <c r="E16" i="17"/>
  <c r="E17" i="17"/>
  <c r="E18" i="17"/>
  <c r="E19" i="17"/>
  <c r="E20" i="17"/>
  <c r="E15" i="17"/>
  <c r="E6" i="17"/>
  <c r="E7" i="17"/>
  <c r="E8" i="17"/>
  <c r="E9" i="17"/>
  <c r="E10" i="17"/>
  <c r="E5" i="17"/>
  <c r="C18" i="33"/>
  <c r="C14" i="33"/>
  <c r="C10" i="33"/>
  <c r="C6" i="33"/>
</calcChain>
</file>

<file path=xl/sharedStrings.xml><?xml version="1.0" encoding="utf-8"?>
<sst xmlns="http://schemas.openxmlformats.org/spreadsheetml/2006/main" count="154" uniqueCount="91">
  <si>
    <t>Jan</t>
  </si>
  <si>
    <t>Fev</t>
  </si>
  <si>
    <t>Mar</t>
  </si>
  <si>
    <t>Abr</t>
  </si>
  <si>
    <t>Mai</t>
  </si>
  <si>
    <t>Jun</t>
  </si>
  <si>
    <t>Janeiro</t>
  </si>
  <si>
    <t>Fevereiro</t>
  </si>
  <si>
    <t>Março</t>
  </si>
  <si>
    <t>Abril</t>
  </si>
  <si>
    <t>Maio</t>
  </si>
  <si>
    <t>Junho</t>
  </si>
  <si>
    <t>Projeção de vendas</t>
  </si>
  <si>
    <t>Aumento por Produto</t>
  </si>
  <si>
    <t>Produto 1</t>
  </si>
  <si>
    <t>Produto 2</t>
  </si>
  <si>
    <t>Produto 3</t>
  </si>
  <si>
    <t>Produto 4</t>
  </si>
  <si>
    <t>Soma de vendas</t>
  </si>
  <si>
    <t>Média de vendas</t>
  </si>
  <si>
    <t>Aumento por Mês</t>
  </si>
  <si>
    <t>Tabela de Preços</t>
  </si>
  <si>
    <t>Produtos</t>
  </si>
  <si>
    <t>Valor em US$</t>
  </si>
  <si>
    <t>Valor em R$</t>
  </si>
  <si>
    <t>Brinquedos</t>
  </si>
  <si>
    <t>Fiorucci</t>
  </si>
  <si>
    <t>Perfume</t>
  </si>
  <si>
    <t>Maq Fotog</t>
  </si>
  <si>
    <t>Reebok</t>
  </si>
  <si>
    <t>Filmadora</t>
  </si>
  <si>
    <t>Boneca</t>
  </si>
  <si>
    <t>Sombrinha</t>
  </si>
  <si>
    <t>Cigarros pc</t>
  </si>
  <si>
    <t>Meias dz</t>
  </si>
  <si>
    <t>Batom cx</t>
  </si>
  <si>
    <t>Caneta cx</t>
  </si>
  <si>
    <t>Regata cx</t>
  </si>
  <si>
    <t>CD's</t>
  </si>
  <si>
    <t>Cotação do Dólar</t>
  </si>
  <si>
    <t>DVD</t>
  </si>
  <si>
    <t>Câmera Digital</t>
  </si>
  <si>
    <t>Formulário 80 col.</t>
  </si>
  <si>
    <t>Monitor de Plasma 21"</t>
  </si>
  <si>
    <t>Mouse Óptico</t>
  </si>
  <si>
    <t>Total</t>
  </si>
  <si>
    <t>Cotação Dólar Médio</t>
  </si>
  <si>
    <t>País</t>
  </si>
  <si>
    <t>Imposto</t>
  </si>
  <si>
    <t>Brasil</t>
  </si>
  <si>
    <t>Argentina</t>
  </si>
  <si>
    <t>Uruguai</t>
  </si>
  <si>
    <t>Salário Mínimo</t>
  </si>
  <si>
    <t>Valor base</t>
  </si>
  <si>
    <t>Total de Imposto</t>
  </si>
  <si>
    <t>Taxa de Juros</t>
  </si>
  <si>
    <t>Produto</t>
  </si>
  <si>
    <t>Valor do Juros</t>
  </si>
  <si>
    <t>Com Juros</t>
  </si>
  <si>
    <t>Mês</t>
  </si>
  <si>
    <t>Na Mesma Planilha</t>
  </si>
  <si>
    <r>
      <t xml:space="preserve"> =</t>
    </r>
    <r>
      <rPr>
        <sz val="12"/>
        <color rgb="FF0070C0"/>
        <rFont val="Arial"/>
        <family val="2"/>
      </rPr>
      <t>Célula</t>
    </r>
  </si>
  <si>
    <t>Olá</t>
  </si>
  <si>
    <t>Utilizando a definição de nomes</t>
  </si>
  <si>
    <r>
      <t xml:space="preserve"> =SOMA(</t>
    </r>
    <r>
      <rPr>
        <sz val="14"/>
        <color theme="9"/>
        <rFont val="Arial"/>
        <family val="2"/>
      </rPr>
      <t>nome</t>
    </r>
    <r>
      <rPr>
        <sz val="14"/>
        <color theme="1"/>
        <rFont val="Arial"/>
        <family val="2"/>
      </rPr>
      <t>)</t>
    </r>
  </si>
  <si>
    <t>Planilha diferente do mesmo arquivo</t>
  </si>
  <si>
    <t>Planilha REF1 - Célula B3</t>
  </si>
  <si>
    <r>
      <t xml:space="preserve"> =</t>
    </r>
    <r>
      <rPr>
        <b/>
        <sz val="14"/>
        <color theme="1"/>
        <rFont val="Arial"/>
        <family val="2"/>
      </rPr>
      <t>'</t>
    </r>
    <r>
      <rPr>
        <sz val="12"/>
        <color rgb="FF00B050"/>
        <rFont val="Arial"/>
        <family val="2"/>
      </rPr>
      <t>Nome_da_Planilha</t>
    </r>
    <r>
      <rPr>
        <b/>
        <sz val="14"/>
        <color theme="1"/>
        <rFont val="Arial"/>
        <family val="2"/>
      </rPr>
      <t>'!</t>
    </r>
    <r>
      <rPr>
        <sz val="12"/>
        <color rgb="FF0070C0"/>
        <rFont val="Arial"/>
        <family val="2"/>
      </rPr>
      <t>Célula</t>
    </r>
  </si>
  <si>
    <t>Arquivo diferentes</t>
  </si>
  <si>
    <t>Arquivo - Planilha REF2 - Célula B2</t>
  </si>
  <si>
    <r>
      <t xml:space="preserve"> =</t>
    </r>
    <r>
      <rPr>
        <b/>
        <sz val="14"/>
        <color theme="1"/>
        <rFont val="Arial"/>
        <family val="2"/>
      </rPr>
      <t>'</t>
    </r>
    <r>
      <rPr>
        <sz val="12"/>
        <color rgb="FFC00000"/>
        <rFont val="Arial"/>
        <family val="2"/>
      </rPr>
      <t>Local_onde_o_arquivo_está_salvo</t>
    </r>
    <r>
      <rPr>
        <b/>
        <sz val="14"/>
        <rFont val="Arial"/>
        <family val="2"/>
      </rPr>
      <t>\</t>
    </r>
    <r>
      <rPr>
        <sz val="14"/>
        <rFont val="Arial"/>
        <family val="2"/>
      </rPr>
      <t>[</t>
    </r>
    <r>
      <rPr>
        <sz val="12"/>
        <color rgb="FFFFC000"/>
        <rFont val="Arial"/>
        <family val="2"/>
      </rPr>
      <t>Nome_do_Arquivo.xlsx</t>
    </r>
    <r>
      <rPr>
        <sz val="14"/>
        <rFont val="Arial"/>
        <family val="2"/>
      </rPr>
      <t>]</t>
    </r>
    <r>
      <rPr>
        <sz val="12"/>
        <color rgb="FF00B050"/>
        <rFont val="Arial"/>
        <family val="2"/>
      </rPr>
      <t>Nome_da_Planilha</t>
    </r>
    <r>
      <rPr>
        <b/>
        <sz val="14"/>
        <color theme="1"/>
        <rFont val="Arial"/>
        <family val="2"/>
      </rPr>
      <t>'</t>
    </r>
    <r>
      <rPr>
        <b/>
        <sz val="14"/>
        <rFont val="Arial"/>
        <family val="2"/>
      </rPr>
      <t>!</t>
    </r>
    <r>
      <rPr>
        <sz val="12"/>
        <color rgb="FF00B0F0"/>
        <rFont val="Arial"/>
        <family val="2"/>
      </rPr>
      <t>Célula</t>
    </r>
  </si>
  <si>
    <t>Referência Secreta</t>
  </si>
  <si>
    <t>Preço</t>
  </si>
  <si>
    <t>Quantidade</t>
  </si>
  <si>
    <t>Prato</t>
  </si>
  <si>
    <t>Copo</t>
  </si>
  <si>
    <t>Taça</t>
  </si>
  <si>
    <t>Galheteiro</t>
  </si>
  <si>
    <t>Forma</t>
  </si>
  <si>
    <t>Taça de sorvete</t>
  </si>
  <si>
    <t>Panela de pressão</t>
  </si>
  <si>
    <r>
      <t xml:space="preserve">Relativa   </t>
    </r>
    <r>
      <rPr>
        <b/>
        <sz val="18"/>
        <color rgb="FF0070C0"/>
        <rFont val="Arial"/>
        <family val="2"/>
      </rPr>
      <t>M12</t>
    </r>
  </si>
  <si>
    <t>Desconto</t>
  </si>
  <si>
    <r>
      <t xml:space="preserve">Mista   </t>
    </r>
    <r>
      <rPr>
        <b/>
        <sz val="18"/>
        <color rgb="FF0070C0"/>
        <rFont val="Arial"/>
        <family val="2"/>
      </rPr>
      <t>M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12</t>
    </r>
  </si>
  <si>
    <r>
      <t xml:space="preserve">Mista   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M12</t>
    </r>
  </si>
  <si>
    <r>
      <t xml:space="preserve">Absoluta   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M</t>
    </r>
    <r>
      <rPr>
        <b/>
        <sz val="18"/>
        <color rgb="FFC00000"/>
        <rFont val="Arial"/>
        <family val="2"/>
      </rPr>
      <t>$</t>
    </r>
    <r>
      <rPr>
        <b/>
        <sz val="18"/>
        <color rgb="FF0070C0"/>
        <rFont val="Arial"/>
        <family val="2"/>
      </rPr>
      <t>12</t>
    </r>
  </si>
  <si>
    <t xml:space="preserve"> Mar-2018</t>
  </si>
  <si>
    <t>Valor em Dólar</t>
  </si>
  <si>
    <t>Variação do Valor de Venda</t>
  </si>
  <si>
    <t>Célula L6</t>
  </si>
  <si>
    <t>L8 Até 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</si>
</sst>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(* #,##0.00_);_(* \(#,##0.00\);_(* &quot;-&quot;??_);_(@_)"/>
    <numFmt numFmtId="167" formatCode="0.0%"/>
    <numFmt numFmtId="168" formatCode="_-[$R$-416]\ * #,##0.00_-;\-[$R$-416]\ * #,##0.00_-;_-[$R$-416]\ * &quot;-&quot;??_-;_-@_-"/>
  </numFmts>
  <fonts count="37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4"/>
      <name val="Microsoft Sans Serif"/>
      <family val="2"/>
    </font>
    <font>
      <b/>
      <u/>
      <sz val="10"/>
      <color indexed="60"/>
      <name val="Arial"/>
      <family val="2"/>
    </font>
    <font>
      <sz val="11"/>
      <color theme="0"/>
      <name val="Franklin Gothic Book"/>
      <family val="2"/>
    </font>
    <font>
      <b/>
      <i/>
      <sz val="12"/>
      <color theme="0"/>
      <name val="Arial"/>
      <family val="2"/>
    </font>
    <font>
      <b/>
      <sz val="16"/>
      <name val="Arial"/>
      <family val="2"/>
    </font>
    <font>
      <b/>
      <sz val="11"/>
      <color rgb="FF0070C0"/>
      <name val="Arial"/>
      <family val="2"/>
    </font>
    <font>
      <sz val="12"/>
      <color rgb="FF0070C0"/>
      <name val="Arial"/>
      <family val="2"/>
    </font>
    <font>
      <b/>
      <sz val="11"/>
      <color theme="9"/>
      <name val="Arial"/>
      <family val="2"/>
    </font>
    <font>
      <sz val="14"/>
      <color theme="9"/>
      <name val="Arial"/>
      <family val="2"/>
    </font>
    <font>
      <sz val="14"/>
      <color theme="1"/>
      <name val="Arial"/>
      <family val="2"/>
    </font>
    <font>
      <sz val="10"/>
      <color theme="9"/>
      <name val="Arial"/>
      <family val="2"/>
    </font>
    <font>
      <b/>
      <sz val="14"/>
      <color theme="1"/>
      <name val="Arial"/>
      <family val="2"/>
    </font>
    <font>
      <sz val="12"/>
      <color rgb="FF00B050"/>
      <name val="Arial"/>
      <family val="2"/>
    </font>
    <font>
      <sz val="12"/>
      <color rgb="FFC00000"/>
      <name val="Arial"/>
      <family val="2"/>
    </font>
    <font>
      <sz val="12"/>
      <color rgb="FFFFC000"/>
      <name val="Arial"/>
      <family val="2"/>
    </font>
    <font>
      <sz val="12"/>
      <color rgb="FF00B0F0"/>
      <name val="Arial"/>
      <family val="2"/>
    </font>
    <font>
      <b/>
      <sz val="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Arial"/>
      <family val="2"/>
    </font>
    <font>
      <b/>
      <sz val="18"/>
      <color rgb="FFC00000"/>
      <name val="Arial"/>
      <family val="2"/>
    </font>
    <font>
      <b/>
      <sz val="8"/>
      <name val="Arial"/>
      <family val="2"/>
    </font>
    <font>
      <sz val="12"/>
      <color theme="7" tint="-0.499984740745262"/>
      <name val="Arial"/>
      <family val="2"/>
    </font>
    <font>
      <b/>
      <sz val="14"/>
      <color theme="0"/>
      <name val="Arial"/>
      <family val="2"/>
    </font>
    <font>
      <i/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ED2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theme="9" tint="0.59999389629810485"/>
      </left>
      <right/>
      <top/>
      <bottom style="medium">
        <color theme="9" tint="0.59999389629810485"/>
      </bottom>
      <diagonal/>
    </border>
    <border>
      <left/>
      <right/>
      <top/>
      <bottom style="medium">
        <color theme="9" tint="0.59999389629810485"/>
      </bottom>
      <diagonal/>
    </border>
    <border>
      <left/>
      <right style="medium">
        <color theme="9" tint="0.59999389629810485"/>
      </right>
      <top/>
      <bottom style="medium">
        <color theme="9" tint="0.59999389629810485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medium">
        <color theme="1" tint="0.24994659260841701"/>
      </right>
      <top style="medium">
        <color indexed="64"/>
      </top>
      <bottom style="medium">
        <color indexed="64"/>
      </bottom>
      <diagonal/>
    </border>
    <border>
      <left style="medium">
        <color theme="1" tint="0.24994659260841701"/>
      </left>
      <right style="medium">
        <color theme="1" tint="0.24994659260841701"/>
      </right>
      <top style="medium">
        <color indexed="64"/>
      </top>
      <bottom style="medium">
        <color indexed="64"/>
      </bottom>
      <diagonal/>
    </border>
    <border>
      <left style="medium">
        <color theme="1" tint="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14996795556505021"/>
      </left>
      <right style="medium">
        <color theme="1" tint="0.24994659260841701"/>
      </right>
      <top/>
      <bottom style="thin">
        <color indexed="64"/>
      </bottom>
      <diagonal/>
    </border>
    <border>
      <left style="medium">
        <color theme="1" tint="0.24994659260841701"/>
      </left>
      <right style="medium">
        <color theme="1" tint="0.24994659260841701"/>
      </right>
      <top/>
      <bottom style="thin">
        <color indexed="64"/>
      </bottom>
      <diagonal/>
    </border>
    <border>
      <left style="medium">
        <color theme="1" tint="0.24994659260841701"/>
      </left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14996795556505021"/>
      </left>
      <right style="medium">
        <color theme="1" tint="0.24994659260841701"/>
      </right>
      <top style="thin">
        <color indexed="64"/>
      </top>
      <bottom style="thin">
        <color indexed="64"/>
      </bottom>
      <diagonal/>
    </border>
    <border>
      <left style="medium">
        <color theme="1" tint="0.14996795556505021"/>
      </left>
      <right style="medium">
        <color theme="1" tint="0.24994659260841701"/>
      </right>
      <top style="thin">
        <color indexed="64"/>
      </top>
      <bottom style="medium">
        <color theme="1" tint="0.1499679555650502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1" tint="0.34998626667073579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</borders>
  <cellStyleXfs count="10">
    <xf numFmtId="0" fontId="0" fillId="0" borderId="0"/>
    <xf numFmtId="0" fontId="1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2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6" fillId="0" borderId="0" xfId="1" applyFont="1" applyBorder="1" applyAlignment="1">
      <alignment horizontal="center" vertical="center"/>
    </xf>
    <xf numFmtId="0" fontId="3" fillId="0" borderId="0" xfId="1" applyFont="1" applyBorder="1"/>
    <xf numFmtId="0" fontId="2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164" fontId="1" fillId="0" borderId="0" xfId="1" applyNumberFormat="1"/>
    <xf numFmtId="165" fontId="1" fillId="0" borderId="0" xfId="1" applyNumberFormat="1"/>
    <xf numFmtId="165" fontId="5" fillId="0" borderId="0" xfId="1" applyNumberFormat="1" applyFont="1" applyAlignment="1">
      <alignment horizontal="center" vertical="center"/>
    </xf>
    <xf numFmtId="0" fontId="7" fillId="0" borderId="0" xfId="1" applyFont="1" applyBorder="1" applyAlignment="1"/>
    <xf numFmtId="0" fontId="7" fillId="0" borderId="0" xfId="1" applyFont="1" applyBorder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center"/>
    </xf>
    <xf numFmtId="0" fontId="2" fillId="0" borderId="0" xfId="1" applyFont="1" applyFill="1" applyBorder="1"/>
    <xf numFmtId="0" fontId="3" fillId="0" borderId="0" xfId="1" applyFont="1" applyFill="1" applyBorder="1"/>
    <xf numFmtId="166" fontId="3" fillId="0" borderId="0" xfId="3" applyFont="1" applyFill="1" applyBorder="1"/>
    <xf numFmtId="0" fontId="9" fillId="0" borderId="0" xfId="1" applyFont="1" applyFill="1" applyBorder="1"/>
    <xf numFmtId="166" fontId="8" fillId="0" borderId="0" xfId="3" applyFont="1" applyFill="1" applyBorder="1"/>
    <xf numFmtId="0" fontId="1" fillId="0" borderId="0" xfId="1" applyFill="1" applyBorder="1"/>
    <xf numFmtId="9" fontId="0" fillId="0" borderId="0" xfId="2" applyFont="1"/>
    <xf numFmtId="0" fontId="11" fillId="0" borderId="0" xfId="1" applyFont="1"/>
    <xf numFmtId="0" fontId="11" fillId="0" borderId="0" xfId="1" applyFont="1" applyFill="1"/>
    <xf numFmtId="0" fontId="7" fillId="0" borderId="0" xfId="1" quotePrefix="1" applyFont="1"/>
    <xf numFmtId="0" fontId="11" fillId="0" borderId="0" xfId="1" quotePrefix="1" applyFont="1"/>
    <xf numFmtId="0" fontId="7" fillId="0" borderId="0" xfId="1" applyFont="1"/>
    <xf numFmtId="0" fontId="1" fillId="4" borderId="0" xfId="1" applyFill="1"/>
    <xf numFmtId="0" fontId="1" fillId="0" borderId="0" xfId="1"/>
    <xf numFmtId="0" fontId="1" fillId="0" borderId="0" xfId="1"/>
    <xf numFmtId="0" fontId="17" fillId="0" borderId="0" xfId="1" applyFont="1" applyAlignment="1"/>
    <xf numFmtId="0" fontId="16" fillId="0" borderId="0" xfId="1" applyFont="1" applyAlignment="1">
      <alignment horizontal="center" vertical="center"/>
    </xf>
    <xf numFmtId="49" fontId="4" fillId="0" borderId="0" xfId="1" applyNumberFormat="1" applyFont="1"/>
    <xf numFmtId="0" fontId="8" fillId="0" borderId="0" xfId="1" applyFont="1" applyAlignment="1">
      <alignment horizontal="left" vertical="center"/>
    </xf>
    <xf numFmtId="0" fontId="19" fillId="0" borderId="22" xfId="1" applyFont="1" applyBorder="1" applyAlignment="1">
      <alignment horizontal="center"/>
    </xf>
    <xf numFmtId="0" fontId="19" fillId="0" borderId="23" xfId="1" applyFont="1" applyBorder="1" applyAlignment="1">
      <alignment horizontal="center"/>
    </xf>
    <xf numFmtId="0" fontId="19" fillId="0" borderId="24" xfId="1" applyFont="1" applyBorder="1" applyAlignment="1">
      <alignment horizontal="center"/>
    </xf>
    <xf numFmtId="0" fontId="19" fillId="0" borderId="25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26" xfId="1" applyFont="1" applyBorder="1" applyAlignment="1">
      <alignment horizontal="center"/>
    </xf>
    <xf numFmtId="0" fontId="19" fillId="0" borderId="27" xfId="1" applyFont="1" applyBorder="1" applyAlignment="1">
      <alignment horizontal="center"/>
    </xf>
    <xf numFmtId="0" fontId="19" fillId="0" borderId="28" xfId="1" applyFont="1" applyBorder="1" applyAlignment="1">
      <alignment horizontal="center"/>
    </xf>
    <xf numFmtId="0" fontId="19" fillId="0" borderId="29" xfId="1" applyFont="1" applyBorder="1" applyAlignment="1">
      <alignment horizontal="center"/>
    </xf>
    <xf numFmtId="0" fontId="17" fillId="0" borderId="0" xfId="1" applyFont="1"/>
    <xf numFmtId="0" fontId="5" fillId="0" borderId="0" xfId="1" applyFont="1"/>
    <xf numFmtId="0" fontId="22" fillId="0" borderId="0" xfId="1" applyFont="1"/>
    <xf numFmtId="0" fontId="4" fillId="9" borderId="16" xfId="1" applyFont="1" applyFill="1" applyBorder="1" applyAlignment="1">
      <alignment horizontal="center" vertical="center"/>
    </xf>
    <xf numFmtId="0" fontId="1" fillId="9" borderId="0" xfId="1" applyFill="1"/>
    <xf numFmtId="0" fontId="28" fillId="0" borderId="0" xfId="1" applyFont="1" applyAlignment="1">
      <alignment horizontal="center" vertical="center"/>
    </xf>
    <xf numFmtId="0" fontId="0" fillId="0" borderId="1" xfId="0" applyBorder="1"/>
    <xf numFmtId="168" fontId="0" fillId="0" borderId="1" xfId="9" applyNumberFormat="1" applyFont="1" applyBorder="1"/>
    <xf numFmtId="0" fontId="3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1" applyAlignment="1">
      <alignment horizontal="center" vertical="center"/>
    </xf>
    <xf numFmtId="0" fontId="5" fillId="6" borderId="17" xfId="1" applyFont="1" applyFill="1" applyBorder="1" applyAlignment="1">
      <alignment horizontal="center" vertical="center"/>
    </xf>
    <xf numFmtId="0" fontId="5" fillId="6" borderId="41" xfId="1" applyFont="1" applyFill="1" applyBorder="1" applyAlignment="1">
      <alignment horizontal="center" vertical="center"/>
    </xf>
    <xf numFmtId="0" fontId="5" fillId="6" borderId="42" xfId="1" applyFont="1" applyFill="1" applyBorder="1" applyAlignment="1">
      <alignment horizontal="center" vertical="center"/>
    </xf>
    <xf numFmtId="0" fontId="5" fillId="6" borderId="43" xfId="1" applyFont="1" applyFill="1" applyBorder="1" applyAlignment="1">
      <alignment horizontal="center" vertical="center"/>
    </xf>
    <xf numFmtId="44" fontId="0" fillId="0" borderId="44" xfId="5" applyFont="1" applyBorder="1"/>
    <xf numFmtId="44" fontId="0" fillId="0" borderId="47" xfId="5" applyFont="1" applyBorder="1"/>
    <xf numFmtId="44" fontId="0" fillId="0" borderId="48" xfId="5" applyFont="1" applyBorder="1"/>
    <xf numFmtId="0" fontId="12" fillId="8" borderId="17" xfId="1" applyFont="1" applyFill="1" applyBorder="1" applyAlignment="1">
      <alignment horizontal="center"/>
    </xf>
    <xf numFmtId="0" fontId="11" fillId="0" borderId="11" xfId="1" applyFont="1" applyBorder="1"/>
    <xf numFmtId="0" fontId="5" fillId="13" borderId="18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1" fillId="0" borderId="49" xfId="1" applyBorder="1"/>
    <xf numFmtId="164" fontId="1" fillId="0" borderId="50" xfId="1" applyNumberFormat="1" applyBorder="1"/>
    <xf numFmtId="0" fontId="1" fillId="0" borderId="51" xfId="1" applyBorder="1"/>
    <xf numFmtId="164" fontId="1" fillId="0" borderId="52" xfId="1" applyNumberFormat="1" applyBorder="1"/>
    <xf numFmtId="0" fontId="1" fillId="0" borderId="54" xfId="1" applyBorder="1"/>
    <xf numFmtId="164" fontId="1" fillId="0" borderId="55" xfId="1" applyNumberFormat="1" applyBorder="1"/>
    <xf numFmtId="166" fontId="3" fillId="10" borderId="13" xfId="3" applyFont="1" applyFill="1" applyBorder="1"/>
    <xf numFmtId="166" fontId="3" fillId="10" borderId="21" xfId="3" applyFont="1" applyFill="1" applyBorder="1"/>
    <xf numFmtId="166" fontId="3" fillId="10" borderId="10" xfId="3" applyFont="1" applyFill="1" applyBorder="1"/>
    <xf numFmtId="166" fontId="3" fillId="10" borderId="19" xfId="3" applyFont="1" applyFill="1" applyBorder="1"/>
    <xf numFmtId="0" fontId="2" fillId="0" borderId="10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9" fontId="2" fillId="0" borderId="67" xfId="2" applyFont="1" applyBorder="1" applyAlignment="1">
      <alignment horizontal="center"/>
    </xf>
    <xf numFmtId="166" fontId="3" fillId="10" borderId="67" xfId="3" applyFont="1" applyFill="1" applyBorder="1"/>
    <xf numFmtId="166" fontId="3" fillId="10" borderId="68" xfId="3" applyFont="1" applyFill="1" applyBorder="1"/>
    <xf numFmtId="9" fontId="2" fillId="0" borderId="70" xfId="2" applyFont="1" applyBorder="1" applyAlignment="1">
      <alignment horizontal="center"/>
    </xf>
    <xf numFmtId="166" fontId="3" fillId="10" borderId="70" xfId="3" applyFont="1" applyFill="1" applyBorder="1"/>
    <xf numFmtId="166" fontId="3" fillId="10" borderId="71" xfId="3" applyFont="1" applyFill="1" applyBorder="1"/>
    <xf numFmtId="10" fontId="2" fillId="0" borderId="70" xfId="2" applyNumberFormat="1" applyFont="1" applyBorder="1" applyAlignment="1">
      <alignment horizontal="center"/>
    </xf>
    <xf numFmtId="167" fontId="2" fillId="0" borderId="73" xfId="2" applyNumberFormat="1" applyFont="1" applyBorder="1" applyAlignment="1">
      <alignment horizontal="center"/>
    </xf>
    <xf numFmtId="166" fontId="3" fillId="10" borderId="73" xfId="3" applyFont="1" applyFill="1" applyBorder="1"/>
    <xf numFmtId="166" fontId="3" fillId="10" borderId="74" xfId="3" applyFont="1" applyFill="1" applyBorder="1"/>
    <xf numFmtId="0" fontId="2" fillId="0" borderId="66" xfId="1" applyFont="1" applyBorder="1" applyAlignment="1">
      <alignment horizontal="center"/>
    </xf>
    <xf numFmtId="0" fontId="2" fillId="0" borderId="69" xfId="1" applyFont="1" applyBorder="1" applyAlignment="1">
      <alignment horizontal="center"/>
    </xf>
    <xf numFmtId="0" fontId="2" fillId="0" borderId="72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66" fontId="34" fillId="0" borderId="67" xfId="3" applyFont="1" applyBorder="1"/>
    <xf numFmtId="166" fontId="34" fillId="0" borderId="70" xfId="3" applyFont="1" applyBorder="1"/>
    <xf numFmtId="166" fontId="34" fillId="0" borderId="73" xfId="3" applyFont="1" applyBorder="1"/>
    <xf numFmtId="0" fontId="2" fillId="3" borderId="2" xfId="1" applyFont="1" applyFill="1" applyBorder="1"/>
    <xf numFmtId="0" fontId="2" fillId="0" borderId="4" xfId="1" applyFont="1" applyBorder="1" applyAlignment="1">
      <alignment horizontal="center"/>
    </xf>
    <xf numFmtId="166" fontId="3" fillId="10" borderId="4" xfId="1" applyNumberFormat="1" applyFont="1" applyFill="1" applyBorder="1"/>
    <xf numFmtId="166" fontId="3" fillId="10" borderId="79" xfId="1" applyNumberFormat="1" applyFont="1" applyFill="1" applyBorder="1"/>
    <xf numFmtId="166" fontId="3" fillId="10" borderId="10" xfId="1" applyNumberFormat="1" applyFont="1" applyFill="1" applyBorder="1"/>
    <xf numFmtId="166" fontId="3" fillId="10" borderId="13" xfId="1" applyNumberFormat="1" applyFont="1" applyFill="1" applyBorder="1"/>
    <xf numFmtId="9" fontId="2" fillId="4" borderId="10" xfId="2" applyFont="1" applyFill="1" applyBorder="1" applyAlignment="1">
      <alignment horizontal="center" vertical="center"/>
    </xf>
    <xf numFmtId="10" fontId="2" fillId="4" borderId="10" xfId="2" applyNumberFormat="1" applyFont="1" applyFill="1" applyBorder="1" applyAlignment="1">
      <alignment horizontal="center" vertical="center"/>
    </xf>
    <xf numFmtId="9" fontId="2" fillId="4" borderId="19" xfId="2" applyFont="1" applyFill="1" applyBorder="1" applyAlignment="1">
      <alignment horizontal="center" vertical="center"/>
    </xf>
    <xf numFmtId="166" fontId="3" fillId="10" borderId="81" xfId="3" applyFont="1" applyFill="1" applyBorder="1"/>
    <xf numFmtId="166" fontId="3" fillId="10" borderId="82" xfId="3" applyFont="1" applyFill="1" applyBorder="1"/>
    <xf numFmtId="166" fontId="3" fillId="10" borderId="52" xfId="3" applyFont="1" applyFill="1" applyBorder="1"/>
    <xf numFmtId="166" fontId="3" fillId="10" borderId="84" xfId="3" applyFont="1" applyFill="1" applyBorder="1"/>
    <xf numFmtId="166" fontId="3" fillId="10" borderId="55" xfId="3" applyFont="1" applyFill="1" applyBorder="1"/>
    <xf numFmtId="166" fontId="3" fillId="10" borderId="86" xfId="3" applyFont="1" applyFill="1" applyBorder="1"/>
    <xf numFmtId="166" fontId="34" fillId="0" borderId="81" xfId="3" applyFont="1" applyBorder="1"/>
    <xf numFmtId="166" fontId="34" fillId="0" borderId="52" xfId="3" applyFont="1" applyBorder="1"/>
    <xf numFmtId="166" fontId="34" fillId="0" borderId="55" xfId="3" applyFont="1" applyBorder="1"/>
    <xf numFmtId="0" fontId="10" fillId="14" borderId="2" xfId="1" applyFont="1" applyFill="1" applyBorder="1" applyAlignment="1">
      <alignment horizontal="center"/>
    </xf>
    <xf numFmtId="0" fontId="10" fillId="14" borderId="78" xfId="1" applyFont="1" applyFill="1" applyBorder="1" applyAlignment="1">
      <alignment horizontal="center"/>
    </xf>
    <xf numFmtId="0" fontId="2" fillId="0" borderId="80" xfId="1" applyFont="1" applyBorder="1" applyAlignment="1">
      <alignment horizontal="center"/>
    </xf>
    <xf numFmtId="0" fontId="2" fillId="0" borderId="83" xfId="1" applyFont="1" applyBorder="1" applyAlignment="1">
      <alignment horizontal="center"/>
    </xf>
    <xf numFmtId="0" fontId="2" fillId="0" borderId="85" xfId="1" applyFont="1" applyBorder="1" applyAlignment="1">
      <alignment horizontal="center"/>
    </xf>
    <xf numFmtId="0" fontId="5" fillId="5" borderId="1" xfId="1" applyFont="1" applyFill="1" applyBorder="1" applyAlignment="1">
      <alignment horizontal="center" vertical="center"/>
    </xf>
    <xf numFmtId="0" fontId="5" fillId="17" borderId="1" xfId="1" applyFont="1" applyFill="1" applyBorder="1" applyAlignment="1">
      <alignment horizontal="center" vertical="center"/>
    </xf>
    <xf numFmtId="0" fontId="1" fillId="4" borderId="0" xfId="1" applyFill="1" applyAlignment="1">
      <alignment vertical="center"/>
    </xf>
    <xf numFmtId="0" fontId="1" fillId="4" borderId="1" xfId="1" applyFill="1" applyBorder="1" applyAlignment="1">
      <alignment vertical="center"/>
    </xf>
    <xf numFmtId="164" fontId="1" fillId="4" borderId="1" xfId="1" applyNumberFormat="1" applyFill="1" applyBorder="1" applyAlignment="1">
      <alignment horizontal="center" vertical="center"/>
    </xf>
    <xf numFmtId="168" fontId="5" fillId="4" borderId="1" xfId="3" applyNumberFormat="1" applyFont="1" applyFill="1" applyBorder="1" applyAlignment="1">
      <alignment horizontal="center" vertical="center"/>
    </xf>
    <xf numFmtId="0" fontId="4" fillId="10" borderId="1" xfId="1" applyNumberFormat="1" applyFont="1" applyFill="1" applyBorder="1" applyAlignment="1">
      <alignment vertical="center"/>
    </xf>
    <xf numFmtId="0" fontId="1" fillId="4" borderId="0" xfId="1" applyNumberFormat="1" applyFill="1"/>
    <xf numFmtId="0" fontId="1" fillId="10" borderId="1" xfId="1" applyNumberFormat="1" applyFill="1" applyBorder="1" applyAlignment="1">
      <alignment vertical="center"/>
    </xf>
    <xf numFmtId="0" fontId="36" fillId="4" borderId="1" xfId="1" applyNumberFormat="1" applyFont="1" applyFill="1" applyBorder="1" applyAlignment="1">
      <alignment horizontal="center" vertical="center"/>
    </xf>
    <xf numFmtId="9" fontId="1" fillId="0" borderId="99" xfId="1" applyNumberFormat="1" applyBorder="1" applyAlignment="1">
      <alignment horizontal="center" vertical="center"/>
    </xf>
    <xf numFmtId="9" fontId="1" fillId="0" borderId="53" xfId="1" applyNumberFormat="1" applyBorder="1" applyAlignment="1">
      <alignment horizontal="center" vertical="center"/>
    </xf>
    <xf numFmtId="9" fontId="1" fillId="0" borderId="56" xfId="1" applyNumberFormat="1" applyBorder="1" applyAlignment="1">
      <alignment horizontal="center" vertical="center"/>
    </xf>
    <xf numFmtId="0" fontId="5" fillId="8" borderId="75" xfId="1" applyFont="1" applyFill="1" applyBorder="1" applyAlignment="1">
      <alignment horizontal="center" vertical="center"/>
    </xf>
    <xf numFmtId="0" fontId="5" fillId="8" borderId="97" xfId="1" applyFont="1" applyFill="1" applyBorder="1" applyAlignment="1">
      <alignment horizontal="center" vertical="center"/>
    </xf>
    <xf numFmtId="0" fontId="5" fillId="7" borderId="100" xfId="1" applyFont="1" applyFill="1" applyBorder="1" applyAlignment="1">
      <alignment horizontal="center" vertical="center"/>
    </xf>
    <xf numFmtId="0" fontId="5" fillId="7" borderId="101" xfId="1" applyFont="1" applyFill="1" applyBorder="1" applyAlignment="1">
      <alignment horizontal="center" vertical="center"/>
    </xf>
    <xf numFmtId="0" fontId="5" fillId="7" borderId="99" xfId="1" applyFont="1" applyFill="1" applyBorder="1" applyAlignment="1">
      <alignment horizontal="center" vertical="center"/>
    </xf>
    <xf numFmtId="0" fontId="5" fillId="7" borderId="54" xfId="1" applyFont="1" applyFill="1" applyBorder="1" applyAlignment="1">
      <alignment horizontal="center" vertical="center"/>
    </xf>
    <xf numFmtId="2" fontId="1" fillId="0" borderId="55" xfId="1" applyNumberFormat="1" applyBorder="1" applyAlignment="1">
      <alignment horizontal="center" vertical="center"/>
    </xf>
    <xf numFmtId="2" fontId="1" fillId="0" borderId="56" xfId="1" applyNumberFormat="1" applyBorder="1" applyAlignment="1">
      <alignment horizontal="center" vertical="center"/>
    </xf>
    <xf numFmtId="0" fontId="4" fillId="7" borderId="51" xfId="1" applyFont="1" applyFill="1" applyBorder="1" applyAlignment="1">
      <alignment horizontal="center" vertical="center"/>
    </xf>
    <xf numFmtId="0" fontId="4" fillId="7" borderId="54" xfId="1" applyFont="1" applyFill="1" applyBorder="1" applyAlignment="1">
      <alignment horizontal="center" vertical="center"/>
    </xf>
    <xf numFmtId="0" fontId="1" fillId="7" borderId="98" xfId="1" applyFill="1" applyBorder="1" applyAlignment="1">
      <alignment horizontal="center" vertical="center"/>
    </xf>
    <xf numFmtId="0" fontId="1" fillId="7" borderId="83" xfId="1" applyFill="1" applyBorder="1" applyAlignment="1">
      <alignment horizontal="center" vertical="center"/>
    </xf>
    <xf numFmtId="0" fontId="1" fillId="7" borderId="85" xfId="1" applyFill="1" applyBorder="1" applyAlignment="1">
      <alignment horizontal="center" vertical="center"/>
    </xf>
    <xf numFmtId="0" fontId="0" fillId="10" borderId="52" xfId="3" applyNumberFormat="1" applyFont="1" applyFill="1" applyBorder="1" applyAlignment="1">
      <alignment vertical="center"/>
    </xf>
    <xf numFmtId="0" fontId="0" fillId="10" borderId="53" xfId="3" applyNumberFormat="1" applyFont="1" applyFill="1" applyBorder="1" applyAlignment="1">
      <alignment vertical="center"/>
    </xf>
    <xf numFmtId="0" fontId="0" fillId="10" borderId="55" xfId="3" applyNumberFormat="1" applyFont="1" applyFill="1" applyBorder="1" applyAlignment="1">
      <alignment vertical="center"/>
    </xf>
    <xf numFmtId="0" fontId="0" fillId="10" borderId="56" xfId="3" applyNumberFormat="1" applyFont="1" applyFill="1" applyBorder="1" applyAlignment="1">
      <alignment vertical="center"/>
    </xf>
    <xf numFmtId="0" fontId="4" fillId="0" borderId="16" xfId="1" applyFont="1" applyBorder="1" applyAlignment="1">
      <alignment horizontal="center" vertical="center"/>
    </xf>
    <xf numFmtId="44" fontId="0" fillId="18" borderId="45" xfId="5" applyFont="1" applyFill="1" applyBorder="1"/>
    <xf numFmtId="44" fontId="0" fillId="18" borderId="46" xfId="5" applyFont="1" applyFill="1" applyBorder="1"/>
    <xf numFmtId="168" fontId="12" fillId="0" borderId="20" xfId="1" applyNumberFormat="1" applyFont="1" applyBorder="1" applyAlignment="1">
      <alignment horizontal="center"/>
    </xf>
    <xf numFmtId="0" fontId="28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8" fillId="0" borderId="5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6" fillId="11" borderId="2" xfId="1" applyFont="1" applyFill="1" applyBorder="1" applyAlignment="1">
      <alignment horizontal="center" vertical="center"/>
    </xf>
    <xf numFmtId="0" fontId="6" fillId="11" borderId="3" xfId="1" applyFont="1" applyFill="1" applyBorder="1" applyAlignment="1">
      <alignment horizontal="center" vertical="center"/>
    </xf>
    <xf numFmtId="0" fontId="6" fillId="11" borderId="4" xfId="1" applyFont="1" applyFill="1" applyBorder="1" applyAlignment="1">
      <alignment horizontal="center" vertical="center"/>
    </xf>
    <xf numFmtId="9" fontId="1" fillId="10" borderId="37" xfId="1" applyNumberFormat="1" applyFill="1" applyBorder="1" applyAlignment="1">
      <alignment horizontal="center" vertical="center"/>
    </xf>
    <xf numFmtId="9" fontId="1" fillId="10" borderId="20" xfId="1" applyNumberFormat="1" applyFill="1" applyBorder="1" applyAlignment="1">
      <alignment horizontal="center" vertical="center"/>
    </xf>
    <xf numFmtId="0" fontId="1" fillId="12" borderId="38" xfId="1" applyFill="1" applyBorder="1" applyAlignment="1">
      <alignment horizontal="center"/>
    </xf>
    <xf numFmtId="0" fontId="1" fillId="12" borderId="39" xfId="1" applyFill="1" applyBorder="1" applyAlignment="1">
      <alignment horizontal="center"/>
    </xf>
    <xf numFmtId="0" fontId="1" fillId="12" borderId="40" xfId="1" applyFill="1" applyBorder="1" applyAlignment="1">
      <alignment horizontal="center"/>
    </xf>
    <xf numFmtId="0" fontId="16" fillId="13" borderId="57" xfId="1" applyFont="1" applyFill="1" applyBorder="1" applyAlignment="1">
      <alignment horizontal="center" vertical="center"/>
    </xf>
    <xf numFmtId="0" fontId="16" fillId="13" borderId="58" xfId="1" applyFont="1" applyFill="1" applyBorder="1" applyAlignment="1">
      <alignment horizontal="center" vertical="center"/>
    </xf>
    <xf numFmtId="0" fontId="16" fillId="13" borderId="59" xfId="1" applyFont="1" applyFill="1" applyBorder="1" applyAlignment="1">
      <alignment horizontal="center" vertical="center"/>
    </xf>
    <xf numFmtId="14" fontId="33" fillId="13" borderId="60" xfId="1" applyNumberFormat="1" applyFont="1" applyFill="1" applyBorder="1" applyAlignment="1">
      <alignment horizontal="center" vertical="center"/>
    </xf>
    <xf numFmtId="14" fontId="33" fillId="13" borderId="61" xfId="1" applyNumberFormat="1" applyFont="1" applyFill="1" applyBorder="1" applyAlignment="1">
      <alignment horizontal="center" vertical="center"/>
    </xf>
    <xf numFmtId="14" fontId="33" fillId="13" borderId="62" xfId="1" applyNumberFormat="1" applyFont="1" applyFill="1" applyBorder="1" applyAlignment="1">
      <alignment horizontal="center" vertical="center"/>
    </xf>
    <xf numFmtId="0" fontId="11" fillId="10" borderId="2" xfId="1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35" fillId="3" borderId="14" xfId="1" applyFont="1" applyFill="1" applyBorder="1" applyAlignment="1">
      <alignment horizontal="center" vertical="center"/>
    </xf>
    <xf numFmtId="0" fontId="35" fillId="3" borderId="6" xfId="1" applyFont="1" applyFill="1" applyBorder="1" applyAlignment="1">
      <alignment horizontal="center" vertical="center"/>
    </xf>
    <xf numFmtId="0" fontId="35" fillId="3" borderId="7" xfId="1" applyFont="1" applyFill="1" applyBorder="1" applyAlignment="1">
      <alignment horizontal="center" vertical="center"/>
    </xf>
    <xf numFmtId="0" fontId="35" fillId="3" borderId="15" xfId="1" applyFont="1" applyFill="1" applyBorder="1" applyAlignment="1">
      <alignment horizontal="center" vertical="center"/>
    </xf>
    <xf numFmtId="0" fontId="35" fillId="3" borderId="8" xfId="1" applyFont="1" applyFill="1" applyBorder="1" applyAlignment="1">
      <alignment horizontal="center" vertical="center"/>
    </xf>
    <xf numFmtId="0" fontId="35" fillId="3" borderId="9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10" fillId="14" borderId="18" xfId="1" applyFont="1" applyFill="1" applyBorder="1" applyAlignment="1">
      <alignment horizontal="center"/>
    </xf>
    <xf numFmtId="0" fontId="10" fillId="14" borderId="10" xfId="1" applyFont="1" applyFill="1" applyBorder="1" applyAlignment="1">
      <alignment horizontal="center"/>
    </xf>
    <xf numFmtId="0" fontId="10" fillId="14" borderId="12" xfId="1" applyFont="1" applyFill="1" applyBorder="1" applyAlignment="1">
      <alignment horizontal="center"/>
    </xf>
    <xf numFmtId="0" fontId="10" fillId="14" borderId="13" xfId="1" applyFont="1" applyFill="1" applyBorder="1" applyAlignment="1">
      <alignment horizontal="center"/>
    </xf>
    <xf numFmtId="0" fontId="1" fillId="15" borderId="63" xfId="1" applyFill="1" applyBorder="1" applyAlignment="1">
      <alignment horizontal="center"/>
    </xf>
    <xf numFmtId="0" fontId="1" fillId="15" borderId="64" xfId="1" applyFill="1" applyBorder="1" applyAlignment="1">
      <alignment horizontal="center"/>
    </xf>
    <xf numFmtId="0" fontId="1" fillId="15" borderId="65" xfId="1" applyFill="1" applyBorder="1" applyAlignment="1">
      <alignment horizont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3" fillId="4" borderId="0" xfId="1" applyFont="1" applyFill="1" applyAlignment="1">
      <alignment horizontal="center"/>
    </xf>
    <xf numFmtId="0" fontId="5" fillId="5" borderId="1" xfId="1" applyFont="1" applyFill="1" applyBorder="1" applyAlignment="1">
      <alignment horizontal="center" vertical="center"/>
    </xf>
    <xf numFmtId="0" fontId="5" fillId="5" borderId="92" xfId="1" applyFont="1" applyFill="1" applyBorder="1" applyAlignment="1">
      <alignment horizontal="center" vertical="center"/>
    </xf>
    <xf numFmtId="0" fontId="5" fillId="5" borderId="93" xfId="1" applyFont="1" applyFill="1" applyBorder="1" applyAlignment="1">
      <alignment horizontal="center" vertical="center"/>
    </xf>
    <xf numFmtId="0" fontId="15" fillId="16" borderId="87" xfId="1" applyFont="1" applyFill="1" applyBorder="1" applyAlignment="1">
      <alignment horizontal="center" vertical="center"/>
    </xf>
    <xf numFmtId="0" fontId="15" fillId="16" borderId="88" xfId="1" applyFont="1" applyFill="1" applyBorder="1" applyAlignment="1">
      <alignment horizontal="center" vertical="center"/>
    </xf>
    <xf numFmtId="0" fontId="15" fillId="16" borderId="89" xfId="1" applyFont="1" applyFill="1" applyBorder="1" applyAlignment="1">
      <alignment horizontal="center" vertical="center"/>
    </xf>
    <xf numFmtId="0" fontId="15" fillId="16" borderId="90" xfId="1" applyFont="1" applyFill="1" applyBorder="1" applyAlignment="1">
      <alignment horizontal="center" vertical="center"/>
    </xf>
    <xf numFmtId="0" fontId="15" fillId="16" borderId="36" xfId="1" applyFont="1" applyFill="1" applyBorder="1" applyAlignment="1">
      <alignment horizontal="center" vertical="center"/>
    </xf>
    <xf numFmtId="0" fontId="15" fillId="16" borderId="91" xfId="1" applyFont="1" applyFill="1" applyBorder="1" applyAlignment="1">
      <alignment horizontal="center" vertical="center"/>
    </xf>
    <xf numFmtId="0" fontId="5" fillId="8" borderId="75" xfId="1" applyFont="1" applyFill="1" applyBorder="1" applyAlignment="1">
      <alignment horizontal="center" vertical="center"/>
    </xf>
    <xf numFmtId="0" fontId="5" fillId="8" borderId="76" xfId="1" applyFont="1" applyFill="1" applyBorder="1" applyAlignment="1">
      <alignment horizontal="center" vertical="center"/>
    </xf>
    <xf numFmtId="0" fontId="5" fillId="8" borderId="77" xfId="1" applyFont="1" applyFill="1" applyBorder="1" applyAlignment="1">
      <alignment horizontal="center" vertical="center"/>
    </xf>
    <xf numFmtId="0" fontId="1" fillId="0" borderId="94" xfId="1" applyBorder="1" applyAlignment="1">
      <alignment horizontal="center"/>
    </xf>
    <xf numFmtId="0" fontId="1" fillId="0" borderId="95" xfId="1" applyBorder="1" applyAlignment="1">
      <alignment horizontal="center"/>
    </xf>
    <xf numFmtId="0" fontId="1" fillId="0" borderId="96" xfId="1" applyBorder="1" applyAlignment="1">
      <alignment horizontal="center"/>
    </xf>
    <xf numFmtId="168" fontId="0" fillId="18" borderId="1" xfId="0" applyNumberFormat="1" applyFill="1" applyBorder="1"/>
    <xf numFmtId="168" fontId="1" fillId="0" borderId="50" xfId="1" applyNumberFormat="1" applyBorder="1"/>
  </cellXfs>
  <cellStyles count="10">
    <cellStyle name="Ênfase3 2" xfId="4"/>
    <cellStyle name="Moeda" xfId="9" builtinId="4"/>
    <cellStyle name="Moeda 2" xfId="5"/>
    <cellStyle name="Normal" xfId="0" builtinId="0"/>
    <cellStyle name="Normal 2" xfId="1"/>
    <cellStyle name="Normal 2 2" xfId="6"/>
    <cellStyle name="Porcentagem 2" xfId="2"/>
    <cellStyle name="Vírgula 2" xfId="3"/>
    <cellStyle name="Vírgula 2 2" xfId="8"/>
    <cellStyle name="Vírgula 3" xfId="7"/>
  </cellStyles>
  <dxfs count="0"/>
  <tableStyles count="0" defaultTableStyle="TableStyleMedium2" defaultPivotStyle="PivotStyleMedium9"/>
  <colors>
    <mruColors>
      <color rgb="FFF1EFF5"/>
      <color rgb="FFEBE7F1"/>
      <color rgb="FF8ED2A0"/>
      <color rgb="FF73C789"/>
      <color rgb="FFEADB16"/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microsoft.com/office/2007/relationships/hdphoto" Target="../media/hdphoto2.wdp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microsoft.com/office/2007/relationships/hdphoto" Target="../media/hdphoto4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07/relationships/hdphoto" Target="../media/hdphoto4.wdp"/><Relationship Id="rId1" Type="http://schemas.openxmlformats.org/officeDocument/2006/relationships/image" Target="../media/image8.png"/><Relationship Id="rId4" Type="http://schemas.microsoft.com/office/2007/relationships/hdphoto" Target="../media/hdphoto3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5.wdp"/><Relationship Id="rId1" Type="http://schemas.openxmlformats.org/officeDocument/2006/relationships/image" Target="../media/image9.png"/><Relationship Id="rId4" Type="http://schemas.microsoft.com/office/2007/relationships/hdphoto" Target="../media/hdphoto6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07/relationships/hdphoto" Target="../media/hdphoto7.wdp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microsoft.com/office/2007/relationships/hdphoto" Target="../media/hdphoto8.wdp"/><Relationship Id="rId1" Type="http://schemas.openxmlformats.org/officeDocument/2006/relationships/image" Target="../media/image13.png"/><Relationship Id="rId4" Type="http://schemas.microsoft.com/office/2007/relationships/hdphoto" Target="../media/hdphoto9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5</xdr:row>
      <xdr:rowOff>148250</xdr:rowOff>
    </xdr:from>
    <xdr:to>
      <xdr:col>0</xdr:col>
      <xdr:colOff>166688</xdr:colOff>
      <xdr:row>15</xdr:row>
      <xdr:rowOff>137500</xdr:rowOff>
    </xdr:to>
    <xdr:grpSp>
      <xdr:nvGrpSpPr>
        <xdr:cNvPr id="9" name="Grup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4762" y="1919900"/>
          <a:ext cx="161926" cy="2227625"/>
          <a:chOff x="4762" y="1874043"/>
          <a:chExt cx="161926" cy="2128839"/>
        </a:xfrm>
      </xdr:grpSpPr>
      <xdr:sp macro="" textlink="">
        <xdr:nvSpPr>
          <xdr:cNvPr id="5" name="Fluxograma: Conector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762" y="1874043"/>
            <a:ext cx="161926" cy="15240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Fluxograma: Conector 5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762" y="2862262"/>
            <a:ext cx="161926" cy="15240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Fluxograma: Conector 6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762" y="3850481"/>
            <a:ext cx="161926" cy="15240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4762</xdr:colOff>
      <xdr:row>22</xdr:row>
      <xdr:rowOff>52387</xdr:rowOff>
    </xdr:from>
    <xdr:to>
      <xdr:col>18</xdr:col>
      <xdr:colOff>4762</xdr:colOff>
      <xdr:row>25</xdr:row>
      <xdr:rowOff>23812</xdr:rowOff>
    </xdr:to>
    <xdr:grpSp>
      <xdr:nvGrpSpPr>
        <xdr:cNvPr id="15" name="Grupo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85737" y="5405437"/>
          <a:ext cx="10715625" cy="457200"/>
          <a:chOff x="185737" y="5405437"/>
          <a:chExt cx="10715625" cy="457200"/>
        </a:xfrm>
      </xdr:grpSpPr>
      <xdr:sp macro="" textlink="">
        <xdr:nvSpPr>
          <xdr:cNvPr id="10" name="Triângulo retângulo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85737" y="5405437"/>
            <a:ext cx="457200" cy="457200"/>
          </a:xfrm>
          <a:prstGeom prst="rtTriangle">
            <a:avLst/>
          </a:prstGeom>
          <a:solidFill>
            <a:schemeClr val="tx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Triângulo retângulo 10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SpPr/>
        </xdr:nvSpPr>
        <xdr:spPr>
          <a:xfrm flipH="1">
            <a:off x="10444162" y="5405437"/>
            <a:ext cx="457200" cy="457200"/>
          </a:xfrm>
          <a:prstGeom prst="rtTriangle">
            <a:avLst/>
          </a:prstGeom>
          <a:solidFill>
            <a:schemeClr val="tx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4762</xdr:colOff>
      <xdr:row>0</xdr:row>
      <xdr:rowOff>147637</xdr:rowOff>
    </xdr:from>
    <xdr:to>
      <xdr:col>18</xdr:col>
      <xdr:colOff>4762</xdr:colOff>
      <xdr:row>1</xdr:row>
      <xdr:rowOff>742950</xdr:rowOff>
    </xdr:to>
    <xdr:grpSp>
      <xdr:nvGrpSpPr>
        <xdr:cNvPr id="14" name="Grupo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85737" y="147637"/>
          <a:ext cx="10715625" cy="757238"/>
          <a:chOff x="185737" y="147637"/>
          <a:chExt cx="10715625" cy="757238"/>
        </a:xfrm>
      </xdr:grpSpPr>
      <xdr:sp macro="" textlink="">
        <xdr:nvSpPr>
          <xdr:cNvPr id="2" name="CaixaDeTexto 1">
            <a:extLst>
              <a:ext uri="{FF2B5EF4-FFF2-40B4-BE49-F238E27FC236}">
                <a16:creationId xmlns=""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200025" y="200025"/>
            <a:ext cx="10687050" cy="704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Onde e como usar as referências?</a:t>
            </a:r>
            <a:endParaRPr lang="pt-BR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Triângulo retângulo 11">
            <a:extLst>
              <a:ext uri="{FF2B5EF4-FFF2-40B4-BE49-F238E27FC236}">
                <a16:creationId xmlns="" xmlns:a16="http://schemas.microsoft.com/office/drawing/2014/main" id="{00000000-0008-0000-0000-00000C000000}"/>
              </a:ext>
            </a:extLst>
          </xdr:cNvPr>
          <xdr:cNvSpPr/>
        </xdr:nvSpPr>
        <xdr:spPr>
          <a:xfrm rot="5400000">
            <a:off x="185737" y="147637"/>
            <a:ext cx="457200" cy="457200"/>
          </a:xfrm>
          <a:prstGeom prst="rtTriangle">
            <a:avLst/>
          </a:prstGeom>
          <a:solidFill>
            <a:schemeClr val="tx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Triângulo retângulo 12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/>
        </xdr:nvSpPr>
        <xdr:spPr>
          <a:xfrm rot="16200000" flipH="1">
            <a:off x="10444162" y="147637"/>
            <a:ext cx="457200" cy="457200"/>
          </a:xfrm>
          <a:prstGeom prst="rtTriangle">
            <a:avLst/>
          </a:prstGeom>
          <a:solidFill>
            <a:schemeClr val="tx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16</xdr:col>
      <xdr:colOff>66675</xdr:colOff>
      <xdr:row>0</xdr:row>
      <xdr:rowOff>1065614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19049"/>
          <a:ext cx="10533227" cy="1046565"/>
          <a:chOff x="0" y="19049"/>
          <a:chExt cx="10467975" cy="1046565"/>
        </a:xfrm>
      </xdr:grpSpPr>
      <xdr:sp macro="" textlink="">
        <xdr:nvSpPr>
          <xdr:cNvPr id="4" name="CaixaDeTexto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0" y="161925"/>
            <a:ext cx="10467975" cy="70485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Tipos de Referência</a:t>
            </a:r>
            <a:endParaRPr lang="pt-BR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5" name="Imagem 4" descr="Resultado de imagem para produtos de cozinha png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6903"/>
          <a:stretch/>
        </xdr:blipFill>
        <xdr:spPr bwMode="auto">
          <a:xfrm>
            <a:off x="7777082" y="19049"/>
            <a:ext cx="1590566" cy="10465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11</xdr:row>
      <xdr:rowOff>114299</xdr:rowOff>
    </xdr:from>
    <xdr:to>
      <xdr:col>11</xdr:col>
      <xdr:colOff>514351</xdr:colOff>
      <xdr:row>31</xdr:row>
      <xdr:rowOff>153806</xdr:rowOff>
    </xdr:to>
    <xdr:pic>
      <xdr:nvPicPr>
        <xdr:cNvPr id="3" name="Imagem 2" descr="Resultado de imagem para juros 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555"/>
        <a:stretch/>
      </xdr:blipFill>
      <xdr:spPr bwMode="auto">
        <a:xfrm>
          <a:off x="4800600" y="1781174"/>
          <a:ext cx="4543425" cy="3830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257175</xdr:colOff>
      <xdr:row>0</xdr:row>
      <xdr:rowOff>159252</xdr:rowOff>
    </xdr:from>
    <xdr:to>
      <xdr:col>13</xdr:col>
      <xdr:colOff>125983</xdr:colOff>
      <xdr:row>2</xdr:row>
      <xdr:rowOff>0</xdr:rowOff>
    </xdr:to>
    <xdr:grpSp>
      <xdr:nvGrpSpPr>
        <xdr:cNvPr id="8" name="Grupo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454645" y="159252"/>
          <a:ext cx="9207954" cy="967486"/>
          <a:chOff x="457200" y="159252"/>
          <a:chExt cx="8784208" cy="964698"/>
        </a:xfrm>
      </xdr:grpSpPr>
      <xdr:pic>
        <xdr:nvPicPr>
          <xdr:cNvPr id="4" name="Imagem 3">
            <a:extLst>
              <a:ext uri="{FF2B5EF4-FFF2-40B4-BE49-F238E27FC236}">
                <a16:creationId xmlns=""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0" y="273552"/>
            <a:ext cx="676274" cy="676274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=""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393040" y="219075"/>
            <a:ext cx="2643417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2726" b="27939" l="40886" r="61329">
                        <a14:backgroundMark x1="49915" y1="13458" x2="49915" y2="13458"/>
                        <a14:backgroundMark x1="49915" y1="18399" x2="49915" y2="1839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29" t="8502" r="39374" b="74272"/>
          <a:stretch/>
        </xdr:blipFill>
        <xdr:spPr>
          <a:xfrm>
            <a:off x="8239124" y="159252"/>
            <a:ext cx="1002284" cy="964698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855539" y="628650"/>
            <a:ext cx="1757020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REFERÊNCIA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7</xdr:col>
      <xdr:colOff>361950</xdr:colOff>
      <xdr:row>3</xdr:row>
      <xdr:rowOff>0</xdr:rowOff>
    </xdr:from>
    <xdr:to>
      <xdr:col>11</xdr:col>
      <xdr:colOff>438150</xdr:colOff>
      <xdr:row>8</xdr:row>
      <xdr:rowOff>123825</xdr:rowOff>
    </xdr:to>
    <xdr:sp macro="" textlink="">
      <xdr:nvSpPr>
        <xdr:cNvPr id="9" name="CaixaDeTexto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819775" y="1409700"/>
          <a:ext cx="2514600" cy="11811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" b="1"/>
        </a:p>
        <a:p>
          <a:pPr algn="ctr"/>
          <a:r>
            <a:rPr lang="pt-BR" sz="1800" b="1"/>
            <a:t>Aluno</a:t>
          </a:r>
          <a:endParaRPr lang="pt-BR" sz="2000" b="1"/>
        </a:p>
        <a:p>
          <a:endParaRPr lang="pt-BR" sz="800"/>
        </a:p>
        <a:p>
          <a:pPr algn="ctr"/>
          <a:r>
            <a:rPr lang="pt-BR" sz="1100"/>
            <a:t>Primeiramente,</a:t>
          </a:r>
          <a:r>
            <a:rPr lang="pt-BR" sz="1100" baseline="0"/>
            <a:t> calcule o valor do juros. Depois, faça o cálculo para retornar o valor do produto com o juros.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167377</xdr:rowOff>
    </xdr:from>
    <xdr:to>
      <xdr:col>9</xdr:col>
      <xdr:colOff>161926</xdr:colOff>
      <xdr:row>2</xdr:row>
      <xdr:rowOff>11708</xdr:rowOff>
    </xdr:to>
    <xdr:grpSp>
      <xdr:nvGrpSpPr>
        <xdr:cNvPr id="10" name="Grupo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19125" y="167377"/>
          <a:ext cx="8039101" cy="987331"/>
          <a:chOff x="619125" y="167377"/>
          <a:chExt cx="8039101" cy="987331"/>
        </a:xfrm>
      </xdr:grpSpPr>
      <xdr:pic>
        <xdr:nvPicPr>
          <xdr:cNvPr id="3" name="Imagem 2">
            <a:extLst>
              <a:ext uri="{FF2B5EF4-FFF2-40B4-BE49-F238E27FC236}">
                <a16:creationId xmlns=""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9125" y="311652"/>
            <a:ext cx="676274" cy="676274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2202540" y="228600"/>
            <a:ext cx="2643417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4727620" y="657225"/>
            <a:ext cx="1729448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REFERÊNCIA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6644" b="25554" l="67121" r="90460"/>
                    </a14:imgEffect>
                    <a14:imgEffect>
                      <a14:colorTemperature colorTemp="7200"/>
                    </a14:imgEffect>
                    <a14:imgEffect>
                      <a14:brightnessContrast bright="4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72340" t="8511" r="9575" b="74291"/>
          <a:stretch/>
        </xdr:blipFill>
        <xdr:spPr>
          <a:xfrm>
            <a:off x="7620000" y="167377"/>
            <a:ext cx="1038226" cy="98733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371475</xdr:colOff>
      <xdr:row>3</xdr:row>
      <xdr:rowOff>0</xdr:rowOff>
    </xdr:from>
    <xdr:to>
      <xdr:col>8</xdr:col>
      <xdr:colOff>247650</xdr:colOff>
      <xdr:row>24</xdr:row>
      <xdr:rowOff>133351</xdr:rowOff>
    </xdr:to>
    <xdr:grpSp>
      <xdr:nvGrpSpPr>
        <xdr:cNvPr id="9" name="Grupo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4362450" y="1390650"/>
          <a:ext cx="3771900" cy="4257676"/>
          <a:chOff x="4257675" y="1390650"/>
          <a:chExt cx="3771900" cy="4219576"/>
        </a:xfrm>
      </xdr:grpSpPr>
      <xdr:pic>
        <xdr:nvPicPr>
          <xdr:cNvPr id="7" name="Imagem 6" descr="Resultado de imagem para cotação do dólar png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44" t="6414" r="8169" b="4373"/>
          <a:stretch/>
        </xdr:blipFill>
        <xdr:spPr bwMode="auto">
          <a:xfrm>
            <a:off x="5057774" y="2695576"/>
            <a:ext cx="2971801" cy="2914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CaixaDeTexto 7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257675" y="1390650"/>
            <a:ext cx="2628900" cy="1428750"/>
          </a:xfrm>
          <a:prstGeom prst="rect">
            <a:avLst/>
          </a:prstGeom>
          <a:solidFill>
            <a:schemeClr val="lt1"/>
          </a:solidFill>
          <a:ln w="19050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200" b="1"/>
          </a:p>
          <a:p>
            <a:pPr algn="ctr"/>
            <a:r>
              <a:rPr lang="pt-BR" sz="1800" b="1"/>
              <a:t>Aluno</a:t>
            </a:r>
            <a:endParaRPr lang="pt-BR" sz="2000" b="1"/>
          </a:p>
          <a:p>
            <a:endParaRPr lang="pt-BR" sz="800"/>
          </a:p>
          <a:p>
            <a:pPr algn="ctr"/>
            <a:r>
              <a:rPr lang="pt-BR" sz="1100"/>
              <a:t>Realiz</a:t>
            </a:r>
            <a:r>
              <a:rPr lang="pt-BR" sz="1100" baseline="0"/>
              <a:t>e o câmbio do dinheiro em dólar (US$) para o Real (R$).</a:t>
            </a:r>
          </a:p>
          <a:p>
            <a:pPr algn="ctr"/>
            <a:endParaRPr lang="pt-BR" sz="500" baseline="0"/>
          </a:p>
          <a:p>
            <a:pPr algn="ctr"/>
            <a:r>
              <a:rPr lang="pt-BR" sz="1100" baseline="0"/>
              <a:t>Use como referência de cotação o valor da planilha "Cotação Do Dia".</a:t>
            </a:r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143621</xdr:colOff>
      <xdr:row>3</xdr:row>
      <xdr:rowOff>7932</xdr:rowOff>
    </xdr:from>
    <xdr:to>
      <xdr:col>12</xdr:col>
      <xdr:colOff>119062</xdr:colOff>
      <xdr:row>12</xdr:row>
      <xdr:rowOff>7936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842996" y="1468432"/>
          <a:ext cx="1809004" cy="173831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" b="1"/>
        </a:p>
        <a:p>
          <a:pPr algn="ctr"/>
          <a:r>
            <a:rPr lang="pt-BR" sz="1800" b="1"/>
            <a:t>Aluno</a:t>
          </a:r>
          <a:endParaRPr lang="pt-BR" sz="2000" b="1"/>
        </a:p>
        <a:p>
          <a:endParaRPr lang="pt-BR" sz="700"/>
        </a:p>
        <a:p>
          <a:pPr algn="ctr"/>
          <a:r>
            <a:rPr lang="pt-BR" sz="1100"/>
            <a:t>Calcule a projeção das</a:t>
          </a:r>
          <a:r>
            <a:rPr lang="pt-BR" sz="1100" baseline="0"/>
            <a:t> vendas dos produtos com os respectivos aumentos.</a:t>
          </a:r>
        </a:p>
        <a:p>
          <a:pPr algn="ctr"/>
          <a:endParaRPr lang="pt-BR" sz="700" baseline="0"/>
        </a:p>
        <a:p>
          <a:pPr algn="ctr"/>
          <a:r>
            <a:rPr lang="pt-BR" sz="1100" b="1" baseline="0"/>
            <a:t>Obs.: </a:t>
          </a:r>
          <a:r>
            <a:rPr lang="pt-BR" sz="1100" baseline="0"/>
            <a:t>Use apenas uma fórmula para a projeção de toda a tabela. </a:t>
          </a:r>
          <a:endParaRPr lang="pt-BR" sz="1100"/>
        </a:p>
      </xdr:txBody>
    </xdr:sp>
    <xdr:clientData/>
  </xdr:twoCellAnchor>
  <xdr:twoCellAnchor>
    <xdr:from>
      <xdr:col>1</xdr:col>
      <xdr:colOff>381003</xdr:colOff>
      <xdr:row>0</xdr:row>
      <xdr:rowOff>142875</xdr:rowOff>
    </xdr:from>
    <xdr:to>
      <xdr:col>13</xdr:col>
      <xdr:colOff>150815</xdr:colOff>
      <xdr:row>2</xdr:row>
      <xdr:rowOff>18944</xdr:rowOff>
    </xdr:to>
    <xdr:grpSp>
      <xdr:nvGrpSpPr>
        <xdr:cNvPr id="9" name="Grupo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579441" y="142875"/>
          <a:ext cx="9302749" cy="1003194"/>
          <a:chOff x="992191" y="142875"/>
          <a:chExt cx="9302749" cy="1003194"/>
        </a:xfrm>
      </xdr:grpSpPr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8961" b="48041" l="27087" r="45486"/>
                    </a14:imgEffect>
                    <a14:imgEffect>
                      <a14:saturation sat="2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7445" t="30757" r="54574" b="52051"/>
          <a:stretch/>
        </xdr:blipFill>
        <xdr:spPr>
          <a:xfrm>
            <a:off x="9245726" y="142875"/>
            <a:ext cx="1049214" cy="1003194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2191" y="305302"/>
            <a:ext cx="676274" cy="676274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3012166" y="222250"/>
            <a:ext cx="2643417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5376904" y="650875"/>
            <a:ext cx="1729448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Projeção</a:t>
            </a:r>
            <a:endParaRPr lang="pt-BR" sz="4400" b="0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374640</xdr:colOff>
      <xdr:row>0</xdr:row>
      <xdr:rowOff>103189</xdr:rowOff>
    </xdr:from>
    <xdr:to>
      <xdr:col>13</xdr:col>
      <xdr:colOff>301618</xdr:colOff>
      <xdr:row>2</xdr:row>
      <xdr:rowOff>63500</xdr:rowOff>
    </xdr:to>
    <xdr:grpSp>
      <xdr:nvGrpSpPr>
        <xdr:cNvPr id="6" name="Agrupar 5">
          <a:extLst>
            <a:ext uri="{FF2B5EF4-FFF2-40B4-BE49-F238E27FC236}">
              <a16:creationId xmlns="" xmlns:a16="http://schemas.microsoft.com/office/drawing/2014/main" id="{4EE78BB2-D827-4D31-97E7-C20B59F63584}"/>
            </a:ext>
          </a:extLst>
        </xdr:cNvPr>
        <xdr:cNvGrpSpPr/>
      </xdr:nvGrpSpPr>
      <xdr:grpSpPr>
        <a:xfrm>
          <a:off x="565140" y="103189"/>
          <a:ext cx="9150353" cy="1087436"/>
          <a:chOff x="565140" y="103189"/>
          <a:chExt cx="9458581" cy="1087436"/>
        </a:xfrm>
      </xdr:grpSpPr>
      <xdr:pic>
        <xdr:nvPicPr>
          <xdr:cNvPr id="2" name="Imagem 1">
            <a:extLst>
              <a:ext uri="{FF2B5EF4-FFF2-40B4-BE49-F238E27FC236}">
                <a16:creationId xmlns="" xmlns:a16="http://schemas.microsoft.com/office/drawing/2014/main" id="{584C8E62-4DA9-477D-93F8-8C2852D036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5140" y="310066"/>
            <a:ext cx="676274" cy="676274"/>
          </a:xfrm>
          <a:prstGeom prst="rect">
            <a:avLst/>
          </a:prstGeom>
        </xdr:spPr>
      </xdr:pic>
      <xdr:sp macro="" textlink="">
        <xdr:nvSpPr>
          <xdr:cNvPr id="3" name="Retângulo 2">
            <a:extLst>
              <a:ext uri="{FF2B5EF4-FFF2-40B4-BE49-F238E27FC236}">
                <a16:creationId xmlns="" xmlns:a16="http://schemas.microsoft.com/office/drawing/2014/main" id="{5CD3D7B7-64B2-43F6-9A84-5549AB312A95}"/>
              </a:ext>
            </a:extLst>
          </xdr:cNvPr>
          <xdr:cNvSpPr/>
        </xdr:nvSpPr>
        <xdr:spPr>
          <a:xfrm>
            <a:off x="2716837" y="242890"/>
            <a:ext cx="2643417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40A70715-5821-48A0-88BA-AD9602A7AFAE}"/>
              </a:ext>
            </a:extLst>
          </xdr:cNvPr>
          <xdr:cNvSpPr/>
        </xdr:nvSpPr>
        <xdr:spPr>
          <a:xfrm>
            <a:off x="5139820" y="647701"/>
            <a:ext cx="1729448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4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Projeção</a:t>
            </a:r>
            <a:endParaRPr lang="pt-BR" sz="4400" b="0" cap="none" spc="0">
              <a:ln w="0">
                <a:noFill/>
              </a:ln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F713187D-B865-4377-8FE4-F12156F7B3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2174" b="92754" l="0" r="95105">
                        <a14:foregroundMark x1="19580" y1="10145" x2="19580" y2="10145"/>
                        <a14:foregroundMark x1="76923" y1="17391" x2="76923" y2="17391"/>
                        <a14:foregroundMark x1="75524" y1="19565" x2="29371" y2="10145"/>
                        <a14:foregroundMark x1="29371" y1="10145" x2="12587" y2="63768"/>
                        <a14:foregroundMark x1="7692" y1="72464" x2="1399" y2="42029"/>
                        <a14:foregroundMark x1="1399" y1="42029" x2="6294" y2="13043"/>
                        <a14:foregroundMark x1="6294" y1="13043" x2="23077" y2="7246"/>
                        <a14:foregroundMark x1="92308" y1="39855" x2="92308" y2="39855"/>
                        <a14:foregroundMark x1="44755" y1="44928" x2="44755" y2="44928"/>
                        <a14:foregroundMark x1="52448" y1="55072" x2="52448" y2="55072"/>
                        <a14:foregroundMark x1="50350" y1="26087" x2="50350" y2="26087"/>
                        <a14:foregroundMark x1="50350" y1="24638" x2="32168" y2="46377"/>
                        <a14:foregroundMark x1="32168" y1="46377" x2="60839" y2="52174"/>
                        <a14:foregroundMark x1="60839" y1="52174" x2="63636" y2="44928"/>
                        <a14:foregroundMark x1="23776" y1="92754" x2="23776" y2="92754"/>
                        <a14:foregroundMark x1="95105" y1="54348" x2="95105" y2="54348"/>
                        <a14:foregroundMark x1="94406" y1="36957" x2="94406" y2="36957"/>
                        <a14:foregroundMark x1="92308" y1="28261" x2="92308" y2="28261"/>
                        <a14:foregroundMark x1="89510" y1="23188" x2="89510" y2="23188"/>
                        <a14:foregroundMark x1="90210" y1="66667" x2="90210" y2="66667"/>
                        <a14:foregroundMark x1="72727" y1="80435" x2="72727" y2="80435"/>
                        <a14:foregroundMark x1="66434" y1="85507" x2="66434" y2="85507"/>
                        <a14:foregroundMark x1="57343" y1="87681" x2="57343" y2="87681"/>
                        <a14:foregroundMark x1="41259" y1="87681" x2="41259" y2="87681"/>
                      </a14:backgroundRemoval>
                    </a14:imgEffect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b="9272"/>
          <a:stretch/>
        </xdr:blipFill>
        <xdr:spPr>
          <a:xfrm>
            <a:off x="9055346" y="103189"/>
            <a:ext cx="968375" cy="1087436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174631</xdr:colOff>
      <xdr:row>3</xdr:row>
      <xdr:rowOff>7938</xdr:rowOff>
    </xdr:from>
    <xdr:to>
      <xdr:col>11</xdr:col>
      <xdr:colOff>150072</xdr:colOff>
      <xdr:row>11</xdr:row>
      <xdr:rowOff>198442</xdr:rowOff>
    </xdr:to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D3E77F24-9EF8-47B6-8494-4125B880B326}"/>
            </a:ext>
          </a:extLst>
        </xdr:cNvPr>
        <xdr:cNvSpPr txBox="1"/>
      </xdr:nvSpPr>
      <xdr:spPr>
        <a:xfrm>
          <a:off x="6842131" y="1468438"/>
          <a:ext cx="1809004" cy="173831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" b="1"/>
        </a:p>
        <a:p>
          <a:pPr algn="ctr"/>
          <a:r>
            <a:rPr lang="pt-BR" sz="1800" b="1"/>
            <a:t>Aluno</a:t>
          </a:r>
          <a:endParaRPr lang="pt-BR" sz="2000" b="1"/>
        </a:p>
        <a:p>
          <a:endParaRPr lang="pt-BR" sz="700"/>
        </a:p>
        <a:p>
          <a:pPr algn="ctr"/>
          <a:r>
            <a:rPr lang="pt-BR" sz="1100"/>
            <a:t>Calcule a projeção das</a:t>
          </a:r>
          <a:r>
            <a:rPr lang="pt-BR" sz="1100" baseline="0"/>
            <a:t> vendas dos produtos com os respectivos aumentos.</a:t>
          </a:r>
        </a:p>
        <a:p>
          <a:pPr algn="ctr"/>
          <a:endParaRPr lang="pt-BR" sz="700" baseline="0"/>
        </a:p>
        <a:p>
          <a:pPr algn="ctr"/>
          <a:r>
            <a:rPr lang="pt-BR" sz="1100" b="1" baseline="0"/>
            <a:t>Obs.: </a:t>
          </a:r>
          <a:r>
            <a:rPr lang="pt-BR" sz="1100" baseline="0"/>
            <a:t>Use apenas uma fórmula para a projeção de toda a tabela. 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80527</xdr:colOff>
      <xdr:row>3</xdr:row>
      <xdr:rowOff>2598</xdr:rowOff>
    </xdr:from>
    <xdr:to>
      <xdr:col>12</xdr:col>
      <xdr:colOff>49694</xdr:colOff>
      <xdr:row>10</xdr:row>
      <xdr:rowOff>24847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7460331" y="1360946"/>
          <a:ext cx="2056385" cy="138059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  <a:endParaRPr lang="pt-BR" sz="2000" b="1"/>
        </a:p>
        <a:p>
          <a:pPr algn="ctr"/>
          <a:endParaRPr lang="pt-BR" sz="900"/>
        </a:p>
        <a:p>
          <a:pPr algn="ctr"/>
          <a:r>
            <a:rPr lang="pt-BR" sz="1200"/>
            <a:t>O valor em dólar de cada produto tem uma variação da cotação a cada mês, então qual será o valor em Real?</a:t>
          </a:r>
          <a:endParaRPr lang="pt-BR" sz="800"/>
        </a:p>
      </xdr:txBody>
    </xdr:sp>
    <xdr:clientData/>
  </xdr:twoCellAnchor>
  <xdr:twoCellAnchor>
    <xdr:from>
      <xdr:col>1</xdr:col>
      <xdr:colOff>347097</xdr:colOff>
      <xdr:row>0</xdr:row>
      <xdr:rowOff>108868</xdr:rowOff>
    </xdr:from>
    <xdr:to>
      <xdr:col>13</xdr:col>
      <xdr:colOff>20964</xdr:colOff>
      <xdr:row>2</xdr:row>
      <xdr:rowOff>3202</xdr:rowOff>
    </xdr:to>
    <xdr:grpSp>
      <xdr:nvGrpSpPr>
        <xdr:cNvPr id="10" name="Agrupar 9">
          <a:extLst>
            <a:ext uri="{FF2B5EF4-FFF2-40B4-BE49-F238E27FC236}">
              <a16:creationId xmlns="" xmlns:a16="http://schemas.microsoft.com/office/drawing/2014/main" id="{C25278E9-63E5-4A8E-9C04-1A33C4B417DA}"/>
            </a:ext>
          </a:extLst>
        </xdr:cNvPr>
        <xdr:cNvGrpSpPr/>
      </xdr:nvGrpSpPr>
      <xdr:grpSpPr>
        <a:xfrm>
          <a:off x="537597" y="108868"/>
          <a:ext cx="9563302" cy="1020769"/>
          <a:chOff x="537597" y="108868"/>
          <a:chExt cx="9294117" cy="1020016"/>
        </a:xfrm>
      </xdr:grpSpPr>
      <xdr:grpSp>
        <xdr:nvGrpSpPr>
          <xdr:cNvPr id="4" name="Agrupar 3">
            <a:extLst>
              <a:ext uri="{FF2B5EF4-FFF2-40B4-BE49-F238E27FC236}">
                <a16:creationId xmlns="" xmlns:a16="http://schemas.microsoft.com/office/drawing/2014/main" id="{BBC826CC-0B52-445C-9841-9762B709F891}"/>
              </a:ext>
            </a:extLst>
          </xdr:cNvPr>
          <xdr:cNvGrpSpPr/>
        </xdr:nvGrpSpPr>
        <xdr:grpSpPr>
          <a:xfrm>
            <a:off x="537597" y="208534"/>
            <a:ext cx="6838579" cy="920350"/>
            <a:chOff x="923929" y="138541"/>
            <a:chExt cx="7036230" cy="920350"/>
          </a:xfrm>
        </xdr:grpSpPr>
        <xdr:pic>
          <xdr:nvPicPr>
            <xdr:cNvPr id="5" name="Imagem 4">
              <a:extLst>
                <a:ext uri="{FF2B5EF4-FFF2-40B4-BE49-F238E27FC236}">
                  <a16:creationId xmlns="" xmlns:a16="http://schemas.microsoft.com/office/drawing/2014/main" id="{E50901FF-E3FA-47A0-966B-79A9EC471F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saturation sat="33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23929" y="245489"/>
              <a:ext cx="676274" cy="676274"/>
            </a:xfrm>
            <a:prstGeom prst="rect">
              <a:avLst/>
            </a:prstGeom>
          </xdr:spPr>
        </xdr:pic>
        <xdr:sp macro="" textlink="">
          <xdr:nvSpPr>
            <xdr:cNvPr id="6" name="Retângulo 5">
              <a:extLst>
                <a:ext uri="{FF2B5EF4-FFF2-40B4-BE49-F238E27FC236}">
                  <a16:creationId xmlns="" xmlns:a16="http://schemas.microsoft.com/office/drawing/2014/main" id="{1C48E36A-C19C-480A-A536-5A8959525EA1}"/>
                </a:ext>
              </a:extLst>
            </xdr:cNvPr>
            <xdr:cNvSpPr/>
          </xdr:nvSpPr>
          <xdr:spPr>
            <a:xfrm>
              <a:off x="2992076" y="138541"/>
              <a:ext cx="2643417" cy="781111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pt-BR" sz="4400" b="1" cap="none" spc="0">
                  <a:ln w="0">
                    <a:noFill/>
                  </a:ln>
                  <a:solidFill>
                    <a:schemeClr val="accent1">
                      <a:lumMod val="50000"/>
                    </a:schemeClr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EXERCÍCIO</a:t>
              </a:r>
            </a:p>
          </xdr:txBody>
        </xdr:sp>
        <xdr:sp macro="" textlink="">
          <xdr:nvSpPr>
            <xdr:cNvPr id="7" name="Retângulo 6">
              <a:extLst>
                <a:ext uri="{FF2B5EF4-FFF2-40B4-BE49-F238E27FC236}">
                  <a16:creationId xmlns="" xmlns:a16="http://schemas.microsoft.com/office/drawing/2014/main" id="{D7813ADC-3FC6-4542-A5AA-AA8F13227182}"/>
                </a:ext>
              </a:extLst>
            </xdr:cNvPr>
            <xdr:cNvSpPr/>
          </xdr:nvSpPr>
          <xdr:spPr>
            <a:xfrm>
              <a:off x="5557454" y="590878"/>
              <a:ext cx="2402705" cy="468013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pt-BR" sz="2400" b="0" cap="none" spc="0">
                  <a:ln w="0">
                    <a:noFill/>
                  </a:ln>
                  <a:solidFill>
                    <a:schemeClr val="tx2">
                      <a:lumMod val="75000"/>
                    </a:schemeClr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Variação de Valor</a:t>
              </a:r>
              <a:endParaRPr lang="pt-BR" sz="4400" b="0" cap="none" spc="0">
                <a:ln w="0">
                  <a:noFill/>
                </a:ln>
                <a:solidFill>
                  <a:schemeClr val="tx2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endParaRPr>
            </a:p>
          </xdr:txBody>
        </xdr:sp>
      </xdr:grpSp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962FBC39-A248-46DD-9CA9-A0CEBBA49E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3FBFC"/>
              </a:clrFrom>
              <a:clrTo>
                <a:srgbClr val="F3FBFC">
                  <a:alpha val="0"/>
                </a:srgbClr>
              </a:clrTo>
            </a:clrChange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974611" y="108868"/>
            <a:ext cx="857103" cy="100460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0</xdr:row>
      <xdr:rowOff>126209</xdr:rowOff>
    </xdr:from>
    <xdr:to>
      <xdr:col>12</xdr:col>
      <xdr:colOff>8660</xdr:colOff>
      <xdr:row>1</xdr:row>
      <xdr:rowOff>939627</xdr:rowOff>
    </xdr:to>
    <xdr:grpSp>
      <xdr:nvGrpSpPr>
        <xdr:cNvPr id="7" name="Agrupar 6">
          <a:extLst>
            <a:ext uri="{FF2B5EF4-FFF2-40B4-BE49-F238E27FC236}">
              <a16:creationId xmlns="" xmlns:a16="http://schemas.microsoft.com/office/drawing/2014/main" id="{AB421EC8-9AB9-49E2-8288-F078B19E0C72}"/>
            </a:ext>
          </a:extLst>
        </xdr:cNvPr>
        <xdr:cNvGrpSpPr/>
      </xdr:nvGrpSpPr>
      <xdr:grpSpPr>
        <a:xfrm>
          <a:off x="511752" y="126209"/>
          <a:ext cx="7707458" cy="975343"/>
          <a:chOff x="510886" y="126209"/>
          <a:chExt cx="7342910" cy="977941"/>
        </a:xfrm>
      </xdr:grpSpPr>
      <xdr:pic>
        <xdr:nvPicPr>
          <xdr:cNvPr id="3" name="Imagem 2">
            <a:extLst>
              <a:ext uri="{FF2B5EF4-FFF2-40B4-BE49-F238E27FC236}">
                <a16:creationId xmlns="" xmlns:a16="http://schemas.microsoft.com/office/drawing/2014/main" id="{261AC483-BC84-403E-B866-92A220DC9A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994400" y="126209"/>
            <a:ext cx="859396" cy="97794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="" xmlns:a16="http://schemas.microsoft.com/office/drawing/2014/main" id="{DA59E21A-721F-4FD3-B7A3-2AE174D9A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0886" y="314845"/>
            <a:ext cx="676314" cy="676773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="" xmlns:a16="http://schemas.microsoft.com/office/drawing/2014/main" id="{1B6025BB-07BB-485E-BFDC-E66B689BBE82}"/>
              </a:ext>
            </a:extLst>
          </xdr:cNvPr>
          <xdr:cNvSpPr/>
        </xdr:nvSpPr>
        <xdr:spPr>
          <a:xfrm>
            <a:off x="1964360" y="181841"/>
            <a:ext cx="2643573" cy="78168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1" cap="none" spc="0">
                <a:ln w="0">
                  <a:noFill/>
                </a:ln>
                <a:solidFill>
                  <a:schemeClr val="accent5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="" xmlns:a16="http://schemas.microsoft.com/office/drawing/2014/main" id="{9ADE1746-08EC-4D88-80FF-FC3D031F58BB}"/>
              </a:ext>
            </a:extLst>
          </xdr:cNvPr>
          <xdr:cNvSpPr/>
        </xdr:nvSpPr>
        <xdr:spPr>
          <a:xfrm>
            <a:off x="3854480" y="634512"/>
            <a:ext cx="2402846" cy="468358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Imposto</a:t>
            </a:r>
            <a:endParaRPr lang="pt-BR" sz="4400" b="0" cap="none" spc="0">
              <a:ln w="0">
                <a:noFill/>
              </a:ln>
              <a:solidFill>
                <a:schemeClr val="accent5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6</xdr:col>
      <xdr:colOff>93518</xdr:colOff>
      <xdr:row>7</xdr:row>
      <xdr:rowOff>132484</xdr:rowOff>
    </xdr:from>
    <xdr:to>
      <xdr:col>9</xdr:col>
      <xdr:colOff>600075</xdr:colOff>
      <xdr:row>13</xdr:row>
      <xdr:rowOff>28575</xdr:rowOff>
    </xdr:to>
    <xdr:sp macro="" textlink="">
      <xdr:nvSpPr>
        <xdr:cNvPr id="8" name="CaixaDeTexto 7">
          <a:extLst>
            <a:ext uri="{FF2B5EF4-FFF2-40B4-BE49-F238E27FC236}">
              <a16:creationId xmlns="" xmlns:a16="http://schemas.microsoft.com/office/drawing/2014/main" id="{B551D5AB-68C5-427C-82CB-82A1EF3F9E52}"/>
            </a:ext>
          </a:extLst>
        </xdr:cNvPr>
        <xdr:cNvSpPr txBox="1"/>
      </xdr:nvSpPr>
      <xdr:spPr>
        <a:xfrm>
          <a:off x="4551218" y="2456584"/>
          <a:ext cx="2430607" cy="138199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/>
            <a:t>Aluno</a:t>
          </a:r>
          <a:endParaRPr lang="pt-BR" sz="2000" b="1"/>
        </a:p>
        <a:p>
          <a:pPr algn="ctr"/>
          <a:endParaRPr lang="pt-BR" sz="700"/>
        </a:p>
        <a:p>
          <a:pPr algn="ctr"/>
          <a:r>
            <a:rPr lang="pt-BR" sz="1200"/>
            <a:t>Calcule o total de imposto</a:t>
          </a:r>
          <a:r>
            <a:rPr lang="pt-BR" sz="1200" baseline="0"/>
            <a:t> obtido pelo salário mínimo e a porcentagem de impostos no Brasil, Argentina e Uruguai. </a:t>
          </a:r>
          <a:endParaRPr lang="pt-BR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biaggio\Downloads\Exerc&#237;cios%20-%20Resolvidos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RE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meros1"/>
      <sheetName val="Números2"/>
      <sheetName val="Números3"/>
      <sheetName val="Números4"/>
      <sheetName val="Data é Número"/>
      <sheetName val="Referência"/>
      <sheetName val="REF1"/>
      <sheetName val="Tipo_Referências"/>
      <sheetName val="Projeção Coluna"/>
      <sheetName val="Projeção Linha"/>
      <sheetName val="Projeção Coluna e Linha"/>
      <sheetName val="Produtos Importados"/>
      <sheetName val="Cotação Do Dia"/>
      <sheetName val="Endereço Misto"/>
      <sheetName val="Endereço Misto II"/>
      <sheetName val="Extra"/>
    </sheetNames>
    <sheetDataSet>
      <sheetData sheetId="0"/>
      <sheetData sheetId="1"/>
      <sheetData sheetId="2"/>
      <sheetData sheetId="3"/>
      <sheetData sheetId="4"/>
      <sheetData sheetId="5">
        <row r="7">
          <cell r="K7">
            <v>5</v>
          </cell>
          <cell r="L7">
            <v>6</v>
          </cell>
          <cell r="M7">
            <v>4</v>
          </cell>
        </row>
        <row r="8">
          <cell r="K8">
            <v>5</v>
          </cell>
          <cell r="L8">
            <v>6</v>
          </cell>
          <cell r="M8">
            <v>2</v>
          </cell>
        </row>
        <row r="9">
          <cell r="K9">
            <v>4</v>
          </cell>
          <cell r="L9">
            <v>1</v>
          </cell>
          <cell r="M9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"/>
    </sheetNames>
    <sheetDataSet>
      <sheetData sheetId="0">
        <row r="2">
          <cell r="B2" t="str">
            <v>Arquivo Extra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T28"/>
  <sheetViews>
    <sheetView showGridLines="0" zoomScaleNormal="100" workbookViewId="0">
      <selection activeCell="G21" sqref="G21"/>
    </sheetView>
  </sheetViews>
  <sheetFormatPr defaultColWidth="0" defaultRowHeight="12.75" zeroHeight="1"/>
  <cols>
    <col min="1" max="1" width="2.7109375" style="29" customWidth="1"/>
    <col min="2" max="7" width="9.140625" style="29" customWidth="1"/>
    <col min="8" max="8" width="14.42578125" style="29" bestFit="1" customWidth="1"/>
    <col min="9" max="18" width="9.140625" style="29" customWidth="1"/>
    <col min="19" max="19" width="2.7109375" style="29" customWidth="1"/>
    <col min="20" max="20" width="9.140625" style="29" customWidth="1"/>
    <col min="21" max="16384" width="9.140625" style="29" hidden="1"/>
  </cols>
  <sheetData>
    <row r="1" spans="1:19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63" customHeight="1">
      <c r="A2" s="47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S2" s="47"/>
    </row>
    <row r="3" spans="1:19" ht="22.5" customHeight="1">
      <c r="A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S3" s="47"/>
    </row>
    <row r="4" spans="1:19" ht="20.25">
      <c r="A4" s="47"/>
      <c r="C4" s="30" t="s">
        <v>60</v>
      </c>
      <c r="D4" s="30"/>
      <c r="E4" s="30"/>
      <c r="F4" s="30"/>
      <c r="G4" s="30"/>
      <c r="H4" s="31"/>
      <c r="I4" s="31"/>
      <c r="S4" s="47"/>
    </row>
    <row r="5" spans="1:19" ht="21" thickBot="1">
      <c r="A5" s="47"/>
      <c r="C5" s="32" t="s">
        <v>89</v>
      </c>
      <c r="H5" s="31"/>
      <c r="I5" s="31"/>
      <c r="L5" s="13"/>
      <c r="S5" s="47"/>
    </row>
    <row r="6" spans="1:19" ht="21" thickBot="1">
      <c r="A6" s="47"/>
      <c r="C6" s="154" t="str">
        <f>L6</f>
        <v>Olá</v>
      </c>
      <c r="D6" s="155"/>
      <c r="E6" s="155"/>
      <c r="F6" s="155"/>
      <c r="G6" s="156"/>
      <c r="H6" s="33" t="s">
        <v>61</v>
      </c>
      <c r="I6" s="31"/>
      <c r="L6" s="149" t="s">
        <v>62</v>
      </c>
      <c r="M6" s="13"/>
      <c r="S6" s="47"/>
    </row>
    <row r="7" spans="1:19" ht="12.75" customHeight="1" thickBot="1">
      <c r="A7" s="47"/>
      <c r="C7" s="31"/>
      <c r="D7" s="31"/>
      <c r="E7" s="31"/>
      <c r="F7" s="31"/>
      <c r="G7" s="31"/>
      <c r="H7" s="31"/>
      <c r="I7" s="31"/>
      <c r="L7" s="13"/>
      <c r="S7" s="47"/>
    </row>
    <row r="8" spans="1:19" ht="20.25">
      <c r="A8" s="47"/>
      <c r="C8" s="30" t="s">
        <v>63</v>
      </c>
      <c r="D8" s="30"/>
      <c r="E8" s="30"/>
      <c r="F8" s="30"/>
      <c r="G8" s="30"/>
      <c r="H8" s="31"/>
      <c r="I8" s="31"/>
      <c r="L8" s="34">
        <v>5</v>
      </c>
      <c r="M8" s="35">
        <v>6</v>
      </c>
      <c r="N8" s="36">
        <v>4</v>
      </c>
      <c r="S8" s="47"/>
    </row>
    <row r="9" spans="1:19" ht="21" thickBot="1">
      <c r="A9" s="47"/>
      <c r="C9" s="32" t="s">
        <v>90</v>
      </c>
      <c r="H9" s="31"/>
      <c r="I9" s="31"/>
      <c r="L9" s="37">
        <v>5</v>
      </c>
      <c r="M9" s="38">
        <v>6</v>
      </c>
      <c r="N9" s="39">
        <v>2</v>
      </c>
      <c r="S9" s="47"/>
    </row>
    <row r="10" spans="1:19" ht="21" customHeight="1" thickBot="1">
      <c r="A10" s="47"/>
      <c r="C10" s="154">
        <f>SUM(mais)</f>
        <v>34</v>
      </c>
      <c r="D10" s="155"/>
      <c r="E10" s="155"/>
      <c r="F10" s="155"/>
      <c r="G10" s="156"/>
      <c r="H10" s="165" t="s">
        <v>64</v>
      </c>
      <c r="I10" s="166"/>
      <c r="L10" s="40">
        <v>4</v>
      </c>
      <c r="M10" s="41">
        <v>1</v>
      </c>
      <c r="N10" s="42">
        <v>1</v>
      </c>
      <c r="S10" s="47"/>
    </row>
    <row r="11" spans="1:19" ht="12.75" customHeight="1">
      <c r="A11" s="47"/>
      <c r="C11" s="31"/>
      <c r="D11" s="31"/>
      <c r="E11" s="31"/>
      <c r="F11" s="31"/>
      <c r="G11" s="31"/>
      <c r="H11" s="31"/>
      <c r="I11" s="31"/>
      <c r="S11" s="47"/>
    </row>
    <row r="12" spans="1:19" ht="15">
      <c r="A12" s="47"/>
      <c r="C12" s="43" t="s">
        <v>65</v>
      </c>
      <c r="D12" s="44"/>
      <c r="L12" s="45"/>
      <c r="M12" s="45"/>
      <c r="N12" s="45"/>
      <c r="S12" s="47"/>
    </row>
    <row r="13" spans="1:19" ht="21" customHeight="1" thickBot="1">
      <c r="A13" s="47"/>
      <c r="C13" s="32" t="s">
        <v>66</v>
      </c>
      <c r="S13" s="47"/>
    </row>
    <row r="14" spans="1:19" ht="18.75" thickBot="1">
      <c r="A14" s="47"/>
      <c r="C14" s="157" t="str">
        <f>'REF1'!B3</f>
        <v>Referência Secreta</v>
      </c>
      <c r="D14" s="158"/>
      <c r="E14" s="158"/>
      <c r="F14" s="158"/>
      <c r="G14" s="159"/>
      <c r="H14" s="163" t="s">
        <v>67</v>
      </c>
      <c r="I14" s="164"/>
      <c r="J14" s="164"/>
      <c r="K14" s="164"/>
      <c r="S14" s="47"/>
    </row>
    <row r="15" spans="1:19" ht="12.75" customHeight="1">
      <c r="A15" s="47"/>
      <c r="S15" s="47"/>
    </row>
    <row r="16" spans="1:19" ht="15">
      <c r="A16" s="47"/>
      <c r="C16" s="43" t="s">
        <v>68</v>
      </c>
      <c r="S16" s="47"/>
    </row>
    <row r="17" spans="1:19" ht="21" customHeight="1" thickBot="1">
      <c r="A17" s="47"/>
      <c r="C17" s="3" t="s">
        <v>69</v>
      </c>
      <c r="S17" s="47"/>
    </row>
    <row r="18" spans="1:19" ht="18.75" thickBot="1">
      <c r="A18" s="47"/>
      <c r="C18" s="160" t="str">
        <f>[2]Referência!B2</f>
        <v>Arquivo Extra</v>
      </c>
      <c r="D18" s="161"/>
      <c r="E18" s="161"/>
      <c r="F18" s="161"/>
      <c r="G18" s="162"/>
      <c r="H18" s="163" t="s">
        <v>70</v>
      </c>
      <c r="I18" s="164"/>
      <c r="J18" s="164"/>
      <c r="K18" s="164"/>
      <c r="L18" s="164"/>
      <c r="M18" s="164"/>
      <c r="N18" s="164"/>
      <c r="O18" s="164"/>
      <c r="P18" s="164"/>
      <c r="Q18" s="164"/>
      <c r="S18" s="47"/>
    </row>
    <row r="19" spans="1:19">
      <c r="A19" s="47"/>
      <c r="S19" s="47"/>
    </row>
    <row r="20" spans="1:19">
      <c r="A20" s="47"/>
      <c r="S20" s="47"/>
    </row>
    <row r="21" spans="1:19">
      <c r="A21" s="47"/>
      <c r="S21" s="47"/>
    </row>
    <row r="22" spans="1:19">
      <c r="A22" s="47"/>
      <c r="S22" s="47"/>
    </row>
    <row r="23" spans="1:19">
      <c r="A23" s="47"/>
      <c r="S23" s="47"/>
    </row>
    <row r="24" spans="1:19">
      <c r="A24" s="47"/>
      <c r="S24" s="47"/>
    </row>
    <row r="25" spans="1:19">
      <c r="A25" s="47"/>
      <c r="S25" s="47"/>
    </row>
    <row r="26" spans="1:19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/>
    <row r="28" spans="1:19"/>
  </sheetData>
  <mergeCells count="8">
    <mergeCell ref="C2:Q2"/>
    <mergeCell ref="C6:G6"/>
    <mergeCell ref="C10:G10"/>
    <mergeCell ref="C14:G14"/>
    <mergeCell ref="C18:G18"/>
    <mergeCell ref="H18:Q18"/>
    <mergeCell ref="H14:K14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zoomScaleNormal="100" workbookViewId="0"/>
  </sheetViews>
  <sheetFormatPr defaultRowHeight="12.75"/>
  <cols>
    <col min="1" max="1" width="3" style="29" customWidth="1"/>
    <col min="2" max="2" width="12.85546875" style="1" customWidth="1"/>
    <col min="3" max="4" width="12" style="1" bestFit="1" customWidth="1"/>
    <col min="5" max="5" width="12" style="1" customWidth="1"/>
    <col min="6" max="6" width="15" style="1" bestFit="1" customWidth="1"/>
    <col min="7" max="8" width="9.85546875" style="1" customWidth="1"/>
    <col min="9" max="16384" width="9.140625" style="1"/>
  </cols>
  <sheetData>
    <row r="1" spans="2:11" s="29" customFormat="1" ht="12.75" customHeight="1" thickBot="1"/>
    <row r="2" spans="2:11" s="29" customFormat="1" ht="75" customHeight="1" thickBot="1">
      <c r="B2" s="221"/>
      <c r="C2" s="222"/>
      <c r="D2" s="222"/>
      <c r="E2" s="222"/>
      <c r="F2" s="222"/>
      <c r="G2" s="222"/>
      <c r="H2" s="222"/>
      <c r="I2" s="222"/>
      <c r="J2" s="222"/>
      <c r="K2" s="223"/>
    </row>
    <row r="3" spans="2:11" s="29" customFormat="1" ht="17.25" customHeight="1" thickBot="1"/>
    <row r="4" spans="2:11" ht="19.5" customHeight="1" thickBot="1">
      <c r="C4" s="132" t="s">
        <v>47</v>
      </c>
      <c r="D4" s="133" t="s">
        <v>48</v>
      </c>
      <c r="E4" s="29"/>
      <c r="F4" s="218" t="s">
        <v>52</v>
      </c>
      <c r="G4" s="219"/>
      <c r="H4" s="219"/>
      <c r="I4" s="220"/>
    </row>
    <row r="5" spans="2:11" ht="19.5" customHeight="1">
      <c r="C5" s="142" t="s">
        <v>49</v>
      </c>
      <c r="D5" s="129">
        <v>0.1</v>
      </c>
      <c r="E5" s="29"/>
      <c r="F5" s="134" t="s">
        <v>59</v>
      </c>
      <c r="G5" s="135" t="s">
        <v>6</v>
      </c>
      <c r="H5" s="135" t="s">
        <v>7</v>
      </c>
      <c r="I5" s="136" t="s">
        <v>8</v>
      </c>
    </row>
    <row r="6" spans="2:11" ht="19.5" customHeight="1" thickBot="1">
      <c r="C6" s="143" t="s">
        <v>50</v>
      </c>
      <c r="D6" s="130">
        <v>0.2</v>
      </c>
      <c r="E6" s="29"/>
      <c r="F6" s="137" t="s">
        <v>53</v>
      </c>
      <c r="G6" s="138">
        <v>600</v>
      </c>
      <c r="H6" s="138">
        <v>750</v>
      </c>
      <c r="I6" s="139">
        <v>850</v>
      </c>
    </row>
    <row r="7" spans="2:11" ht="19.5" customHeight="1" thickBot="1">
      <c r="C7" s="144" t="s">
        <v>51</v>
      </c>
      <c r="D7" s="131">
        <v>0.15</v>
      </c>
      <c r="E7" s="29"/>
      <c r="F7" s="29"/>
      <c r="G7" s="29"/>
      <c r="H7" s="3"/>
      <c r="I7" s="29"/>
    </row>
    <row r="8" spans="2:11" ht="19.5" customHeight="1" thickBot="1">
      <c r="B8" s="13"/>
      <c r="C8" s="13"/>
      <c r="D8" s="13"/>
      <c r="E8" s="13"/>
      <c r="G8" s="3"/>
    </row>
    <row r="9" spans="2:11" ht="19.5" customHeight="1" thickBot="1">
      <c r="B9" s="218" t="s">
        <v>54</v>
      </c>
      <c r="C9" s="219"/>
      <c r="D9" s="219"/>
      <c r="E9" s="220"/>
      <c r="G9" s="3"/>
    </row>
    <row r="10" spans="2:11" ht="19.5" customHeight="1">
      <c r="B10" s="134" t="s">
        <v>47</v>
      </c>
      <c r="C10" s="135" t="s">
        <v>6</v>
      </c>
      <c r="D10" s="135" t="s">
        <v>7</v>
      </c>
      <c r="E10" s="136" t="s">
        <v>8</v>
      </c>
    </row>
    <row r="11" spans="2:11" ht="19.5" customHeight="1">
      <c r="B11" s="140" t="s">
        <v>49</v>
      </c>
      <c r="C11" s="145"/>
      <c r="D11" s="145"/>
      <c r="E11" s="146"/>
    </row>
    <row r="12" spans="2:11" ht="19.5" customHeight="1">
      <c r="B12" s="140" t="s">
        <v>50</v>
      </c>
      <c r="C12" s="145"/>
      <c r="D12" s="145"/>
      <c r="E12" s="146"/>
    </row>
    <row r="13" spans="2:11" ht="19.5" customHeight="1" thickBot="1">
      <c r="B13" s="141" t="s">
        <v>51</v>
      </c>
      <c r="C13" s="147"/>
      <c r="D13" s="147"/>
      <c r="E13" s="148"/>
    </row>
  </sheetData>
  <mergeCells count="3">
    <mergeCell ref="B9:E9"/>
    <mergeCell ref="B2:K2"/>
    <mergeCell ref="F4:I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B3"/>
  <sheetViews>
    <sheetView showGridLines="0" zoomScale="214" zoomScaleNormal="214" workbookViewId="0"/>
  </sheetViews>
  <sheetFormatPr defaultRowHeight="12.75"/>
  <cols>
    <col min="1" max="1" width="9.140625" style="29"/>
    <col min="2" max="2" width="19.140625" style="29" customWidth="1"/>
    <col min="3" max="16384" width="9.140625" style="29"/>
  </cols>
  <sheetData>
    <row r="2" spans="2:2" ht="16.5" customHeight="1" thickBot="1"/>
    <row r="3" spans="2:2" ht="57" customHeight="1" thickBot="1">
      <c r="B3" s="46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Y48"/>
  <sheetViews>
    <sheetView showGridLines="0" zoomScale="87" zoomScaleNormal="87" workbookViewId="0">
      <selection activeCell="N15" sqref="N15:N20"/>
    </sheetView>
  </sheetViews>
  <sheetFormatPr defaultRowHeight="12.75"/>
  <cols>
    <col min="1" max="1" width="3.140625" style="1" customWidth="1"/>
    <col min="2" max="2" width="17.28515625" style="1" bestFit="1" customWidth="1"/>
    <col min="3" max="3" width="10.5703125" style="28" customWidth="1"/>
    <col min="4" max="4" width="11.42578125" style="28" bestFit="1" customWidth="1"/>
    <col min="5" max="5" width="11.42578125" style="1" customWidth="1"/>
    <col min="6" max="6" width="6.28515625" style="1" customWidth="1"/>
    <col min="7" max="7" width="11" style="1" customWidth="1"/>
    <col min="8" max="10" width="3.85546875" style="1" customWidth="1"/>
    <col min="11" max="11" width="17.28515625" style="1" bestFit="1" customWidth="1"/>
    <col min="12" max="12" width="10.28515625" style="28" bestFit="1" customWidth="1"/>
    <col min="13" max="13" width="11.5703125" style="28" bestFit="1" customWidth="1"/>
    <col min="14" max="14" width="14.28515625" style="28" customWidth="1"/>
    <col min="15" max="15" width="10.5703125" style="1" customWidth="1"/>
    <col min="16" max="16" width="10.7109375" style="1" bestFit="1" customWidth="1"/>
    <col min="17" max="18" width="9.140625" style="1"/>
    <col min="19" max="19" width="11.42578125" style="1" customWidth="1"/>
    <col min="20" max="16384" width="9.140625" style="1"/>
  </cols>
  <sheetData>
    <row r="1" spans="2:25" ht="89.25" customHeight="1" thickBot="1"/>
    <row r="2" spans="2:25" ht="27.75" customHeight="1" thickBot="1">
      <c r="B2" s="167" t="s">
        <v>81</v>
      </c>
      <c r="C2" s="168"/>
      <c r="D2" s="168"/>
      <c r="E2" s="168"/>
      <c r="F2" s="168"/>
      <c r="G2" s="169"/>
      <c r="K2" s="167" t="s">
        <v>84</v>
      </c>
      <c r="L2" s="168"/>
      <c r="M2" s="168"/>
      <c r="N2" s="168"/>
      <c r="O2" s="168"/>
      <c r="P2" s="169"/>
    </row>
    <row r="3" spans="2:25" ht="15.75" customHeight="1">
      <c r="B3" s="4"/>
      <c r="C3" s="4"/>
      <c r="D3" s="4"/>
      <c r="E3" s="4"/>
      <c r="K3" s="4"/>
      <c r="L3" s="4"/>
      <c r="M3" s="4"/>
      <c r="N3" s="4"/>
      <c r="O3" s="4"/>
      <c r="P3" s="4"/>
    </row>
    <row r="4" spans="2:25" ht="15.75" customHeight="1">
      <c r="B4" s="51" t="s">
        <v>56</v>
      </c>
      <c r="C4" s="51" t="s">
        <v>72</v>
      </c>
      <c r="D4" s="51" t="s">
        <v>73</v>
      </c>
      <c r="E4" s="51" t="s">
        <v>45</v>
      </c>
      <c r="K4" s="51" t="s">
        <v>56</v>
      </c>
      <c r="L4" s="52" t="s">
        <v>78</v>
      </c>
      <c r="M4" s="52" t="s">
        <v>74</v>
      </c>
      <c r="N4" s="52" t="s">
        <v>75</v>
      </c>
      <c r="O4" s="52" t="s">
        <v>76</v>
      </c>
      <c r="P4" s="52" t="s">
        <v>77</v>
      </c>
    </row>
    <row r="5" spans="2:25" ht="15.75" customHeight="1">
      <c r="B5" s="49" t="s">
        <v>78</v>
      </c>
      <c r="C5" s="50">
        <v>29.9</v>
      </c>
      <c r="D5" s="52">
        <v>2</v>
      </c>
      <c r="E5" s="224">
        <f>C5*D5</f>
        <v>59.8</v>
      </c>
      <c r="K5" s="51" t="s">
        <v>72</v>
      </c>
      <c r="L5" s="50">
        <v>29.9</v>
      </c>
      <c r="M5" s="50">
        <v>7.99</v>
      </c>
      <c r="N5" s="50">
        <v>4.99</v>
      </c>
      <c r="O5" s="50">
        <v>6.9</v>
      </c>
      <c r="P5" s="50">
        <v>33.799999999999997</v>
      </c>
    </row>
    <row r="6" spans="2:25" ht="15.75" customHeight="1">
      <c r="B6" s="49" t="s">
        <v>74</v>
      </c>
      <c r="C6" s="50">
        <v>7.99</v>
      </c>
      <c r="D6" s="52">
        <v>10</v>
      </c>
      <c r="E6" s="224">
        <f t="shared" ref="E6:E10" si="0">C6*D6</f>
        <v>79.900000000000006</v>
      </c>
      <c r="K6" s="51" t="s">
        <v>73</v>
      </c>
      <c r="L6" s="52">
        <v>2</v>
      </c>
      <c r="M6" s="52">
        <v>10</v>
      </c>
      <c r="N6" s="52">
        <v>7</v>
      </c>
      <c r="O6" s="52">
        <v>7</v>
      </c>
      <c r="P6" s="52">
        <v>2</v>
      </c>
    </row>
    <row r="7" spans="2:25" ht="15.75" customHeight="1">
      <c r="B7" s="49" t="s">
        <v>75</v>
      </c>
      <c r="C7" s="50">
        <v>4.99</v>
      </c>
      <c r="D7" s="52">
        <v>7</v>
      </c>
      <c r="E7" s="224">
        <f t="shared" si="0"/>
        <v>34.93</v>
      </c>
      <c r="K7" s="51" t="s">
        <v>45</v>
      </c>
      <c r="L7" s="224">
        <f>L5*L6-(L5*L6*$L9)</f>
        <v>53.819999999999993</v>
      </c>
      <c r="M7" s="224">
        <f t="shared" ref="M7:P7" si="1">M5*M6-(M5*M6*$L9)</f>
        <v>71.910000000000011</v>
      </c>
      <c r="N7" s="224">
        <f t="shared" si="1"/>
        <v>31.436999999999998</v>
      </c>
      <c r="O7" s="224">
        <f t="shared" si="1"/>
        <v>43.470000000000006</v>
      </c>
      <c r="P7" s="224">
        <f t="shared" si="1"/>
        <v>60.839999999999996</v>
      </c>
    </row>
    <row r="8" spans="2:25" ht="15.75" customHeight="1">
      <c r="B8" s="49" t="s">
        <v>79</v>
      </c>
      <c r="C8" s="50">
        <v>6.9</v>
      </c>
      <c r="D8" s="52">
        <v>7</v>
      </c>
      <c r="E8" s="224">
        <f t="shared" si="0"/>
        <v>48.300000000000004</v>
      </c>
      <c r="K8"/>
      <c r="L8"/>
      <c r="M8"/>
      <c r="N8"/>
      <c r="O8"/>
      <c r="P8"/>
      <c r="R8"/>
    </row>
    <row r="9" spans="2:25" ht="15.75" customHeight="1">
      <c r="B9" s="49" t="s">
        <v>77</v>
      </c>
      <c r="C9" s="50">
        <v>33.799999999999997</v>
      </c>
      <c r="D9" s="52">
        <v>2</v>
      </c>
      <c r="E9" s="224">
        <f t="shared" si="0"/>
        <v>67.599999999999994</v>
      </c>
      <c r="G9"/>
      <c r="H9"/>
      <c r="I9"/>
      <c r="K9" s="51" t="s">
        <v>82</v>
      </c>
      <c r="L9" s="53">
        <v>0.1</v>
      </c>
      <c r="M9"/>
      <c r="N9"/>
      <c r="O9"/>
      <c r="P9"/>
    </row>
    <row r="10" spans="2:25" ht="15.75" customHeight="1">
      <c r="B10" s="49" t="s">
        <v>80</v>
      </c>
      <c r="C10" s="50">
        <v>99.9</v>
      </c>
      <c r="D10" s="52">
        <v>1</v>
      </c>
      <c r="E10" s="224">
        <f t="shared" si="0"/>
        <v>99.9</v>
      </c>
      <c r="G10"/>
      <c r="H10"/>
      <c r="I10"/>
      <c r="K10"/>
      <c r="L10"/>
      <c r="M10"/>
      <c r="N10"/>
      <c r="O10"/>
      <c r="P10"/>
    </row>
    <row r="11" spans="2:25" ht="15.75" customHeight="1" thickBot="1">
      <c r="B11" s="2"/>
      <c r="C11" s="2"/>
      <c r="D11" s="2"/>
      <c r="E11" s="5"/>
      <c r="G11"/>
      <c r="H11"/>
      <c r="I11"/>
    </row>
    <row r="12" spans="2:25" ht="27.75" customHeight="1" thickBot="1">
      <c r="B12" s="167" t="s">
        <v>83</v>
      </c>
      <c r="C12" s="168"/>
      <c r="D12" s="168"/>
      <c r="E12" s="168"/>
      <c r="F12" s="168"/>
      <c r="G12" s="169"/>
      <c r="H12"/>
      <c r="I12"/>
      <c r="K12" s="167" t="s">
        <v>85</v>
      </c>
      <c r="L12" s="168"/>
      <c r="M12" s="168"/>
      <c r="N12" s="168"/>
      <c r="O12" s="168"/>
      <c r="P12" s="169"/>
      <c r="S12"/>
      <c r="T12"/>
      <c r="U12"/>
      <c r="V12"/>
      <c r="W12"/>
      <c r="X12"/>
      <c r="Y12"/>
    </row>
    <row r="13" spans="2:25" ht="15.75" customHeight="1">
      <c r="B13" s="6"/>
      <c r="C13" s="6"/>
      <c r="D13" s="6"/>
      <c r="E13" s="6"/>
      <c r="G13"/>
      <c r="H13"/>
      <c r="I13"/>
      <c r="S13"/>
      <c r="T13"/>
      <c r="U13"/>
      <c r="V13"/>
      <c r="W13"/>
      <c r="X13"/>
      <c r="Y13"/>
    </row>
    <row r="14" spans="2:25" ht="15.75" customHeight="1">
      <c r="B14" s="51" t="s">
        <v>56</v>
      </c>
      <c r="C14" s="51" t="s">
        <v>72</v>
      </c>
      <c r="D14" s="51" t="s">
        <v>73</v>
      </c>
      <c r="E14" s="51" t="s">
        <v>45</v>
      </c>
      <c r="G14" s="51" t="s">
        <v>82</v>
      </c>
      <c r="H14"/>
      <c r="I14"/>
      <c r="K14" s="51" t="s">
        <v>56</v>
      </c>
      <c r="L14" s="51" t="s">
        <v>72</v>
      </c>
      <c r="M14" s="51" t="s">
        <v>73</v>
      </c>
      <c r="N14" s="51" t="s">
        <v>45</v>
      </c>
      <c r="O14" s="29"/>
      <c r="P14" s="51" t="s">
        <v>82</v>
      </c>
      <c r="Q14"/>
      <c r="S14"/>
      <c r="T14"/>
      <c r="U14"/>
      <c r="V14"/>
      <c r="W14"/>
      <c r="X14"/>
      <c r="Y14"/>
    </row>
    <row r="15" spans="2:25" ht="15.75" customHeight="1">
      <c r="B15" s="49" t="s">
        <v>78</v>
      </c>
      <c r="C15" s="50">
        <v>29.9</v>
      </c>
      <c r="D15" s="52">
        <v>2</v>
      </c>
      <c r="E15" s="224">
        <f>C15*D15-(C15*D15*G$15)</f>
        <v>53.819999999999993</v>
      </c>
      <c r="G15" s="53">
        <v>0.1</v>
      </c>
      <c r="H15"/>
      <c r="I15"/>
      <c r="K15" s="49" t="s">
        <v>78</v>
      </c>
      <c r="L15" s="50">
        <v>29.9</v>
      </c>
      <c r="M15" s="52">
        <v>2</v>
      </c>
      <c r="N15" s="224">
        <f>L15*M15-(L15*M15*$P$15)</f>
        <v>53.819999999999993</v>
      </c>
      <c r="O15" s="29"/>
      <c r="P15" s="53">
        <v>0.1</v>
      </c>
      <c r="Q15"/>
      <c r="S15"/>
      <c r="T15"/>
      <c r="U15"/>
      <c r="V15"/>
      <c r="W15"/>
      <c r="X15"/>
      <c r="Y15"/>
    </row>
    <row r="16" spans="2:25" ht="15">
      <c r="B16" s="49" t="s">
        <v>74</v>
      </c>
      <c r="C16" s="50">
        <v>7.99</v>
      </c>
      <c r="D16" s="52">
        <v>10</v>
      </c>
      <c r="E16" s="224">
        <f t="shared" ref="E16:E20" si="2">C16*D16-(C16*D16*G$15)</f>
        <v>71.910000000000011</v>
      </c>
      <c r="K16" s="49" t="s">
        <v>74</v>
      </c>
      <c r="L16" s="50">
        <v>7.99</v>
      </c>
      <c r="M16" s="52">
        <v>10</v>
      </c>
      <c r="N16" s="224">
        <f t="shared" ref="N16:N20" si="3">L16*M16-(L16*M16*$P$15)</f>
        <v>71.910000000000011</v>
      </c>
      <c r="O16" s="29"/>
      <c r="P16" s="29"/>
      <c r="Q16"/>
      <c r="S16"/>
      <c r="T16"/>
      <c r="U16"/>
      <c r="V16"/>
      <c r="W16"/>
      <c r="X16"/>
      <c r="Y16"/>
    </row>
    <row r="17" spans="2:25" s="28" customFormat="1" ht="15">
      <c r="B17" s="49" t="s">
        <v>75</v>
      </c>
      <c r="C17" s="50">
        <v>4.99</v>
      </c>
      <c r="D17" s="52">
        <v>7</v>
      </c>
      <c r="E17" s="224">
        <f t="shared" si="2"/>
        <v>31.436999999999998</v>
      </c>
      <c r="K17" s="49" t="s">
        <v>75</v>
      </c>
      <c r="L17" s="50">
        <v>4.99</v>
      </c>
      <c r="M17" s="52">
        <v>7</v>
      </c>
      <c r="N17" s="224">
        <f t="shared" si="3"/>
        <v>31.436999999999998</v>
      </c>
      <c r="O17" s="29"/>
      <c r="P17" s="29"/>
      <c r="Q17"/>
      <c r="S17"/>
      <c r="T17"/>
      <c r="U17"/>
      <c r="V17"/>
      <c r="W17"/>
      <c r="X17"/>
      <c r="Y17"/>
    </row>
    <row r="18" spans="2:25" ht="15">
      <c r="B18" s="49" t="s">
        <v>79</v>
      </c>
      <c r="C18" s="50">
        <v>6.9</v>
      </c>
      <c r="D18" s="52">
        <v>7</v>
      </c>
      <c r="E18" s="224">
        <f t="shared" si="2"/>
        <v>43.470000000000006</v>
      </c>
      <c r="K18" s="49" t="s">
        <v>79</v>
      </c>
      <c r="L18" s="50">
        <v>6.9</v>
      </c>
      <c r="M18" s="52">
        <v>7</v>
      </c>
      <c r="N18" s="224">
        <f t="shared" si="3"/>
        <v>43.470000000000006</v>
      </c>
      <c r="O18" s="29"/>
      <c r="P18" s="29"/>
      <c r="Q18"/>
    </row>
    <row r="19" spans="2:25" ht="15">
      <c r="B19" s="49" t="s">
        <v>77</v>
      </c>
      <c r="C19" s="50">
        <v>33.799999999999997</v>
      </c>
      <c r="D19" s="52">
        <v>2</v>
      </c>
      <c r="E19" s="224">
        <f t="shared" si="2"/>
        <v>60.839999999999996</v>
      </c>
      <c r="K19" s="49" t="s">
        <v>77</v>
      </c>
      <c r="L19" s="50">
        <v>33.799999999999997</v>
      </c>
      <c r="M19" s="52">
        <v>2</v>
      </c>
      <c r="N19" s="224">
        <f t="shared" si="3"/>
        <v>60.839999999999996</v>
      </c>
      <c r="O19" s="29"/>
      <c r="P19" s="29"/>
      <c r="Q19"/>
    </row>
    <row r="20" spans="2:25" ht="15">
      <c r="B20" s="49" t="s">
        <v>80</v>
      </c>
      <c r="C20" s="50">
        <v>99.9</v>
      </c>
      <c r="D20" s="52">
        <v>1</v>
      </c>
      <c r="E20" s="224">
        <f t="shared" si="2"/>
        <v>89.91</v>
      </c>
      <c r="K20" s="49" t="s">
        <v>80</v>
      </c>
      <c r="L20" s="50">
        <v>99.9</v>
      </c>
      <c r="M20" s="52">
        <v>1</v>
      </c>
      <c r="N20" s="224">
        <f t="shared" si="3"/>
        <v>89.91</v>
      </c>
      <c r="O20" s="29"/>
      <c r="P20" s="29"/>
      <c r="Q20"/>
    </row>
    <row r="22" spans="2:25" ht="15.75">
      <c r="B22" s="6"/>
      <c r="C22" s="6"/>
      <c r="D22" s="6"/>
      <c r="E22" s="6"/>
    </row>
    <row r="23" spans="2:25" ht="15">
      <c r="B23" s="2"/>
      <c r="C23" s="2"/>
      <c r="D23" s="2"/>
      <c r="E23" s="2"/>
    </row>
    <row r="24" spans="2:25" ht="15">
      <c r="B24" s="2"/>
      <c r="C24" s="2"/>
      <c r="D24" s="2"/>
      <c r="E24" s="2"/>
    </row>
    <row r="25" spans="2:25" ht="15">
      <c r="B25" s="2"/>
      <c r="C25" s="2"/>
      <c r="D25" s="2"/>
    </row>
    <row r="26" spans="2:25" ht="15">
      <c r="B26" s="2"/>
      <c r="C26" s="2"/>
      <c r="D26" s="2"/>
      <c r="E26" s="2"/>
    </row>
    <row r="27" spans="2:25" ht="15">
      <c r="B27" s="2"/>
      <c r="C27" s="2"/>
      <c r="D27" s="2"/>
      <c r="E27" s="2"/>
    </row>
    <row r="28" spans="2:25" ht="15">
      <c r="B28" s="2"/>
      <c r="C28" s="2"/>
      <c r="D28" s="2"/>
      <c r="E28" s="2"/>
    </row>
    <row r="29" spans="2:25" ht="15">
      <c r="J29" s="7"/>
    </row>
    <row r="30" spans="2:25">
      <c r="J30" s="8"/>
    </row>
    <row r="31" spans="2:25">
      <c r="J31" s="9"/>
    </row>
    <row r="32" spans="2:25">
      <c r="J32" s="9"/>
    </row>
    <row r="33" spans="2:10">
      <c r="J33" s="9"/>
    </row>
    <row r="34" spans="2:10">
      <c r="J34" s="9"/>
    </row>
    <row r="35" spans="2:10">
      <c r="J35" s="10"/>
    </row>
    <row r="36" spans="2:10" ht="15">
      <c r="B36" s="11"/>
      <c r="C36" s="11"/>
      <c r="D36" s="11"/>
      <c r="E36" s="11"/>
    </row>
    <row r="37" spans="2:10" ht="15">
      <c r="B37" s="12"/>
      <c r="C37" s="12"/>
      <c r="D37" s="12"/>
      <c r="E37" s="13"/>
    </row>
    <row r="38" spans="2:10">
      <c r="B38" s="14"/>
      <c r="C38" s="14"/>
      <c r="D38" s="14"/>
      <c r="E38" s="13"/>
    </row>
    <row r="39" spans="2:10">
      <c r="B39" s="14"/>
      <c r="C39" s="14"/>
      <c r="D39" s="14"/>
      <c r="E39" s="13"/>
    </row>
    <row r="40" spans="2:10">
      <c r="B40" s="13"/>
      <c r="C40" s="13"/>
      <c r="D40" s="13"/>
      <c r="E40" s="13"/>
    </row>
    <row r="41" spans="2:10" ht="15">
      <c r="B41" s="12"/>
      <c r="C41" s="12"/>
      <c r="D41" s="12"/>
      <c r="E41" s="13"/>
    </row>
    <row r="42" spans="2:10">
      <c r="B42" s="13"/>
      <c r="C42" s="13"/>
      <c r="D42" s="13"/>
      <c r="E42" s="13"/>
    </row>
    <row r="43" spans="2:10" ht="15">
      <c r="B43" s="11"/>
      <c r="C43" s="11"/>
      <c r="D43" s="11"/>
      <c r="E43" s="11"/>
    </row>
    <row r="44" spans="2:10" ht="15">
      <c r="B44" s="12"/>
      <c r="C44" s="12"/>
      <c r="D44" s="12"/>
      <c r="E44" s="13"/>
    </row>
    <row r="45" spans="2:10" ht="15">
      <c r="B45" s="12"/>
      <c r="C45" s="12"/>
      <c r="D45" s="12"/>
      <c r="E45" s="13"/>
    </row>
    <row r="46" spans="2:10">
      <c r="B46" s="14"/>
      <c r="C46" s="14"/>
      <c r="D46" s="14"/>
      <c r="E46" s="13"/>
    </row>
    <row r="47" spans="2:10">
      <c r="B47" s="13"/>
      <c r="C47" s="13"/>
      <c r="D47" s="13"/>
      <c r="E47" s="13"/>
    </row>
    <row r="48" spans="2:10" ht="15">
      <c r="B48" s="12"/>
      <c r="C48" s="12"/>
      <c r="D48" s="12"/>
      <c r="E48" s="13"/>
    </row>
  </sheetData>
  <mergeCells count="4">
    <mergeCell ref="B12:G12"/>
    <mergeCell ref="B2:G2"/>
    <mergeCell ref="K2:P2"/>
    <mergeCell ref="K12:P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zoomScale="82" zoomScaleNormal="82" workbookViewId="0">
      <selection activeCell="D7" sqref="D7"/>
    </sheetView>
  </sheetViews>
  <sheetFormatPr defaultRowHeight="12.75"/>
  <cols>
    <col min="1" max="1" width="3" style="29" customWidth="1"/>
    <col min="2" max="2" width="9.140625" style="1"/>
    <col min="3" max="3" width="14.85546875" style="1" bestFit="1" customWidth="1"/>
    <col min="4" max="4" width="22.140625" style="1" customWidth="1"/>
    <col min="5" max="5" width="15.85546875" style="1" customWidth="1"/>
    <col min="6" max="6" width="9.140625" style="1"/>
    <col min="7" max="7" width="14.85546875" style="1" customWidth="1"/>
    <col min="8" max="16384" width="9.140625" style="1"/>
  </cols>
  <sheetData>
    <row r="1" spans="2:12" s="29" customFormat="1" ht="13.5" thickBot="1"/>
    <row r="2" spans="2:12" s="29" customFormat="1" ht="75" customHeight="1" thickBot="1">
      <c r="B2" s="172"/>
      <c r="C2" s="173"/>
      <c r="D2" s="173"/>
      <c r="E2" s="173"/>
      <c r="F2" s="173"/>
      <c r="G2" s="173"/>
      <c r="H2" s="173"/>
      <c r="I2" s="173"/>
      <c r="J2" s="173"/>
      <c r="K2" s="173"/>
      <c r="L2" s="174"/>
    </row>
    <row r="3" spans="2:12" s="29" customFormat="1" ht="22.5" customHeight="1" thickBo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ht="22.5" customHeight="1" thickBot="1">
      <c r="C4" s="56" t="s">
        <v>56</v>
      </c>
      <c r="D4" s="57" t="s">
        <v>57</v>
      </c>
      <c r="E4" s="58" t="s">
        <v>58</v>
      </c>
      <c r="F4" s="54"/>
      <c r="G4" s="55" t="s">
        <v>55</v>
      </c>
    </row>
    <row r="5" spans="2:12" ht="15">
      <c r="C5" s="59">
        <v>300</v>
      </c>
      <c r="D5" s="150">
        <f>C5*G$5</f>
        <v>9</v>
      </c>
      <c r="E5" s="151">
        <f>SUM(C5+D5)</f>
        <v>309</v>
      </c>
      <c r="G5" s="170">
        <v>0.03</v>
      </c>
    </row>
    <row r="6" spans="2:12" ht="15.75" thickBot="1">
      <c r="C6" s="60">
        <v>63</v>
      </c>
      <c r="D6" s="150">
        <f>C6*G$5</f>
        <v>1.89</v>
      </c>
      <c r="E6" s="151">
        <f t="shared" ref="E6:E30" si="0">SUM(C6+D6)</f>
        <v>64.89</v>
      </c>
      <c r="G6" s="171"/>
    </row>
    <row r="7" spans="2:12" ht="15">
      <c r="C7" s="60">
        <v>516</v>
      </c>
      <c r="D7" s="150">
        <f t="shared" ref="D7:D30" si="1">C7*G$5</f>
        <v>15.479999999999999</v>
      </c>
      <c r="E7" s="151">
        <f t="shared" si="0"/>
        <v>531.48</v>
      </c>
    </row>
    <row r="8" spans="2:12" ht="15">
      <c r="C8" s="60">
        <v>41656</v>
      </c>
      <c r="D8" s="150">
        <f t="shared" si="1"/>
        <v>1249.68</v>
      </c>
      <c r="E8" s="151">
        <f t="shared" si="0"/>
        <v>42905.68</v>
      </c>
    </row>
    <row r="9" spans="2:12" ht="15">
      <c r="C9" s="60">
        <v>1633</v>
      </c>
      <c r="D9" s="150">
        <f t="shared" si="1"/>
        <v>48.989999999999995</v>
      </c>
      <c r="E9" s="151">
        <f t="shared" si="0"/>
        <v>1681.99</v>
      </c>
    </row>
    <row r="10" spans="2:12" ht="15">
      <c r="C10" s="60">
        <v>168</v>
      </c>
      <c r="D10" s="150">
        <f t="shared" si="1"/>
        <v>5.04</v>
      </c>
      <c r="E10" s="151">
        <f t="shared" si="0"/>
        <v>173.04</v>
      </c>
    </row>
    <row r="11" spans="2:12" ht="15">
      <c r="C11" s="60">
        <v>2</v>
      </c>
      <c r="D11" s="150">
        <f t="shared" si="1"/>
        <v>0.06</v>
      </c>
      <c r="E11" s="151">
        <f t="shared" si="0"/>
        <v>2.06</v>
      </c>
    </row>
    <row r="12" spans="2:12" ht="15">
      <c r="C12" s="60">
        <v>864</v>
      </c>
      <c r="D12" s="150">
        <f t="shared" si="1"/>
        <v>25.919999999999998</v>
      </c>
      <c r="E12" s="151">
        <f t="shared" si="0"/>
        <v>889.92</v>
      </c>
    </row>
    <row r="13" spans="2:12" ht="15">
      <c r="C13" s="60">
        <v>534</v>
      </c>
      <c r="D13" s="150">
        <f t="shared" si="1"/>
        <v>16.02</v>
      </c>
      <c r="E13" s="151">
        <f t="shared" si="0"/>
        <v>550.02</v>
      </c>
    </row>
    <row r="14" spans="2:12" ht="15">
      <c r="C14" s="60">
        <v>894</v>
      </c>
      <c r="D14" s="150">
        <f t="shared" si="1"/>
        <v>26.82</v>
      </c>
      <c r="E14" s="151">
        <f t="shared" si="0"/>
        <v>920.82</v>
      </c>
    </row>
    <row r="15" spans="2:12" ht="15">
      <c r="C15" s="60">
        <v>2543</v>
      </c>
      <c r="D15" s="150">
        <f t="shared" si="1"/>
        <v>76.289999999999992</v>
      </c>
      <c r="E15" s="151">
        <f t="shared" si="0"/>
        <v>2619.29</v>
      </c>
      <c r="H15"/>
    </row>
    <row r="16" spans="2:12" ht="15">
      <c r="C16" s="60">
        <v>478</v>
      </c>
      <c r="D16" s="150">
        <f t="shared" si="1"/>
        <v>14.34</v>
      </c>
      <c r="E16" s="151">
        <f t="shared" si="0"/>
        <v>492.34</v>
      </c>
    </row>
    <row r="17" spans="3:9" ht="15">
      <c r="C17" s="60">
        <v>4168</v>
      </c>
      <c r="D17" s="150">
        <f t="shared" si="1"/>
        <v>125.03999999999999</v>
      </c>
      <c r="E17" s="151">
        <f t="shared" si="0"/>
        <v>4293.04</v>
      </c>
    </row>
    <row r="18" spans="3:9" ht="15">
      <c r="C18" s="60">
        <v>18643</v>
      </c>
      <c r="D18" s="150">
        <f t="shared" si="1"/>
        <v>559.29</v>
      </c>
      <c r="E18" s="151">
        <f t="shared" si="0"/>
        <v>19202.29</v>
      </c>
    </row>
    <row r="19" spans="3:9" ht="15">
      <c r="C19" s="60">
        <v>4894</v>
      </c>
      <c r="D19" s="150">
        <f t="shared" si="1"/>
        <v>146.82</v>
      </c>
      <c r="E19" s="151">
        <f t="shared" si="0"/>
        <v>5040.82</v>
      </c>
    </row>
    <row r="20" spans="3:9" ht="15">
      <c r="C20" s="60">
        <v>6847</v>
      </c>
      <c r="D20" s="150">
        <f t="shared" si="1"/>
        <v>205.41</v>
      </c>
      <c r="E20" s="151">
        <f t="shared" si="0"/>
        <v>7052.41</v>
      </c>
      <c r="I20"/>
    </row>
    <row r="21" spans="3:9" ht="15">
      <c r="C21" s="60">
        <v>19564</v>
      </c>
      <c r="D21" s="150">
        <f t="shared" si="1"/>
        <v>586.91999999999996</v>
      </c>
      <c r="E21" s="151">
        <f t="shared" si="0"/>
        <v>20150.919999999998</v>
      </c>
    </row>
    <row r="22" spans="3:9" ht="15">
      <c r="C22" s="60">
        <v>818644</v>
      </c>
      <c r="D22" s="150">
        <f t="shared" si="1"/>
        <v>24559.32</v>
      </c>
      <c r="E22" s="151">
        <f t="shared" si="0"/>
        <v>843203.32</v>
      </c>
    </row>
    <row r="23" spans="3:9" ht="15">
      <c r="C23" s="60">
        <v>684</v>
      </c>
      <c r="D23" s="150">
        <f t="shared" si="1"/>
        <v>20.52</v>
      </c>
      <c r="E23" s="151">
        <f t="shared" si="0"/>
        <v>704.52</v>
      </c>
    </row>
    <row r="24" spans="3:9" ht="15">
      <c r="C24" s="60">
        <v>168</v>
      </c>
      <c r="D24" s="150">
        <f t="shared" si="1"/>
        <v>5.04</v>
      </c>
      <c r="E24" s="151">
        <f t="shared" si="0"/>
        <v>173.04</v>
      </c>
    </row>
    <row r="25" spans="3:9" ht="15">
      <c r="C25" s="60">
        <v>1566</v>
      </c>
      <c r="D25" s="150">
        <f t="shared" si="1"/>
        <v>46.98</v>
      </c>
      <c r="E25" s="151">
        <f t="shared" si="0"/>
        <v>1612.98</v>
      </c>
    </row>
    <row r="26" spans="3:9" ht="15">
      <c r="C26" s="60">
        <v>15866</v>
      </c>
      <c r="D26" s="150">
        <f t="shared" si="1"/>
        <v>475.97999999999996</v>
      </c>
      <c r="E26" s="151">
        <f t="shared" si="0"/>
        <v>16341.98</v>
      </c>
    </row>
    <row r="27" spans="3:9" ht="15">
      <c r="C27" s="60">
        <v>468</v>
      </c>
      <c r="D27" s="150">
        <f t="shared" si="1"/>
        <v>14.04</v>
      </c>
      <c r="E27" s="151">
        <f t="shared" si="0"/>
        <v>482.04</v>
      </c>
    </row>
    <row r="28" spans="3:9" ht="15">
      <c r="C28" s="60">
        <v>483</v>
      </c>
      <c r="D28" s="150">
        <f t="shared" si="1"/>
        <v>14.49</v>
      </c>
      <c r="E28" s="151">
        <f t="shared" si="0"/>
        <v>497.49</v>
      </c>
    </row>
    <row r="29" spans="3:9" ht="15">
      <c r="C29" s="60">
        <v>4863</v>
      </c>
      <c r="D29" s="150">
        <f t="shared" si="1"/>
        <v>145.88999999999999</v>
      </c>
      <c r="E29" s="151">
        <f t="shared" si="0"/>
        <v>5008.8900000000003</v>
      </c>
    </row>
    <row r="30" spans="3:9" ht="15.75" thickBot="1">
      <c r="C30" s="61">
        <v>48341</v>
      </c>
      <c r="D30" s="150">
        <f t="shared" si="1"/>
        <v>1450.23</v>
      </c>
      <c r="E30" s="151">
        <f t="shared" si="0"/>
        <v>49791.23</v>
      </c>
    </row>
  </sheetData>
  <mergeCells count="2">
    <mergeCell ref="G5:G6"/>
    <mergeCell ref="B2:L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Normal="100" workbookViewId="0">
      <selection activeCell="D7" sqref="D7:D20"/>
    </sheetView>
  </sheetViews>
  <sheetFormatPr defaultColWidth="9.140625" defaultRowHeight="14.25"/>
  <cols>
    <col min="1" max="1" width="3" style="22" customWidth="1"/>
    <col min="2" max="2" width="25.42578125" style="22" customWidth="1"/>
    <col min="3" max="3" width="15.5703125" style="22" customWidth="1"/>
    <col min="4" max="4" width="15.85546875" style="22" customWidth="1"/>
    <col min="5" max="5" width="13.5703125" style="22" customWidth="1"/>
    <col min="6" max="6" width="18.28515625" style="22" customWidth="1"/>
    <col min="7" max="7" width="9.140625" style="22"/>
    <col min="8" max="8" width="17.42578125" style="22" bestFit="1" customWidth="1"/>
    <col min="9" max="16384" width="9.140625" style="22"/>
  </cols>
  <sheetData>
    <row r="1" spans="2:10" ht="15" thickBot="1"/>
    <row r="2" spans="2:10" ht="75" customHeight="1" thickBot="1">
      <c r="B2" s="181"/>
      <c r="C2" s="182"/>
      <c r="D2" s="182"/>
      <c r="E2" s="182"/>
      <c r="F2" s="182"/>
      <c r="G2" s="182"/>
      <c r="H2" s="183"/>
    </row>
    <row r="3" spans="2:10" ht="19.5" customHeight="1" thickBot="1">
      <c r="B3" s="63"/>
      <c r="C3" s="63"/>
      <c r="D3" s="63"/>
    </row>
    <row r="4" spans="2:10" ht="22.5" customHeight="1">
      <c r="B4" s="175" t="s">
        <v>21</v>
      </c>
      <c r="C4" s="176"/>
      <c r="D4" s="177"/>
      <c r="E4"/>
      <c r="F4"/>
      <c r="I4" s="23"/>
    </row>
    <row r="5" spans="2:10" ht="13.5" customHeight="1" thickBot="1">
      <c r="B5" s="178" t="s">
        <v>86</v>
      </c>
      <c r="C5" s="179"/>
      <c r="D5" s="180"/>
      <c r="E5"/>
      <c r="F5"/>
    </row>
    <row r="6" spans="2:10" ht="18.75" customHeight="1" thickBot="1">
      <c r="B6" s="64" t="s">
        <v>22</v>
      </c>
      <c r="C6" s="65" t="s">
        <v>23</v>
      </c>
      <c r="D6" s="66" t="s">
        <v>24</v>
      </c>
      <c r="E6"/>
      <c r="F6"/>
    </row>
    <row r="7" spans="2:10" ht="15">
      <c r="B7" s="67" t="s">
        <v>25</v>
      </c>
      <c r="C7" s="68">
        <v>42</v>
      </c>
      <c r="D7" s="225">
        <f>C7*'Cotação Do Dia'!B$3</f>
        <v>132.29999999999998</v>
      </c>
      <c r="E7"/>
      <c r="F7"/>
    </row>
    <row r="8" spans="2:10" ht="15">
      <c r="B8" s="69" t="s">
        <v>26</v>
      </c>
      <c r="C8" s="70">
        <v>30</v>
      </c>
      <c r="D8" s="225">
        <f>C8*'Cotação Do Dia'!B$3</f>
        <v>94.5</v>
      </c>
      <c r="E8"/>
      <c r="F8"/>
      <c r="J8"/>
    </row>
    <row r="9" spans="2:10" ht="15">
      <c r="B9" s="69" t="s">
        <v>27</v>
      </c>
      <c r="C9" s="70">
        <v>45</v>
      </c>
      <c r="D9" s="225">
        <f>C9*'Cotação Do Dia'!B$3</f>
        <v>141.75</v>
      </c>
      <c r="E9"/>
      <c r="F9"/>
    </row>
    <row r="10" spans="2:10" ht="15">
      <c r="B10" s="69" t="s">
        <v>28</v>
      </c>
      <c r="C10" s="70">
        <v>60</v>
      </c>
      <c r="D10" s="225">
        <f>C10*'Cotação Do Dia'!B$3</f>
        <v>189</v>
      </c>
      <c r="E10"/>
      <c r="F10"/>
    </row>
    <row r="11" spans="2:10" ht="15">
      <c r="B11" s="69" t="s">
        <v>29</v>
      </c>
      <c r="C11" s="70">
        <v>100</v>
      </c>
      <c r="D11" s="225">
        <f>C11*'Cotação Do Dia'!B$3</f>
        <v>315</v>
      </c>
      <c r="E11"/>
      <c r="F11"/>
    </row>
    <row r="12" spans="2:10" ht="15">
      <c r="B12" s="69" t="s">
        <v>30</v>
      </c>
      <c r="C12" s="70">
        <v>120</v>
      </c>
      <c r="D12" s="225">
        <f>C12*'Cotação Do Dia'!B$3</f>
        <v>378</v>
      </c>
      <c r="E12"/>
      <c r="F12"/>
    </row>
    <row r="13" spans="2:10" ht="15">
      <c r="B13" s="69" t="s">
        <v>31</v>
      </c>
      <c r="C13" s="70">
        <v>300</v>
      </c>
      <c r="D13" s="225">
        <f>C13*'Cotação Do Dia'!B$3</f>
        <v>945</v>
      </c>
      <c r="E13"/>
      <c r="F13"/>
    </row>
    <row r="14" spans="2:10" ht="15">
      <c r="B14" s="69" t="s">
        <v>32</v>
      </c>
      <c r="C14" s="70">
        <v>4</v>
      </c>
      <c r="D14" s="225">
        <f>C14*'Cotação Do Dia'!B$3</f>
        <v>12.6</v>
      </c>
      <c r="E14"/>
      <c r="F14"/>
    </row>
    <row r="15" spans="2:10" ht="15">
      <c r="B15" s="69" t="s">
        <v>33</v>
      </c>
      <c r="C15" s="70">
        <v>8.5</v>
      </c>
      <c r="D15" s="225">
        <f>C15*'Cotação Do Dia'!B$3</f>
        <v>26.774999999999999</v>
      </c>
      <c r="E15"/>
      <c r="F15"/>
    </row>
    <row r="16" spans="2:10" ht="15">
      <c r="B16" s="69" t="s">
        <v>34</v>
      </c>
      <c r="C16" s="70">
        <v>10</v>
      </c>
      <c r="D16" s="225">
        <f>C16*'Cotação Do Dia'!B$3</f>
        <v>31.5</v>
      </c>
      <c r="E16"/>
      <c r="F16"/>
    </row>
    <row r="17" spans="1:6" ht="15">
      <c r="B17" s="69" t="s">
        <v>35</v>
      </c>
      <c r="C17" s="70">
        <v>12</v>
      </c>
      <c r="D17" s="225">
        <f>C17*'Cotação Do Dia'!B$3</f>
        <v>37.799999999999997</v>
      </c>
      <c r="E17"/>
      <c r="F17"/>
    </row>
    <row r="18" spans="1:6" ht="15">
      <c r="B18" s="69" t="s">
        <v>36</v>
      </c>
      <c r="C18" s="70">
        <v>12</v>
      </c>
      <c r="D18" s="225">
        <f>C18*'Cotação Do Dia'!B$3</f>
        <v>37.799999999999997</v>
      </c>
      <c r="E18"/>
      <c r="F18"/>
    </row>
    <row r="19" spans="1:6" ht="15">
      <c r="B19" s="69" t="s">
        <v>37</v>
      </c>
      <c r="C19" s="70">
        <v>16</v>
      </c>
      <c r="D19" s="225">
        <f>C19*'Cotação Do Dia'!B$3</f>
        <v>50.4</v>
      </c>
      <c r="E19"/>
      <c r="F19"/>
    </row>
    <row r="20" spans="1:6" ht="15.75" thickBot="1">
      <c r="B20" s="71" t="s">
        <v>38</v>
      </c>
      <c r="C20" s="72">
        <v>13.5</v>
      </c>
      <c r="D20" s="225">
        <f>C20*'Cotação Do Dia'!B$3</f>
        <v>42.524999999999999</v>
      </c>
      <c r="E20"/>
      <c r="F20"/>
    </row>
    <row r="21" spans="1:6" ht="15">
      <c r="B21"/>
      <c r="C21"/>
      <c r="D21"/>
      <c r="E21"/>
      <c r="F21"/>
    </row>
    <row r="22" spans="1:6" ht="15">
      <c r="B22"/>
      <c r="C22"/>
      <c r="D22"/>
      <c r="E22"/>
      <c r="F22"/>
    </row>
    <row r="23" spans="1:6" s="1" customFormat="1" ht="15">
      <c r="A23" s="29"/>
      <c r="B23"/>
      <c r="C23"/>
      <c r="D23"/>
      <c r="E23"/>
      <c r="F23"/>
    </row>
    <row r="28" spans="1:6" ht="15">
      <c r="B28" s="24"/>
    </row>
    <row r="29" spans="1:6">
      <c r="B29" s="25"/>
    </row>
    <row r="31" spans="1:6" ht="15">
      <c r="B31" s="26"/>
    </row>
    <row r="32" spans="1:6" ht="15">
      <c r="B32" s="26"/>
    </row>
    <row r="34" spans="2:2" ht="15">
      <c r="B34" s="26"/>
    </row>
    <row r="35" spans="2:2" ht="15">
      <c r="B35" s="26"/>
    </row>
  </sheetData>
  <mergeCells count="3">
    <mergeCell ref="B4:D4"/>
    <mergeCell ref="B5:D5"/>
    <mergeCell ref="B2:H2"/>
  </mergeCells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zoomScale="150" zoomScaleNormal="150" workbookViewId="0">
      <selection activeCell="B3" sqref="B3"/>
    </sheetView>
  </sheetViews>
  <sheetFormatPr defaultRowHeight="12.75"/>
  <cols>
    <col min="1" max="1" width="13.42578125" style="29" customWidth="1"/>
    <col min="2" max="2" width="22.85546875" style="1" bestFit="1" customWidth="1"/>
    <col min="3" max="16384" width="9.140625" style="1"/>
  </cols>
  <sheetData>
    <row r="1" spans="2:4" s="29" customFormat="1" ht="57" customHeight="1" thickBot="1"/>
    <row r="2" spans="2:4" ht="19.5" thickBot="1">
      <c r="B2" s="62" t="s">
        <v>39</v>
      </c>
    </row>
    <row r="3" spans="2:4" ht="19.5" thickBot="1">
      <c r="B3" s="152">
        <v>3.15</v>
      </c>
      <c r="D3"/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zoomScale="120" zoomScaleNormal="120" workbookViewId="0">
      <selection activeCell="D7" sqref="D7:D10"/>
    </sheetView>
  </sheetViews>
  <sheetFormatPr defaultRowHeight="12.75"/>
  <cols>
    <col min="1" max="1" width="3" style="29" customWidth="1"/>
    <col min="2" max="2" width="20" style="1" bestFit="1" customWidth="1"/>
    <col min="3" max="3" width="9.140625" style="1"/>
    <col min="4" max="9" width="12.85546875" style="1" bestFit="1" customWidth="1"/>
    <col min="10" max="16384" width="9.140625" style="1"/>
  </cols>
  <sheetData>
    <row r="1" spans="2:12" s="29" customFormat="1" ht="13.5" thickBot="1"/>
    <row r="2" spans="2:12" s="29" customFormat="1" ht="75" customHeight="1" thickBot="1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8"/>
    </row>
    <row r="3" spans="2:12" s="29" customFormat="1" ht="26.25" customHeight="1" thickBot="1"/>
    <row r="4" spans="2:12" ht="12.75" customHeight="1">
      <c r="B4" s="184" t="s">
        <v>12</v>
      </c>
      <c r="C4" s="185"/>
      <c r="D4" s="185"/>
      <c r="E4" s="185"/>
      <c r="F4" s="185"/>
      <c r="G4" s="185"/>
      <c r="H4" s="185"/>
      <c r="I4" s="186"/>
    </row>
    <row r="5" spans="2:12" ht="12.75" customHeight="1" thickBot="1">
      <c r="B5" s="187"/>
      <c r="C5" s="188"/>
      <c r="D5" s="188"/>
      <c r="E5" s="188"/>
      <c r="F5" s="188"/>
      <c r="G5" s="188"/>
      <c r="H5" s="188"/>
      <c r="I5" s="189"/>
    </row>
    <row r="6" spans="2:12" ht="16.5" thickBot="1">
      <c r="B6" s="190" t="s">
        <v>13</v>
      </c>
      <c r="C6" s="191"/>
      <c r="D6" s="77" t="s">
        <v>0</v>
      </c>
      <c r="E6" s="77" t="s">
        <v>1</v>
      </c>
      <c r="F6" s="77" t="s">
        <v>2</v>
      </c>
      <c r="G6" s="77" t="s">
        <v>3</v>
      </c>
      <c r="H6" s="77" t="s">
        <v>4</v>
      </c>
      <c r="I6" s="78" t="s">
        <v>5</v>
      </c>
    </row>
    <row r="7" spans="2:12" ht="15.75">
      <c r="B7" s="89" t="s">
        <v>14</v>
      </c>
      <c r="C7" s="79">
        <v>0.02</v>
      </c>
      <c r="D7" s="93">
        <v>2000</v>
      </c>
      <c r="E7" s="80"/>
      <c r="F7" s="80"/>
      <c r="G7" s="80"/>
      <c r="H7" s="80"/>
      <c r="I7" s="81"/>
    </row>
    <row r="8" spans="2:12" ht="15.75">
      <c r="B8" s="90" t="s">
        <v>15</v>
      </c>
      <c r="C8" s="82">
        <v>0.03</v>
      </c>
      <c r="D8" s="94">
        <v>3400</v>
      </c>
      <c r="E8" s="83"/>
      <c r="F8" s="83"/>
      <c r="G8" s="83"/>
      <c r="H8" s="83"/>
      <c r="I8" s="84"/>
    </row>
    <row r="9" spans="2:12" ht="15.75">
      <c r="B9" s="90" t="s">
        <v>16</v>
      </c>
      <c r="C9" s="85">
        <v>3.2500000000000001E-2</v>
      </c>
      <c r="D9" s="94">
        <v>3200</v>
      </c>
      <c r="E9" s="83"/>
      <c r="F9" s="83"/>
      <c r="G9" s="83"/>
      <c r="H9" s="83"/>
      <c r="I9" s="84"/>
    </row>
    <row r="10" spans="2:12" ht="16.5" thickBot="1">
      <c r="B10" s="91" t="s">
        <v>17</v>
      </c>
      <c r="C10" s="86">
        <v>4.4999999999999998E-2</v>
      </c>
      <c r="D10" s="95">
        <v>4500</v>
      </c>
      <c r="E10" s="87"/>
      <c r="F10" s="87"/>
      <c r="G10" s="87"/>
      <c r="H10" s="87"/>
      <c r="I10" s="88"/>
    </row>
    <row r="11" spans="2:12" ht="16.5" thickBot="1">
      <c r="B11" s="192" t="s">
        <v>18</v>
      </c>
      <c r="C11" s="193"/>
      <c r="D11" s="75"/>
      <c r="E11" s="75"/>
      <c r="F11" s="75"/>
      <c r="G11" s="75"/>
      <c r="H11" s="75"/>
      <c r="I11" s="76"/>
    </row>
    <row r="12" spans="2:12" ht="16.5" thickBot="1">
      <c r="B12" s="194" t="s">
        <v>19</v>
      </c>
      <c r="C12" s="195"/>
      <c r="D12" s="73"/>
      <c r="E12" s="73"/>
      <c r="F12" s="73"/>
      <c r="G12" s="73"/>
      <c r="H12" s="73"/>
      <c r="I12" s="74"/>
    </row>
    <row r="13" spans="2:12" ht="15.75">
      <c r="B13" s="15"/>
      <c r="C13" s="16"/>
      <c r="D13" s="17"/>
      <c r="E13" s="17"/>
      <c r="F13" s="17"/>
      <c r="G13" s="17"/>
      <c r="H13" s="17"/>
      <c r="I13" s="17"/>
    </row>
    <row r="14" spans="2:12" ht="15.75">
      <c r="B14" s="15"/>
      <c r="C14" s="16"/>
      <c r="D14" s="17"/>
      <c r="E14" s="17"/>
      <c r="F14" s="17"/>
      <c r="G14" s="17"/>
      <c r="H14" s="17"/>
      <c r="I14" s="17"/>
    </row>
  </sheetData>
  <mergeCells count="5">
    <mergeCell ref="B4:I5"/>
    <mergeCell ref="B6:C6"/>
    <mergeCell ref="B11:C11"/>
    <mergeCell ref="B12:C12"/>
    <mergeCell ref="B2:L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120" zoomScaleNormal="120" workbookViewId="0"/>
  </sheetViews>
  <sheetFormatPr defaultRowHeight="12.75"/>
  <cols>
    <col min="1" max="1" width="2.85546875" style="29" customWidth="1"/>
    <col min="2" max="2" width="20" style="1" bestFit="1" customWidth="1"/>
    <col min="3" max="8" width="12.85546875" style="1" customWidth="1"/>
    <col min="9" max="11" width="9.140625" style="1"/>
    <col min="12" max="12" width="4.5703125" style="1" customWidth="1"/>
    <col min="13" max="16384" width="9.140625" style="1"/>
  </cols>
  <sheetData>
    <row r="1" spans="2:12" s="29" customFormat="1" ht="13.5" customHeight="1" thickBot="1"/>
    <row r="2" spans="2:12" s="29" customFormat="1" ht="75" customHeight="1" thickBot="1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8"/>
    </row>
    <row r="3" spans="2:12" s="29" customFormat="1" ht="26.25" customHeight="1" thickBot="1"/>
    <row r="4" spans="2:12" ht="12.75" customHeight="1">
      <c r="B4" s="199" t="s">
        <v>12</v>
      </c>
      <c r="C4" s="200"/>
      <c r="D4" s="200"/>
      <c r="E4" s="200"/>
      <c r="F4" s="200"/>
      <c r="G4" s="200"/>
      <c r="H4" s="201"/>
    </row>
    <row r="5" spans="2:12" ht="13.5" customHeight="1" thickBot="1">
      <c r="B5" s="202"/>
      <c r="C5" s="203"/>
      <c r="D5" s="203"/>
      <c r="E5" s="203"/>
      <c r="F5" s="203"/>
      <c r="G5" s="203"/>
      <c r="H5" s="204"/>
    </row>
    <row r="6" spans="2:12" ht="16.5" thickBot="1">
      <c r="B6" s="190" t="s">
        <v>20</v>
      </c>
      <c r="C6" s="191"/>
      <c r="D6" s="102">
        <v>0.02</v>
      </c>
      <c r="E6" s="102">
        <v>0.03</v>
      </c>
      <c r="F6" s="102">
        <v>0.05</v>
      </c>
      <c r="G6" s="103">
        <v>5.2499999999999998E-2</v>
      </c>
      <c r="H6" s="104">
        <v>0.06</v>
      </c>
    </row>
    <row r="7" spans="2:12" ht="16.5" thickBot="1">
      <c r="B7" s="96"/>
      <c r="C7" s="92" t="s">
        <v>0</v>
      </c>
      <c r="D7" s="92" t="s">
        <v>1</v>
      </c>
      <c r="E7" s="92" t="s">
        <v>2</v>
      </c>
      <c r="F7" s="92" t="s">
        <v>3</v>
      </c>
      <c r="G7" s="92" t="s">
        <v>4</v>
      </c>
      <c r="H7" s="97" t="s">
        <v>5</v>
      </c>
    </row>
    <row r="8" spans="2:12" ht="15.75">
      <c r="B8" s="116" t="s">
        <v>14</v>
      </c>
      <c r="C8" s="111">
        <v>2000</v>
      </c>
      <c r="D8" s="105"/>
      <c r="E8" s="105"/>
      <c r="F8" s="105"/>
      <c r="G8" s="105"/>
      <c r="H8" s="106"/>
    </row>
    <row r="9" spans="2:12" ht="15.75">
      <c r="B9" s="117" t="s">
        <v>15</v>
      </c>
      <c r="C9" s="112">
        <v>3400</v>
      </c>
      <c r="D9" s="107"/>
      <c r="E9" s="107"/>
      <c r="F9" s="107"/>
      <c r="G9" s="107"/>
      <c r="H9" s="108"/>
    </row>
    <row r="10" spans="2:12" ht="15.75">
      <c r="B10" s="117" t="s">
        <v>16</v>
      </c>
      <c r="C10" s="112">
        <v>3200</v>
      </c>
      <c r="D10" s="107"/>
      <c r="E10" s="107"/>
      <c r="F10" s="107"/>
      <c r="G10" s="107"/>
      <c r="H10" s="108"/>
    </row>
    <row r="11" spans="2:12" ht="16.5" thickBot="1">
      <c r="B11" s="118" t="s">
        <v>17</v>
      </c>
      <c r="C11" s="113">
        <v>4500</v>
      </c>
      <c r="D11" s="109"/>
      <c r="E11" s="109"/>
      <c r="F11" s="109"/>
      <c r="G11" s="109"/>
      <c r="H11" s="110"/>
    </row>
    <row r="12" spans="2:12" ht="16.5" thickBot="1">
      <c r="B12" s="114" t="s">
        <v>18</v>
      </c>
      <c r="C12" s="100"/>
      <c r="D12" s="100"/>
      <c r="E12" s="100"/>
      <c r="F12" s="100"/>
      <c r="G12" s="100"/>
      <c r="H12" s="98"/>
      <c r="I12" s="17"/>
    </row>
    <row r="13" spans="2:12" ht="16.5" thickBot="1">
      <c r="B13" s="115" t="s">
        <v>19</v>
      </c>
      <c r="C13" s="101"/>
      <c r="D13" s="101"/>
      <c r="E13" s="101"/>
      <c r="F13" s="101"/>
      <c r="G13" s="101"/>
      <c r="H13" s="99"/>
      <c r="I13" s="17"/>
    </row>
    <row r="14" spans="2:12" s="20" customFormat="1" ht="18">
      <c r="B14" s="18"/>
      <c r="C14" s="19"/>
      <c r="D14" s="19"/>
      <c r="E14" s="19"/>
      <c r="F14" s="19"/>
      <c r="G14" s="19"/>
      <c r="H14" s="19"/>
    </row>
    <row r="15" spans="2:12" s="20" customFormat="1" ht="18">
      <c r="B15" s="18"/>
      <c r="C15" s="19"/>
      <c r="D15" s="19"/>
      <c r="E15" s="19"/>
      <c r="F15" s="19"/>
      <c r="G15" s="19"/>
      <c r="H15" s="19"/>
    </row>
    <row r="19" spans="6:6" ht="15">
      <c r="F19" s="21"/>
    </row>
  </sheetData>
  <mergeCells count="3">
    <mergeCell ref="B4:H5"/>
    <mergeCell ref="B6:C6"/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zoomScale="115" zoomScaleNormal="115" workbookViewId="0"/>
  </sheetViews>
  <sheetFormatPr defaultColWidth="9.140625" defaultRowHeight="12.75"/>
  <cols>
    <col min="1" max="1" width="2.85546875" style="27" customWidth="1"/>
    <col min="2" max="2" width="19.85546875" style="27" customWidth="1"/>
    <col min="3" max="3" width="14.85546875" style="27" customWidth="1"/>
    <col min="4" max="9" width="12.140625" style="27" bestFit="1" customWidth="1"/>
    <col min="10" max="10" width="9.140625" style="27"/>
    <col min="11" max="11" width="12.85546875" style="27" customWidth="1"/>
    <col min="12" max="16384" width="9.140625" style="27"/>
  </cols>
  <sheetData>
    <row r="1" spans="2:12" ht="13.5" customHeight="1" thickBot="1"/>
    <row r="2" spans="2:12" ht="75" customHeight="1" thickBot="1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7"/>
    </row>
    <row r="3" spans="2:12" ht="18" customHeight="1"/>
    <row r="4" spans="2:12" ht="15" customHeight="1">
      <c r="B4" s="212" t="s">
        <v>88</v>
      </c>
      <c r="C4" s="213"/>
      <c r="D4" s="213"/>
      <c r="E4" s="213"/>
      <c r="F4" s="213"/>
      <c r="G4" s="213"/>
      <c r="H4" s="213"/>
      <c r="I4" s="214"/>
    </row>
    <row r="5" spans="2:12">
      <c r="B5" s="215"/>
      <c r="C5" s="216"/>
      <c r="D5" s="216"/>
      <c r="E5" s="216"/>
      <c r="F5" s="216"/>
      <c r="G5" s="216"/>
      <c r="H5" s="216"/>
      <c r="I5" s="217"/>
    </row>
    <row r="6" spans="2:12" ht="18.75" customHeight="1">
      <c r="B6" s="120" t="s">
        <v>22</v>
      </c>
      <c r="C6" s="120" t="s">
        <v>87</v>
      </c>
      <c r="D6" s="120" t="s">
        <v>6</v>
      </c>
      <c r="E6" s="120" t="s">
        <v>7</v>
      </c>
      <c r="F6" s="120" t="s">
        <v>8</v>
      </c>
      <c r="G6" s="120" t="s">
        <v>9</v>
      </c>
      <c r="H6" s="120" t="s">
        <v>10</v>
      </c>
      <c r="I6" s="120" t="s">
        <v>11</v>
      </c>
    </row>
    <row r="7" spans="2:12" s="121" customFormat="1" ht="15" customHeight="1">
      <c r="B7" s="122" t="s">
        <v>40</v>
      </c>
      <c r="C7" s="123">
        <v>100</v>
      </c>
      <c r="D7" s="125"/>
      <c r="E7" s="125"/>
      <c r="F7" s="125"/>
      <c r="G7" s="125"/>
      <c r="H7" s="125"/>
      <c r="I7" s="125"/>
    </row>
    <row r="8" spans="2:12" s="121" customFormat="1" ht="15" customHeight="1">
      <c r="B8" s="122" t="s">
        <v>41</v>
      </c>
      <c r="C8" s="123">
        <v>350</v>
      </c>
      <c r="D8" s="125"/>
      <c r="E8" s="125"/>
      <c r="F8" s="125"/>
      <c r="G8" s="125"/>
      <c r="H8" s="125"/>
      <c r="I8" s="125"/>
    </row>
    <row r="9" spans="2:12" s="121" customFormat="1" ht="15" customHeight="1">
      <c r="B9" s="122" t="s">
        <v>42</v>
      </c>
      <c r="C9" s="123">
        <v>35</v>
      </c>
      <c r="D9" s="125"/>
      <c r="E9" s="125"/>
      <c r="F9" s="125"/>
      <c r="G9" s="125"/>
      <c r="H9" s="125"/>
      <c r="I9" s="125"/>
    </row>
    <row r="10" spans="2:12" s="121" customFormat="1" ht="15" customHeight="1">
      <c r="B10" s="122" t="s">
        <v>43</v>
      </c>
      <c r="C10" s="123">
        <v>375</v>
      </c>
      <c r="D10" s="125"/>
      <c r="E10" s="125"/>
      <c r="F10" s="125"/>
      <c r="G10" s="125"/>
      <c r="H10" s="125"/>
      <c r="I10" s="125"/>
    </row>
    <row r="11" spans="2:12" s="121" customFormat="1" ht="15" customHeight="1">
      <c r="B11" s="122" t="s">
        <v>44</v>
      </c>
      <c r="C11" s="123">
        <v>35</v>
      </c>
      <c r="D11" s="125"/>
      <c r="E11" s="125"/>
      <c r="F11" s="125"/>
      <c r="G11" s="125"/>
      <c r="H11" s="125"/>
      <c r="I11" s="125"/>
    </row>
    <row r="12" spans="2:12" ht="5.25" customHeight="1">
      <c r="D12" s="126"/>
      <c r="E12" s="126"/>
      <c r="F12" s="126"/>
      <c r="G12" s="126"/>
      <c r="H12" s="126"/>
      <c r="I12" s="126"/>
    </row>
    <row r="13" spans="2:12" ht="15" customHeight="1">
      <c r="B13" s="119" t="s">
        <v>45</v>
      </c>
      <c r="C13" s="127"/>
      <c r="D13" s="127"/>
      <c r="E13" s="127"/>
      <c r="F13" s="127"/>
      <c r="G13" s="127"/>
      <c r="H13" s="127"/>
      <c r="I13" s="127"/>
    </row>
    <row r="14" spans="2:12" ht="18" customHeight="1">
      <c r="B14" s="209" t="s">
        <v>46</v>
      </c>
      <c r="C14" s="209"/>
      <c r="D14" s="124">
        <v>1.2</v>
      </c>
      <c r="E14" s="124">
        <v>1.37</v>
      </c>
      <c r="F14" s="124">
        <v>1.41</v>
      </c>
      <c r="G14" s="124">
        <v>1.68</v>
      </c>
      <c r="H14" s="124">
        <v>1.79</v>
      </c>
      <c r="I14" s="124">
        <v>1.73</v>
      </c>
    </row>
    <row r="15" spans="2:12">
      <c r="B15" s="210" t="s">
        <v>59</v>
      </c>
      <c r="C15" s="211"/>
      <c r="D15" s="128" t="s">
        <v>0</v>
      </c>
      <c r="E15" s="128" t="s">
        <v>1</v>
      </c>
      <c r="F15" s="128" t="s">
        <v>2</v>
      </c>
      <c r="G15" s="128" t="s">
        <v>3</v>
      </c>
      <c r="H15" s="128" t="s">
        <v>4</v>
      </c>
      <c r="I15" s="128" t="s">
        <v>5</v>
      </c>
    </row>
    <row r="25" spans="2:3">
      <c r="B25" s="208"/>
      <c r="C25" s="208"/>
    </row>
    <row r="26" spans="2:3">
      <c r="B26" s="208"/>
      <c r="C26" s="208"/>
    </row>
  </sheetData>
  <mergeCells count="6">
    <mergeCell ref="B2:L2"/>
    <mergeCell ref="B25:C25"/>
    <mergeCell ref="B26:C26"/>
    <mergeCell ref="B14:C14"/>
    <mergeCell ref="B15:C15"/>
    <mergeCell ref="B4:I5"/>
  </mergeCells>
  <pageMargins left="0.78740157499999996" right="0.78740157499999996" top="0.984251969" bottom="0.984251969" header="0.49212598499999999" footer="0.49212598499999999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Referência</vt:lpstr>
      <vt:lpstr>REF1</vt:lpstr>
      <vt:lpstr>Tipo_Referências</vt:lpstr>
      <vt:lpstr>Exercício 1</vt:lpstr>
      <vt:lpstr>Exercício 2</vt:lpstr>
      <vt:lpstr>Cotação Do Dia</vt:lpstr>
      <vt:lpstr>Exercício 3</vt:lpstr>
      <vt:lpstr>Exercício 4</vt:lpstr>
      <vt:lpstr>Exercício 5</vt:lpstr>
      <vt:lpstr>Exercício 6</vt:lpstr>
      <vt:lpstr>mais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2018-03-21T11:30:08Z</dcterms:modified>
</cp:coreProperties>
</file>