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codeName="EstaPasta_de_trabalho" defaultThemeVersion="124226"/>
  <bookViews>
    <workbookView xWindow="0" yWindow="0" windowWidth="24000" windowHeight="9135" tabRatio="749" activeTab="8"/>
  </bookViews>
  <sheets>
    <sheet name="Números_1" sheetId="14" r:id="rId1"/>
    <sheet name="Números_2" sheetId="10" r:id="rId2"/>
    <sheet name="Números_3" sheetId="11" r:id="rId3"/>
    <sheet name="Números_4" sheetId="12" r:id="rId4"/>
    <sheet name="Data é Número" sheetId="16" r:id="rId5"/>
    <sheet name="Arredondamento" sheetId="39" r:id="rId6"/>
    <sheet name="Exercício_1" sheetId="35" r:id="rId7"/>
    <sheet name="Exercício_2" sheetId="31" r:id="rId8"/>
    <sheet name="Exercício_3" sheetId="37" r:id="rId9"/>
  </sheets>
  <externalReferences>
    <externalReference r:id="rId10"/>
    <externalReference r:id="rId11"/>
  </externalReferences>
  <definedNames>
    <definedName name="a" localSheetId="6" hidden="1">{"azul",#N/A,FALSE,"geral";"verde",#N/A,FALSE,"geral";"vermelho",#N/A,FALSE,"geral"}</definedName>
    <definedName name="a" localSheetId="7" hidden="1">{"azul",#N/A,FALSE,"geral";"verde",#N/A,FALSE,"geral";"vermelho",#N/A,FALSE,"geral"}</definedName>
    <definedName name="a" localSheetId="8" hidden="1">{"azul",#N/A,FALSE,"geral";"verde",#N/A,FALSE,"geral";"vermelho",#N/A,FALSE,"geral"}</definedName>
    <definedName name="a" hidden="1">{"azul",#N/A,FALSE,"geral";"verde",#N/A,FALSE,"geral";"vermelho",#N/A,FALSE,"geral"}</definedName>
    <definedName name="anscount" hidden="1">5</definedName>
    <definedName name="b" localSheetId="6" hidden="1">{"azul",#N/A,FALSE,"geral";"verde",#N/A,FALSE,"geral";"vermelho",#N/A,FALSE,"geral"}</definedName>
    <definedName name="b" localSheetId="7" hidden="1">{"azul",#N/A,FALSE,"geral";"verde",#N/A,FALSE,"geral";"vermelho",#N/A,FALSE,"geral"}</definedName>
    <definedName name="b" localSheetId="8" hidden="1">{"azul",#N/A,FALSE,"geral";"verde",#N/A,FALSE,"geral";"vermelho",#N/A,FALSE,"geral"}</definedName>
    <definedName name="b" hidden="1">{"azul",#N/A,FALSE,"geral";"verde",#N/A,FALSE,"geral";"vermelho",#N/A,FALSE,"geral"}</definedName>
    <definedName name="ba" localSheetId="6" hidden="1">{"azul",#N/A,FALSE,"geral";"verde",#N/A,FALSE,"geral";"vermelho",#N/A,FALSE,"geral"}</definedName>
    <definedName name="ba" localSheetId="7" hidden="1">{"azul",#N/A,FALSE,"geral";"verde",#N/A,FALSE,"geral";"vermelho",#N/A,FALSE,"geral"}</definedName>
    <definedName name="ba" localSheetId="8" hidden="1">{"azul",#N/A,FALSE,"geral";"verde",#N/A,FALSE,"geral";"vermelho",#N/A,FALSE,"geral"}</definedName>
    <definedName name="ba" hidden="1">{"azul",#N/A,FALSE,"geral";"verde",#N/A,FALSE,"geral";"vermelho",#N/A,FALSE,"geral"}</definedName>
    <definedName name="conf" localSheetId="6" hidden="1">{"azul",#N/A,FALSE,"geral";"verde",#N/A,FALSE,"geral";"vermelho",#N/A,FALSE,"geral"}</definedName>
    <definedName name="conf" localSheetId="7" hidden="1">{"azul",#N/A,FALSE,"geral";"verde",#N/A,FALSE,"geral";"vermelho",#N/A,FALSE,"geral"}</definedName>
    <definedName name="conf" localSheetId="8" hidden="1">{"azul",#N/A,FALSE,"geral";"verde",#N/A,FALSE,"geral";"vermelho",#N/A,FALSE,"geral"}</definedName>
    <definedName name="conf" hidden="1">{"azul",#N/A,FALSE,"geral";"verde",#N/A,FALSE,"geral";"vermelho",#N/A,FALSE,"geral"}</definedName>
    <definedName name="conf1" localSheetId="6" hidden="1">{"azul",#N/A,FALSE,"geral";"verde",#N/A,FALSE,"geral";"vermelho",#N/A,FALSE,"geral"}</definedName>
    <definedName name="conf1" localSheetId="7" hidden="1">{"azul",#N/A,FALSE,"geral";"verde",#N/A,FALSE,"geral";"vermelho",#N/A,FALSE,"geral"}</definedName>
    <definedName name="conf1" localSheetId="8" hidden="1">{"azul",#N/A,FALSE,"geral";"verde",#N/A,FALSE,"geral";"vermelho",#N/A,FALSE,"geral"}</definedName>
    <definedName name="conf1" hidden="1">{"azul",#N/A,FALSE,"geral";"verde",#N/A,FALSE,"geral";"vermelho",#N/A,FALSE,"geral"}</definedName>
    <definedName name="d" localSheetId="6" hidden="1">{"azul",#N/A,FALSE,"geral";"verde",#N/A,FALSE,"geral";"vermelho",#N/A,FALSE,"geral"}</definedName>
    <definedName name="d" localSheetId="7" hidden="1">{"azul",#N/A,FALSE,"geral";"verde",#N/A,FALSE,"geral";"vermelho",#N/A,FALSE,"geral"}</definedName>
    <definedName name="d" localSheetId="8" hidden="1">{"azul",#N/A,FALSE,"geral";"verde",#N/A,FALSE,"geral";"vermelho",#N/A,FALSE,"geral"}</definedName>
    <definedName name="d" hidden="1">{"azul",#N/A,FALSE,"geral";"verde",#N/A,FALSE,"geral";"vermelho",#N/A,FALSE,"geral"}</definedName>
    <definedName name="da" localSheetId="6" hidden="1">{"azul",#N/A,FALSE,"geral";"verde",#N/A,FALSE,"geral";"vermelho",#N/A,FALSE,"geral"}</definedName>
    <definedName name="da" localSheetId="7" hidden="1">{"azul",#N/A,FALSE,"geral";"verde",#N/A,FALSE,"geral";"vermelho",#N/A,FALSE,"geral"}</definedName>
    <definedName name="da" localSheetId="8" hidden="1">{"azul",#N/A,FALSE,"geral";"verde",#N/A,FALSE,"geral";"vermelho",#N/A,FALSE,"geral"}</definedName>
    <definedName name="da" hidden="1">{"azul",#N/A,FALSE,"geral";"verde",#N/A,FALSE,"geral";"vermelho",#N/A,FALSE,"geral"}</definedName>
    <definedName name="DFDFD" localSheetId="6" hidden="1">{#N/A,"Médio",TRUE,"Plan30";"3º Trimestre Geral",#N/A,TRUE,"1º Trimestre"}</definedName>
    <definedName name="DFDFD" localSheetId="7" hidden="1">{#N/A,"Médio",TRUE,"Plan30";"3º Trimestre Geral",#N/A,TRUE,"1º Trimestre"}</definedName>
    <definedName name="DFDFD" localSheetId="8" hidden="1">{#N/A,"Médio",TRUE,"Plan30";"3º Trimestre Geral",#N/A,TRUE,"1º Trimestre"}</definedName>
    <definedName name="DFDFD" hidden="1">{#N/A,"Médio",TRUE,"Plan30";"3º Trimestre Geral",#N/A,TRUE,"1º Trimestre"}</definedName>
    <definedName name="e" localSheetId="6" hidden="1">{"azul",#N/A,FALSE,"geral";"verde",#N/A,FALSE,"geral";"vermelho",#N/A,FALSE,"geral"}</definedName>
    <definedName name="e" localSheetId="7" hidden="1">{"azul",#N/A,FALSE,"geral";"verde",#N/A,FALSE,"geral";"vermelho",#N/A,FALSE,"geral"}</definedName>
    <definedName name="e" localSheetId="8" hidden="1">{"azul",#N/A,FALSE,"geral";"verde",#N/A,FALSE,"geral";"vermelho",#N/A,FALSE,"geral"}</definedName>
    <definedName name="e" hidden="1">{"azul",#N/A,FALSE,"geral";"verde",#N/A,FALSE,"geral";"vermelho",#N/A,FALSE,"geral"}</definedName>
    <definedName name="ea" localSheetId="6" hidden="1">{"azul",#N/A,FALSE,"geral";"verde",#N/A,FALSE,"geral";"vermelho",#N/A,FALSE,"geral"}</definedName>
    <definedName name="ea" localSheetId="7" hidden="1">{"azul",#N/A,FALSE,"geral";"verde",#N/A,FALSE,"geral";"vermelho",#N/A,FALSE,"geral"}</definedName>
    <definedName name="ea" localSheetId="8" hidden="1">{"azul",#N/A,FALSE,"geral";"verde",#N/A,FALSE,"geral";"vermelho",#N/A,FALSE,"geral"}</definedName>
    <definedName name="ea" hidden="1">{"azul",#N/A,FALSE,"geral";"verde",#N/A,FALSE,"geral";"vermelho",#N/A,FALSE,"geral"}</definedName>
    <definedName name="EXER" localSheetId="6" hidden="1">{"azul",#N/A,FALSE,"geral";"verde",#N/A,FALSE,"geral";"vermelho",#N/A,FALSE,"geral"}</definedName>
    <definedName name="EXER" localSheetId="7" hidden="1">{"azul",#N/A,FALSE,"geral";"verde",#N/A,FALSE,"geral";"vermelho",#N/A,FALSE,"geral"}</definedName>
    <definedName name="EXER" localSheetId="8" hidden="1">{"azul",#N/A,FALSE,"geral";"verde",#N/A,FALSE,"geral";"vermelho",#N/A,FALSE,"geral"}</definedName>
    <definedName name="EXER" hidden="1">{"azul",#N/A,FALSE,"geral";"verde",#N/A,FALSE,"geral";"vermelho",#N/A,FALSE,"geral"}</definedName>
    <definedName name="exercicio2" localSheetId="6" hidden="1">{"azul",#N/A,FALSE,"geral";"verde",#N/A,FALSE,"geral";"vermelho",#N/A,FALSE,"geral"}</definedName>
    <definedName name="exercicio2" localSheetId="7" hidden="1">{"azul",#N/A,FALSE,"geral";"verde",#N/A,FALSE,"geral";"vermelho",#N/A,FALSE,"geral"}</definedName>
    <definedName name="exercicio2" localSheetId="8" hidden="1">{"azul",#N/A,FALSE,"geral";"verde",#N/A,FALSE,"geral";"vermelho",#N/A,FALSE,"geral"}</definedName>
    <definedName name="exercicio2" hidden="1">{"azul",#N/A,FALSE,"geral";"verde",#N/A,FALSE,"geral";"vermelho",#N/A,FALSE,"geral"}</definedName>
    <definedName name="Feriados">[1]Planilha2!$B$3:$B$10</definedName>
    <definedName name="g" localSheetId="6" hidden="1">{"normal","argentina",FALSE,"cenários e solver";#N/A,#N/A,FALSE,"banco de dados"}</definedName>
    <definedName name="g" localSheetId="7" hidden="1">{"normal","argentina",FALSE,"cenários e solver";#N/A,#N/A,FALSE,"banco de dados"}</definedName>
    <definedName name="g" localSheetId="8" hidden="1">{"normal","argentina",FALSE,"cenários e solver";#N/A,#N/A,FALSE,"banco de dados"}</definedName>
    <definedName name="g" hidden="1">{"normal","argentina",FALSE,"cenários e solver";#N/A,#N/A,FALSE,"banco de dados"}</definedName>
    <definedName name="limcount" hidden="1">1</definedName>
    <definedName name="Resumo" localSheetId="6" hidden="1">{"azul",#N/A,FALSE,"geral";"verde",#N/A,FALSE,"geral";"vermelho",#N/A,FALSE,"geral"}</definedName>
    <definedName name="Resumo" localSheetId="7" hidden="1">{"azul",#N/A,FALSE,"geral";"verde",#N/A,FALSE,"geral";"vermelho",#N/A,FALSE,"geral"}</definedName>
    <definedName name="Resumo" localSheetId="8" hidden="1">{"azul",#N/A,FALSE,"geral";"verde",#N/A,FALSE,"geral";"vermelho",#N/A,FALSE,"geral"}</definedName>
    <definedName name="Resumo" hidden="1">{"azul",#N/A,FALSE,"geral";"verde",#N/A,FALSE,"geral";"vermelho",#N/A,FALSE,"geral"}</definedName>
    <definedName name="resumoa" localSheetId="6" hidden="1">{"azul",#N/A,FALSE,"geral";"verde",#N/A,FALSE,"geral";"vermelho",#N/A,FALSE,"geral"}</definedName>
    <definedName name="resumoa" localSheetId="7" hidden="1">{"azul",#N/A,FALSE,"geral";"verde",#N/A,FALSE,"geral";"vermelho",#N/A,FALSE,"geral"}</definedName>
    <definedName name="resumoa" localSheetId="8" hidden="1">{"azul",#N/A,FALSE,"geral";"verde",#N/A,FALSE,"geral";"vermelho",#N/A,FALSE,"geral"}</definedName>
    <definedName name="resumoa" hidden="1">{"azul",#N/A,FALSE,"geral";"verde",#N/A,FALSE,"geral";"vermelho",#N/A,FALSE,"geral"}</definedName>
    <definedName name="sencount" hidden="1">1</definedName>
    <definedName name="solver_lhs0" localSheetId="5" hidden="1">#REF!</definedName>
    <definedName name="solver_lhs0" localSheetId="6" hidden="1">#REF!</definedName>
    <definedName name="solver_lhs0" localSheetId="8" hidden="1">#REF!</definedName>
    <definedName name="solver_lhs0" hidden="1">#REF!</definedName>
    <definedName name="solver_lhs10" localSheetId="5" hidden="1">#REF!</definedName>
    <definedName name="solver_lhs10" localSheetId="6" hidden="1">#REF!</definedName>
    <definedName name="solver_lhs10" localSheetId="8" hidden="1">#REF!</definedName>
    <definedName name="solver_lhs10" hidden="1">#REF!</definedName>
    <definedName name="solver_lhs11" localSheetId="5" hidden="1">#REF!</definedName>
    <definedName name="solver_lhs11" localSheetId="6" hidden="1">#REF!</definedName>
    <definedName name="solver_lhs11" localSheetId="8" hidden="1">#REF!</definedName>
    <definedName name="solver_lhs11" hidden="1">#REF!</definedName>
    <definedName name="solver_lhs12" localSheetId="5" hidden="1">#REF!</definedName>
    <definedName name="solver_lhs12" localSheetId="6" hidden="1">#REF!</definedName>
    <definedName name="solver_lhs12" localSheetId="8" hidden="1">#REF!</definedName>
    <definedName name="solver_lhs12" hidden="1">#REF!</definedName>
    <definedName name="solver_lhs7" localSheetId="5" hidden="1">#REF!</definedName>
    <definedName name="solver_lhs7" localSheetId="6" hidden="1">#REF!</definedName>
    <definedName name="solver_lhs7" localSheetId="8" hidden="1">#REF!</definedName>
    <definedName name="solver_lhs7" hidden="1">#REF!</definedName>
    <definedName name="solver_lhs8" localSheetId="5" hidden="1">#REF!</definedName>
    <definedName name="solver_lhs8" localSheetId="6" hidden="1">#REF!</definedName>
    <definedName name="solver_lhs8" localSheetId="8" hidden="1">#REF!</definedName>
    <definedName name="solver_lhs8" hidden="1">#REF!</definedName>
    <definedName name="solver_lhs9" localSheetId="5" hidden="1">#REF!</definedName>
    <definedName name="solver_lhs9" localSheetId="6" hidden="1">#REF!</definedName>
    <definedName name="solver_lhs9" localSheetId="8" hidden="1">#REF!</definedName>
    <definedName name="solver_lhs9" hidden="1">#REF!</definedName>
    <definedName name="solver_rel0" hidden="1">2</definedName>
    <definedName name="solver_rel10" hidden="1">3</definedName>
    <definedName name="solver_rel11" hidden="1">4</definedName>
    <definedName name="solver_rel12" hidden="1">4</definedName>
    <definedName name="solver_rel7" hidden="1">3</definedName>
    <definedName name="solver_rel8" hidden="1">3</definedName>
    <definedName name="solver_rel9" hidden="1">3</definedName>
    <definedName name="solver_rhs10" localSheetId="5" hidden="1">#REF!</definedName>
    <definedName name="solver_rhs10" localSheetId="6" hidden="1">#REF!</definedName>
    <definedName name="solver_rhs10" localSheetId="8" hidden="1">#REF!</definedName>
    <definedName name="solver_rhs10" hidden="1">#REF!</definedName>
    <definedName name="solver_rhs11" localSheetId="5" hidden="1">número</definedName>
    <definedName name="solver_rhs11" localSheetId="6" hidden="1">número</definedName>
    <definedName name="solver_rhs11" localSheetId="7" hidden="1">número</definedName>
    <definedName name="solver_rhs11" localSheetId="8" hidden="1">número</definedName>
    <definedName name="solver_rhs11" hidden="1">número</definedName>
    <definedName name="solver_rhs12" localSheetId="5" hidden="1">número</definedName>
    <definedName name="solver_rhs12" localSheetId="6" hidden="1">número</definedName>
    <definedName name="solver_rhs12" localSheetId="7" hidden="1">número</definedName>
    <definedName name="solver_rhs12" localSheetId="8" hidden="1">número</definedName>
    <definedName name="solver_rhs12" hidden="1">número</definedName>
    <definedName name="solver_rhs7" localSheetId="5" hidden="1">#REF!</definedName>
    <definedName name="solver_rhs7" localSheetId="6" hidden="1">#REF!</definedName>
    <definedName name="solver_rhs7" localSheetId="8" hidden="1">#REF!</definedName>
    <definedName name="solver_rhs7" hidden="1">#REF!</definedName>
    <definedName name="solver_rhs8" localSheetId="5" hidden="1">#REF!</definedName>
    <definedName name="solver_rhs8" localSheetId="6" hidden="1">#REF!</definedName>
    <definedName name="solver_rhs8" localSheetId="8" hidden="1">#REF!</definedName>
    <definedName name="solver_rhs8" hidden="1">#REF!</definedName>
    <definedName name="solver_rhs9" localSheetId="5" hidden="1">#REF!</definedName>
    <definedName name="solver_rhs9" localSheetId="6" hidden="1">#REF!</definedName>
    <definedName name="solver_rhs9" localSheetId="8" hidden="1">#REF!</definedName>
    <definedName name="solver_rhs9" hidden="1">#REF!</definedName>
    <definedName name="solver_tmp" hidden="1">0</definedName>
    <definedName name="Tabela" localSheetId="5">[2]Referência!$K$7:$M$9</definedName>
    <definedName name="Tabela" localSheetId="8">#REF!</definedName>
    <definedName name="Tabela">#REF!</definedName>
    <definedName name="Taxa">#REF!</definedName>
    <definedName name="teste" localSheetId="6" hidden="1">{"normal","argentina",FALSE,"cenários e solver";#N/A,#N/A,FALSE,"banco de dados"}</definedName>
    <definedName name="teste" localSheetId="7" hidden="1">{"normal","argentina",FALSE,"cenários e solver";#N/A,#N/A,FALSE,"banco de dados"}</definedName>
    <definedName name="teste" localSheetId="8" hidden="1">{"normal","argentina",FALSE,"cenários e solver";#N/A,#N/A,FALSE,"banco de dados"}</definedName>
    <definedName name="teste" hidden="1">{"normal","argentina",FALSE,"cenários e solver";#N/A,#N/A,FALSE,"banco de dados"}</definedName>
    <definedName name="v" localSheetId="6" hidden="1">{"normal","argentina",FALSE,"cenários e solver";#N/A,#N/A,FALSE,"banco de dados"}</definedName>
    <definedName name="v" localSheetId="7" hidden="1">{"normal","argentina",FALSE,"cenários e solver";#N/A,#N/A,FALSE,"banco de dados"}</definedName>
    <definedName name="v" localSheetId="8" hidden="1">{"normal","argentina",FALSE,"cenários e solver";#N/A,#N/A,FALSE,"banco de dados"}</definedName>
    <definedName name="v" hidden="1">{"normal","argentina",FALSE,"cenários e solver";#N/A,#N/A,FALSE,"banco de dados"}</definedName>
    <definedName name="vandasa" localSheetId="6" hidden="1">{"Normal","receita baixa",TRUE,"CENÁRIO ATUAL";"Linhas de Totais","despesa alta",TRUE,"CENÁRIO ATUAL";"Primeiros Meses","despesa baixa",TRUE,"CENÁRIO ATUAL";"Últimos Meses","receita alta",TRUE,"CENÁRIO ATUAL"}</definedName>
    <definedName name="vandasa" localSheetId="7" hidden="1">{"Normal","receita baixa",TRUE,"CENÁRIO ATUAL";"Linhas de Totais","despesa alta",TRUE,"CENÁRIO ATUAL";"Primeiros Meses","despesa baixa",TRUE,"CENÁRIO ATUAL";"Últimos Meses","receita alta",TRUE,"CENÁRIO ATUAL"}</definedName>
    <definedName name="vandasa" localSheetId="8" hidden="1">{"Normal","receita baixa",TRUE,"CENÁRIO ATUAL";"Linhas de Totais","despesa alta",TRUE,"CENÁRIO ATUAL";"Primeiros Meses","despesa baixa",TRUE,"CENÁRIO ATUAL";"Últimos Meses","receita alta",TRUE,"CENÁRIO ATUAL"}</definedName>
    <definedName name="vandasa" hidden="1">{"Normal","receita baixa",TRUE,"CENÁRIO ATUAL";"Linhas de Totais","despesa alta",TRUE,"CENÁRIO ATUAL";"Primeiros Meses","despesa baixa",TRUE,"CENÁRIO ATUAL";"Últimos Meses","receita alta",TRUE,"CENÁRIO ATUAL"}</definedName>
    <definedName name="Vendas" localSheetId="6" hidden="1">{"Normal","receita baixa",TRUE,"CENÁRIO ATUAL";"Linhas de Totais","despesa alta",TRUE,"CENÁRIO ATUAL";"Primeiros Meses","despesa baixa",TRUE,"CENÁRIO ATUAL";"Últimos Meses","receita alta",TRUE,"CENÁRIO ATUAL"}</definedName>
    <definedName name="Vendas" localSheetId="7" hidden="1">{"Normal","receita baixa",TRUE,"CENÁRIO ATUAL";"Linhas de Totais","despesa alta",TRUE,"CENÁRIO ATUAL";"Primeiros Meses","despesa baixa",TRUE,"CENÁRIO ATUAL";"Últimos Meses","receita alta",TRUE,"CENÁRIO ATUAL"}</definedName>
    <definedName name="Vendas" localSheetId="8" hidden="1">{"Normal","receita baixa",TRUE,"CENÁRIO ATUAL";"Linhas de Totais","despesa alta",TRUE,"CENÁRIO ATUAL";"Primeiros Meses","despesa baixa",TRUE,"CENÁRIO ATUAL";"Últimos Meses","receita alta",TRUE,"CENÁRIO ATUAL"}</definedName>
    <definedName name="Vendas" hidden="1">{"Normal","receita baixa",TRUE,"CENÁRIO ATUAL";"Linhas de Totais","despesa alta",TRUE,"CENÁRIO ATUAL";"Primeiros Meses","despesa baixa",TRUE,"CENÁRIO ATUAL";"Últimos Meses","receita alta",TRUE,"CENÁRIO ATUAL"}</definedName>
    <definedName name="wrf" localSheetId="6" hidden="1">{"Normal","receita baixa",TRUE,"CENÁRIO ATUAL";"Linhas de Totais","despesa alta",TRUE,"CENÁRIO ATUAL";"Primeiros Meses","despesa baixa",TRUE,"CENÁRIO ATUAL";"Últimos Meses","receita alta",TRUE,"CENÁRIO ATUAL"}</definedName>
    <definedName name="wrf" localSheetId="7" hidden="1">{"Normal","receita baixa",TRUE,"CENÁRIO ATUAL";"Linhas de Totais","despesa alta",TRUE,"CENÁRIO ATUAL";"Primeiros Meses","despesa baixa",TRUE,"CENÁRIO ATUAL";"Últimos Meses","receita alta",TRUE,"CENÁRIO ATUAL"}</definedName>
    <definedName name="wrf" localSheetId="8" hidden="1">{"Normal","receita baixa",TRUE,"CENÁRIO ATUAL";"Linhas de Totais","despesa alta",TRUE,"CENÁRIO ATUAL";"Primeiros Meses","despesa baixa",TRUE,"CENÁRIO ATUAL";"Últimos Meses","receita alta",TRUE,"CENÁRIO ATUAL"}</definedName>
    <definedName name="wrf" hidden="1">{"Normal","receita baixa",TRUE,"CENÁRIO ATUAL";"Linhas de Totais","despesa alta",TRUE,"CENÁRIO ATUAL";"Primeiros Meses","despesa baixa",TRUE,"CENÁRIO ATUAL";"Últimos Meses","receita alta",TRUE,"CENÁRIO ATUAL"}</definedName>
    <definedName name="wrn.Alfa." localSheetId="6" hidden="1">{#N/A,"Médio",TRUE,"Plan30";"3º Trimestre Geral",#N/A,TRUE,"1º Trimestre"}</definedName>
    <definedName name="wrn.Alfa." localSheetId="7" hidden="1">{#N/A,"Médio",TRUE,"Plan30";"3º Trimestre Geral",#N/A,TRUE,"1º Trimestre"}</definedName>
    <definedName name="wrn.Alfa." localSheetId="8" hidden="1">{#N/A,"Médio",TRUE,"Plan30";"3º Trimestre Geral",#N/A,TRUE,"1º Trimestre"}</definedName>
    <definedName name="wrn.Alfa." hidden="1">{#N/A,"Médio",TRUE,"Plan30";"3º Trimestre Geral",#N/A,TRUE,"1º Trimestre"}</definedName>
    <definedName name="wrn.aula." localSheetId="6" hidden="1">{"azul",#N/A,FALSE,"geral";"verde",#N/A,FALSE,"geral";"vermelho",#N/A,FALSE,"geral"}</definedName>
    <definedName name="wrn.aula." localSheetId="7" hidden="1">{"azul",#N/A,FALSE,"geral";"verde",#N/A,FALSE,"geral";"vermelho",#N/A,FALSE,"geral"}</definedName>
    <definedName name="wrn.aula." localSheetId="8" hidden="1">{"azul",#N/A,FALSE,"geral";"verde",#N/A,FALSE,"geral";"vermelho",#N/A,FALSE,"geral"}</definedName>
    <definedName name="wrn.aula." hidden="1">{"azul",#N/A,FALSE,"geral";"verde",#N/A,FALSE,"geral";"vermelho",#N/A,FALSE,"geral"}</definedName>
    <definedName name="wrn.aulaa" localSheetId="6" hidden="1">{"azul",#N/A,FALSE,"geral";"verde",#N/A,FALSE,"geral";"vermelho",#N/A,FALSE,"geral"}</definedName>
    <definedName name="wrn.aulaa" localSheetId="7" hidden="1">{"azul",#N/A,FALSE,"geral";"verde",#N/A,FALSE,"geral";"vermelho",#N/A,FALSE,"geral"}</definedName>
    <definedName name="wrn.aulaa" localSheetId="8" hidden="1">{"azul",#N/A,FALSE,"geral";"verde",#N/A,FALSE,"geral";"vermelho",#N/A,FALSE,"geral"}</definedName>
    <definedName name="wrn.aulaa" hidden="1">{"azul",#N/A,FALSE,"geral";"verde",#N/A,FALSE,"geral";"vermelho",#N/A,FALSE,"geral"}</definedName>
    <definedName name="wrn.Bom." localSheetId="6" hidden="1">{#N/A,"Bom",FALSE,"Cenario 34"}</definedName>
    <definedName name="wrn.Bom." localSheetId="7" hidden="1">{#N/A,"Bom",FALSE,"Cenario 34"}</definedName>
    <definedName name="wrn.Bom." localSheetId="8" hidden="1">{#N/A,"Bom",FALSE,"Cenario 34"}</definedName>
    <definedName name="wrn.Bom." hidden="1">{#N/A,"Bom",FALSE,"Cenario 34"}</definedName>
    <definedName name="wrn.Colar._.Especial." localSheetId="6" hidden="1">{#N/A,#N/A,FALSE,"Colar especial 11"}</definedName>
    <definedName name="wrn.Colar._.Especial." localSheetId="7" hidden="1">{#N/A,#N/A,FALSE,"Colar especial 11"}</definedName>
    <definedName name="wrn.Colar._.Especial." localSheetId="8" hidden="1">{#N/A,#N/A,FALSE,"Colar especial 11"}</definedName>
    <definedName name="wrn.Colar._.Especial." hidden="1">{#N/A,#N/A,FALSE,"Colar especial 11"}</definedName>
    <definedName name="wrn.fluxo._.de._.caixa." localSheetId="6" hidden="1">{"normal","argentina",FALSE,"cenários e solver";#N/A,#N/A,FALSE,"banco de dados"}</definedName>
    <definedName name="wrn.fluxo._.de._.caixa." localSheetId="7" hidden="1">{"normal","argentina",FALSE,"cenários e solver";#N/A,#N/A,FALSE,"banco de dados"}</definedName>
    <definedName name="wrn.fluxo._.de._.caixa." localSheetId="8" hidden="1">{"normal","argentina",FALSE,"cenários e solver";#N/A,#N/A,FALSE,"banco de dados"}</definedName>
    <definedName name="wrn.fluxo._.de._.caixa." hidden="1">{"normal","argentina",FALSE,"cenários e solver";#N/A,#N/A,FALSE,"banco de dados"}</definedName>
    <definedName name="wrn.Mensal." localSheetId="6" hidden="1">{"Integral",#N/A,FALSE,"Plan1"}</definedName>
    <definedName name="wrn.Mensal." localSheetId="7" hidden="1">{"Integral",#N/A,FALSE,"Plan1"}</definedName>
    <definedName name="wrn.Mensal." localSheetId="8" hidden="1">{"Integral",#N/A,FALSE,"Plan1"}</definedName>
    <definedName name="wrn.Mensal." hidden="1">{"Integral",#N/A,FALSE,"Plan1"}</definedName>
    <definedName name="wrn.Minas._.Gerais." localSheetId="6" hidden="1">{"Minas Gerais",#N/A,FALSE,"Exibição 41"}</definedName>
    <definedName name="wrn.Minas._.Gerais." localSheetId="7" hidden="1">{"Minas Gerais",#N/A,FALSE,"Exibição 41"}</definedName>
    <definedName name="wrn.Minas._.Gerais." localSheetId="8" hidden="1">{"Minas Gerais",#N/A,FALSE,"Exibição 41"}</definedName>
    <definedName name="wrn.Minas._.Gerais." hidden="1">{"Minas Gerais",#N/A,FALSE,"Exibição 41"}</definedName>
    <definedName name="wrn.Relat." localSheetId="6" hidden="1">{"Normal","Despesa Alta",TRUE,"Planejamento (sol)";"Primeiros Trimestres","Receita Alta",TRUE,"Planejamento (sol)";"Últimos trimestres","Receita Baixa",TRUE,"Planejamento (sol)";"Totais","Despesa Baixa",TRUE,"Planejamento (sol)"}</definedName>
    <definedName name="wrn.Relat." localSheetId="7" hidden="1">{"Normal","Despesa Alta",TRUE,"Planejamento (sol)";"Primeiros Trimestres","Receita Alta",TRUE,"Planejamento (sol)";"Últimos trimestres","Receita Baixa",TRUE,"Planejamento (sol)";"Totais","Despesa Baixa",TRUE,"Planejamento (sol)"}</definedName>
    <definedName name="wrn.Relat." localSheetId="8" hidden="1">{"Normal","Despesa Alta",TRUE,"Planejamento (sol)";"Primeiros Trimestres","Receita Alta",TRUE,"Planejamento (sol)";"Últimos trimestres","Receita Baixa",TRUE,"Planejamento (sol)";"Totais","Despesa Baixa",TRUE,"Planejamento (sol)"}</definedName>
    <definedName name="wrn.Relat." hidden="1">{"Normal","Despesa Alta",TRUE,"Planejamento (sol)";"Primeiros Trimestres","Receita Alta",TRUE,"Planejamento (sol)";"Últimos trimestres","Receita Baixa",TRUE,"Planejamento (sol)";"Totais","Despesa Baixa",TRUE,"Planejamento (sol)"}</definedName>
    <definedName name="wrn.Relat._.Final." localSheetId="6" hidden="1">{"Normal","receita baixa",TRUE,"CENÁRIO ATUAL";"Linhas de Totais","despesa alta",TRUE,"CENÁRIO ATUAL";"Primeiros Meses","despesa baixa",TRUE,"CENÁRIO ATUAL";"Últimos Meses","receita alta",TRUE,"CENÁRIO ATUAL"}</definedName>
    <definedName name="wrn.Relat._.Final." localSheetId="7" hidden="1">{"Normal","receita baixa",TRUE,"CENÁRIO ATUAL";"Linhas de Totais","despesa alta",TRUE,"CENÁRIO ATUAL";"Primeiros Meses","despesa baixa",TRUE,"CENÁRIO ATUAL";"Últimos Meses","receita alta",TRUE,"CENÁRIO ATUAL"}</definedName>
    <definedName name="wrn.Relat._.Final." localSheetId="8" hidden="1">{"Normal","receita baixa",TRUE,"CENÁRIO ATUAL";"Linhas de Totais","despesa alta",TRUE,"CENÁRIO ATUAL";"Primeiros Meses","despesa baixa",TRUE,"CENÁRIO ATUAL";"Últimos Meses","receita alta",TRUE,"CENÁRIO ATUAL"}</definedName>
    <definedName name="wrn.Relat._.Final." hidden="1">{"Normal","receita baixa",TRUE,"CENÁRIO ATUAL";"Linhas de Totais","despesa alta",TRUE,"CENÁRIO ATUAL";"Primeiros Meses","despesa baixa",TRUE,"CENÁRIO ATUAL";"Últimos Meses","receita alta",TRUE,"CENÁRIO ATUAL"}</definedName>
    <definedName name="wrn.relata" localSheetId="6" hidden="1">{"Normal","Despesa Alta",TRUE,"Planejamento (sol)";"Primeiros Trimestres","Receita Alta",TRUE,"Planejamento (sol)";"Últimos trimestres","Receita Baixa",TRUE,"Planejamento (sol)";"Totais","Despesa Baixa",TRUE,"Planejamento (sol)"}</definedName>
    <definedName name="wrn.relata" localSheetId="7" hidden="1">{"Normal","Despesa Alta",TRUE,"Planejamento (sol)";"Primeiros Trimestres","Receita Alta",TRUE,"Planejamento (sol)";"Últimos trimestres","Receita Baixa",TRUE,"Planejamento (sol)";"Totais","Despesa Baixa",TRUE,"Planejamento (sol)"}</definedName>
    <definedName name="wrn.relata" localSheetId="8" hidden="1">{"Normal","Despesa Alta",TRUE,"Planejamento (sol)";"Primeiros Trimestres","Receita Alta",TRUE,"Planejamento (sol)";"Últimos trimestres","Receita Baixa",TRUE,"Planejamento (sol)";"Totais","Despesa Baixa",TRUE,"Planejamento (sol)"}</definedName>
    <definedName name="wrn.relata" hidden="1">{"Normal","Despesa Alta",TRUE,"Planejamento (sol)";"Primeiros Trimestres","Receita Alta",TRUE,"Planejamento (sol)";"Últimos trimestres","Receita Baixa",TRUE,"Planejamento (sol)";"Totais","Despesa Baixa",TRUE,"Planejamento (sol)"}</definedName>
    <definedName name="wrn.Relatório._.Mensal." localSheetId="6" hidden="1">{"Modo1","Otimista",FALSE,"Orçamento Pessoal"}</definedName>
    <definedName name="wrn.Relatório._.Mensal." localSheetId="7" hidden="1">{"Modo1","Otimista",FALSE,"Orçamento Pessoal"}</definedName>
    <definedName name="wrn.Relatório._.Mensal." localSheetId="8" hidden="1">{"Modo1","Otimista",FALSE,"Orçamento Pessoal"}</definedName>
    <definedName name="wrn.Relatório._.Mensal." hidden="1">{"Modo1","Otimista",FALSE,"Orçamento Pessoal"}</definedName>
    <definedName name="wrn.Ruim." localSheetId="6" hidden="1">{#N/A,"Ruim",FALSE,"Cenario 34"}</definedName>
    <definedName name="wrn.Ruim." localSheetId="7" hidden="1">{#N/A,"Ruim",FALSE,"Cenario 34"}</definedName>
    <definedName name="wrn.Ruim." localSheetId="8" hidden="1">{#N/A,"Ruim",FALSE,"Cenario 34"}</definedName>
    <definedName name="wrn.Ruim." hidden="1">{#N/A,"Ruim",FALSE,"Cenario 34"}</definedName>
    <definedName name="wrn.Santa._.Catarina." localSheetId="6" hidden="1">{"Santa Catarina",#N/A,FALSE,"Exibição 41"}</definedName>
    <definedName name="wrn.Santa._.Catarina." localSheetId="7" hidden="1">{"Santa Catarina",#N/A,FALSE,"Exibição 41"}</definedName>
    <definedName name="wrn.Santa._.Catarina." localSheetId="8" hidden="1">{"Santa Catarina",#N/A,FALSE,"Exibição 41"}</definedName>
    <definedName name="wrn.Santa._.Catarina." hidden="1">{"Santa Catarina",#N/A,FALSE,"Exibição 41"}</definedName>
    <definedName name="yu" localSheetId="6" hidden="1">{"normal","argentina",FALSE,"cenários e solver";#N/A,#N/A,FALSE,"banco de dados"}</definedName>
    <definedName name="yu" localSheetId="7" hidden="1">{"normal","argentina",FALSE,"cenários e solver";#N/A,#N/A,FALSE,"banco de dados"}</definedName>
    <definedName name="yu" localSheetId="8" hidden="1">{"normal","argentina",FALSE,"cenários e solver";#N/A,#N/A,FALSE,"banco de dados"}</definedName>
    <definedName name="yu" hidden="1">{"normal","argentina",FALSE,"cenários e solver";#N/A,#N/A,FALSE,"banco de dados"}</definedName>
  </definedNames>
  <calcPr calcId="152511"/>
</workbook>
</file>

<file path=xl/calcChain.xml><?xml version="1.0" encoding="utf-8"?>
<calcChain xmlns="http://schemas.openxmlformats.org/spreadsheetml/2006/main">
  <c r="K5" i="37" l="1"/>
  <c r="H6" i="37"/>
  <c r="H7" i="37"/>
  <c r="H8" i="37"/>
  <c r="H9" i="37"/>
  <c r="H10" i="37"/>
  <c r="H11" i="37"/>
  <c r="H12" i="37"/>
  <c r="H13" i="37"/>
  <c r="H14" i="37"/>
  <c r="H15" i="37"/>
  <c r="H5" i="37"/>
  <c r="F8" i="31"/>
  <c r="F9" i="31"/>
  <c r="F10" i="31"/>
  <c r="F11" i="31"/>
  <c r="F12" i="31"/>
  <c r="F13" i="31"/>
  <c r="F14" i="31"/>
  <c r="F15" i="31"/>
  <c r="F16" i="31"/>
  <c r="F17" i="31"/>
  <c r="F7" i="31"/>
  <c r="F6" i="35"/>
  <c r="C19" i="35"/>
  <c r="C13" i="35"/>
  <c r="C7" i="35"/>
  <c r="J3" i="39"/>
  <c r="M3" i="39"/>
  <c r="L3" i="39"/>
  <c r="K3" i="39"/>
  <c r="I3" i="39"/>
  <c r="H3" i="39"/>
  <c r="G3" i="39"/>
  <c r="F3" i="39"/>
  <c r="E3" i="39"/>
  <c r="H19" i="16"/>
  <c r="F12" i="10"/>
  <c r="E12" i="10"/>
  <c r="D12" i="10"/>
</calcChain>
</file>

<file path=xl/sharedStrings.xml><?xml version="1.0" encoding="utf-8"?>
<sst xmlns="http://schemas.openxmlformats.org/spreadsheetml/2006/main" count="129" uniqueCount="84">
  <si>
    <t>Real</t>
  </si>
  <si>
    <t>Euro</t>
  </si>
  <si>
    <t>Dólar</t>
  </si>
  <si>
    <t>=</t>
  </si>
  <si>
    <t>....</t>
  </si>
  <si>
    <t>Geral</t>
  </si>
  <si>
    <t>Número</t>
  </si>
  <si>
    <t>Moeda</t>
  </si>
  <si>
    <t>Contábil</t>
  </si>
  <si>
    <t>Data Abreviada</t>
  </si>
  <si>
    <t>Data Completa</t>
  </si>
  <si>
    <t>Hora</t>
  </si>
  <si>
    <t>Porcentagem</t>
  </si>
  <si>
    <t>Fração</t>
  </si>
  <si>
    <t>Texto</t>
  </si>
  <si>
    <t>Data</t>
  </si>
  <si>
    <r>
      <t xml:space="preserve">DIA </t>
    </r>
    <r>
      <rPr>
        <b/>
        <sz val="12"/>
        <rFont val="Arial"/>
        <family val="2"/>
      </rPr>
      <t>15</t>
    </r>
  </si>
  <si>
    <r>
      <t xml:space="preserve">DIA </t>
    </r>
    <r>
      <rPr>
        <b/>
        <sz val="12"/>
        <rFont val="Arial"/>
        <family val="2"/>
      </rPr>
      <t>30</t>
    </r>
  </si>
  <si>
    <r>
      <t xml:space="preserve">DIA </t>
    </r>
    <r>
      <rPr>
        <b/>
        <sz val="12"/>
        <rFont val="Arial"/>
        <family val="2"/>
      </rPr>
      <t>48</t>
    </r>
  </si>
  <si>
    <r>
      <t xml:space="preserve">DIA </t>
    </r>
    <r>
      <rPr>
        <b/>
        <sz val="12"/>
        <rFont val="Arial"/>
        <family val="2"/>
      </rPr>
      <t>343</t>
    </r>
  </si>
  <si>
    <r>
      <t xml:space="preserve">DIA </t>
    </r>
    <r>
      <rPr>
        <b/>
        <sz val="12"/>
        <rFont val="Arial"/>
        <family val="2"/>
      </rPr>
      <t>1.000</t>
    </r>
  </si>
  <si>
    <r>
      <t xml:space="preserve">DIA </t>
    </r>
    <r>
      <rPr>
        <b/>
        <sz val="12"/>
        <rFont val="Arial"/>
        <family val="2"/>
      </rPr>
      <t>10.000</t>
    </r>
  </si>
  <si>
    <r>
      <t xml:space="preserve">DIA </t>
    </r>
    <r>
      <rPr>
        <b/>
        <sz val="12"/>
        <rFont val="Arial"/>
        <family val="2"/>
      </rPr>
      <t>20.000</t>
    </r>
  </si>
  <si>
    <r>
      <t xml:space="preserve">DIA </t>
    </r>
    <r>
      <rPr>
        <b/>
        <sz val="12"/>
        <rFont val="Arial"/>
        <family val="2"/>
      </rPr>
      <t>30.000</t>
    </r>
  </si>
  <si>
    <r>
      <t xml:space="preserve">DIA </t>
    </r>
    <r>
      <rPr>
        <b/>
        <sz val="12"/>
        <rFont val="Arial"/>
        <family val="2"/>
      </rPr>
      <t>40.000</t>
    </r>
  </si>
  <si>
    <r>
      <t xml:space="preserve">DIA </t>
    </r>
    <r>
      <rPr>
        <b/>
        <sz val="12"/>
        <rFont val="Arial"/>
        <family val="2"/>
      </rPr>
      <t>50.000</t>
    </r>
  </si>
  <si>
    <t>Formatos</t>
  </si>
  <si>
    <t>Exemplos de Formatos</t>
  </si>
  <si>
    <t>Valor 1</t>
  </si>
  <si>
    <t>Valor 2</t>
  </si>
  <si>
    <t>Arredondamento para Cima</t>
  </si>
  <si>
    <t>Arredondamento para Baixo</t>
  </si>
  <si>
    <t>Números Inteiros</t>
  </si>
  <si>
    <t>Absoluto</t>
  </si>
  <si>
    <t>Truncar</t>
  </si>
  <si>
    <t>Marred</t>
  </si>
  <si>
    <t>Par</t>
  </si>
  <si>
    <t>Ímpar</t>
  </si>
  <si>
    <t>Valor da Compra</t>
  </si>
  <si>
    <t>Valor do Imposto</t>
  </si>
  <si>
    <t>Valor com Desconto</t>
  </si>
  <si>
    <t>Desconto</t>
  </si>
  <si>
    <t>Reajuste</t>
  </si>
  <si>
    <t>Proporção</t>
  </si>
  <si>
    <t>Valor Cobrado</t>
  </si>
  <si>
    <t>Imposto</t>
  </si>
  <si>
    <t>Variação</t>
  </si>
  <si>
    <t>Nome do Cliente</t>
  </si>
  <si>
    <t>Valor</t>
  </si>
  <si>
    <t>Valor em Reais</t>
  </si>
  <si>
    <t>Silvana</t>
  </si>
  <si>
    <t>Cleonice</t>
  </si>
  <si>
    <t>Pedro</t>
  </si>
  <si>
    <t>Marcos</t>
  </si>
  <si>
    <t>Paulo</t>
  </si>
  <si>
    <t>Rogério</t>
  </si>
  <si>
    <t>Cibele</t>
  </si>
  <si>
    <t>Marina</t>
  </si>
  <si>
    <t>Vanessa</t>
  </si>
  <si>
    <t>Ricardo</t>
  </si>
  <si>
    <t>Laranja</t>
  </si>
  <si>
    <t>Pêssego</t>
  </si>
  <si>
    <t>Papel Higiênico</t>
  </si>
  <si>
    <t>Papel Toalha</t>
  </si>
  <si>
    <t>Sabonete</t>
  </si>
  <si>
    <t>Detergente líquido</t>
  </si>
  <si>
    <t>O Excel interpreta as datas como números, se baseando na data-padrão (inicial) de 01/01/1900. Esse é o dia 1 do Excel, por isso conseguimos fazer cálculos com datas. A data limite do Excel é 31/12/9999.</t>
  </si>
  <si>
    <t xml:space="preserve">DIA 1 </t>
  </si>
  <si>
    <t>DIA 2.958.465</t>
  </si>
  <si>
    <t xml:space="preserve">INSIRA UM NÚMERO </t>
  </si>
  <si>
    <t>Desconto para pagamento à vista</t>
  </si>
  <si>
    <t>Cotação do dólar em reais</t>
  </si>
  <si>
    <t>Científico</t>
  </si>
  <si>
    <t>,</t>
  </si>
  <si>
    <r>
      <t xml:space="preserve">Arredondamento Livre
</t>
    </r>
    <r>
      <rPr>
        <b/>
        <sz val="10"/>
        <color rgb="FFFF0000"/>
        <rFont val="Verdana"/>
        <family val="2"/>
      </rPr>
      <t>2 casas decimais</t>
    </r>
  </si>
  <si>
    <t>Valor com Reajuste</t>
  </si>
  <si>
    <t>PRODUTOS</t>
  </si>
  <si>
    <t>VALOR</t>
  </si>
  <si>
    <t>QUANTIDADE</t>
  </si>
  <si>
    <t>TOTAL</t>
  </si>
  <si>
    <t>Total da Compra</t>
  </si>
  <si>
    <r>
      <t xml:space="preserve">Arredondar valor 
</t>
    </r>
    <r>
      <rPr>
        <b/>
        <sz val="16"/>
        <color theme="5" tint="-0.249977111117893"/>
        <rFont val="Calibri"/>
        <family val="2"/>
        <scheme val="minor"/>
      </rPr>
      <t>(1 casa decimal)</t>
    </r>
  </si>
  <si>
    <t>Resultado
(valor1/valor2)</t>
  </si>
  <si>
    <r>
      <t xml:space="preserve">Valor a cobrar 
</t>
    </r>
    <r>
      <rPr>
        <b/>
        <sz val="16"/>
        <color theme="5" tint="-0.249977111117893"/>
        <rFont val="Calibri"/>
        <family val="2"/>
        <scheme val="minor"/>
      </rPr>
      <t>(com desconto)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</si>
</sst>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6"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_-[$$-409]* #,##0.00_ ;_-[$$-409]* \-#,##0.00\ ;_-[$$-409]* &quot;-&quot;??_ ;_-@_ "/>
    <numFmt numFmtId="165" formatCode="&quot;R$&quot;\ #,##0.00"/>
    <numFmt numFmtId="166" formatCode="[$-F800]dddd\,\ mmmm\ dd\,\ yyyy"/>
    <numFmt numFmtId="167" formatCode="[$-F400]h:mm:ss\ AM/PM"/>
    <numFmt numFmtId="168" formatCode="_(* #,##0.00_);_(* \(#,##0.00\);_(* &quot;-&quot;??_);_(@_)"/>
    <numFmt numFmtId="169" formatCode="_-[$R$-416]\ * #,##0.00_-;\-[$R$-416]\ * #,##0.00_-;_-[$R$-416]\ * &quot;-&quot;??_-;_-@_-"/>
    <numFmt numFmtId="170" formatCode="0.000"/>
    <numFmt numFmtId="171" formatCode="0.00000"/>
    <numFmt numFmtId="176" formatCode="_-[$€-2]\ * #,##0.00_-;\-[$€-2]\ * #,##0.00_-;_-[$€-2]\ * &quot;-&quot;??_-;_-@_-"/>
    <numFmt numFmtId="177" formatCode="0.0"/>
    <numFmt numFmtId="178" formatCode="0.0000"/>
    <numFmt numFmtId="179" formatCode="0.000000000"/>
    <numFmt numFmtId="180" formatCode="0.0000000000"/>
    <numFmt numFmtId="183" formatCode="0.00000000000"/>
  </numFmts>
  <fonts count="2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sz val="14"/>
      <name val="Arial"/>
      <family val="2"/>
    </font>
    <font>
      <sz val="11"/>
      <name val="Arial"/>
      <family val="2"/>
    </font>
    <font>
      <sz val="11"/>
      <color theme="0"/>
      <name val="Franklin Gothic Book"/>
      <family val="2"/>
    </font>
    <font>
      <b/>
      <sz val="14"/>
      <color theme="1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0"/>
      <color theme="1"/>
      <name val="Verdana"/>
      <family val="2"/>
    </font>
    <font>
      <sz val="10"/>
      <name val="Verdana"/>
      <family val="2"/>
    </font>
    <font>
      <b/>
      <sz val="18"/>
      <color theme="4" tint="-0.249977111117893"/>
      <name val="Calibri"/>
      <family val="2"/>
      <scheme val="minor"/>
    </font>
    <font>
      <sz val="12"/>
      <color theme="1"/>
      <name val="Calibri"/>
      <family val="2"/>
      <scheme val="minor"/>
    </font>
    <font>
      <sz val="16"/>
      <color theme="1"/>
      <name val="Bernard MT Condensed"/>
      <family val="1"/>
    </font>
    <font>
      <sz val="16"/>
      <color theme="0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name val="Arial"/>
      <family val="2"/>
    </font>
    <font>
      <sz val="22"/>
      <color theme="1"/>
      <name val="Bernard MT Condensed"/>
      <family val="1"/>
    </font>
    <font>
      <b/>
      <sz val="10"/>
      <color rgb="FFFF0000"/>
      <name val="Verdana"/>
      <family val="2"/>
    </font>
    <font>
      <b/>
      <sz val="12"/>
      <name val="Calibri"/>
      <family val="2"/>
      <scheme val="minor"/>
    </font>
    <font>
      <b/>
      <sz val="16"/>
      <color theme="5" tint="-0.249977111117893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theme="6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3" tint="0.79998168889431442"/>
        <bgColor indexed="2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1"/>
        <bgColor indexed="64"/>
      </patternFill>
    </fill>
  </fills>
  <borders count="10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4" tint="-0.24994659260841701"/>
      </left>
      <right style="thin">
        <color theme="4" tint="-0.24994659260841701"/>
      </right>
      <top style="thin">
        <color theme="4" tint="-0.24994659260841701"/>
      </top>
      <bottom style="thin">
        <color theme="4" tint="-0.24994659260841701"/>
      </bottom>
      <diagonal/>
    </border>
    <border>
      <left style="double">
        <color theme="8" tint="-0.24994659260841701"/>
      </left>
      <right/>
      <top style="double">
        <color theme="8" tint="-0.24994659260841701"/>
      </top>
      <bottom style="double">
        <color theme="8" tint="-0.24994659260841701"/>
      </bottom>
      <diagonal/>
    </border>
    <border>
      <left/>
      <right/>
      <top style="double">
        <color theme="8" tint="-0.24994659260841701"/>
      </top>
      <bottom style="double">
        <color theme="8" tint="-0.24994659260841701"/>
      </bottom>
      <diagonal/>
    </border>
    <border>
      <left/>
      <right style="double">
        <color theme="8" tint="-0.24994659260841701"/>
      </right>
      <top style="double">
        <color theme="8" tint="-0.24994659260841701"/>
      </top>
      <bottom style="double">
        <color theme="8" tint="-0.24994659260841701"/>
      </bottom>
      <diagonal/>
    </border>
    <border>
      <left style="double">
        <color theme="8" tint="-0.24994659260841701"/>
      </left>
      <right/>
      <top style="double">
        <color theme="8" tint="-0.24994659260841701"/>
      </top>
      <bottom/>
      <diagonal/>
    </border>
    <border>
      <left/>
      <right style="double">
        <color theme="8" tint="-0.24994659260841701"/>
      </right>
      <top style="double">
        <color theme="8" tint="-0.24994659260841701"/>
      </top>
      <bottom/>
      <diagonal/>
    </border>
    <border>
      <left style="double">
        <color theme="8" tint="-0.24994659260841701"/>
      </left>
      <right/>
      <top/>
      <bottom/>
      <diagonal/>
    </border>
    <border>
      <left/>
      <right style="double">
        <color theme="8" tint="-0.24994659260841701"/>
      </right>
      <top/>
      <bottom/>
      <diagonal/>
    </border>
    <border>
      <left style="double">
        <color theme="8" tint="-0.24994659260841701"/>
      </left>
      <right/>
      <top/>
      <bottom style="double">
        <color theme="8" tint="-0.24994659260841701"/>
      </bottom>
      <diagonal/>
    </border>
    <border>
      <left/>
      <right style="double">
        <color theme="8" tint="-0.24994659260841701"/>
      </right>
      <top/>
      <bottom style="double">
        <color theme="8" tint="-0.2499465926084170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dotted">
        <color theme="1" tint="0.499984740745262"/>
      </left>
      <right style="dotted">
        <color theme="1" tint="0.499984740745262"/>
      </right>
      <top style="dotted">
        <color theme="1" tint="0.499984740745262"/>
      </top>
      <bottom style="dotted">
        <color theme="1" tint="0.499984740745262"/>
      </bottom>
      <diagonal/>
    </border>
    <border>
      <left style="medium">
        <color theme="8" tint="-0.499984740745262"/>
      </left>
      <right style="medium">
        <color theme="8" tint="-0.499984740745262"/>
      </right>
      <top style="medium">
        <color theme="8" tint="-0.499984740745262"/>
      </top>
      <bottom style="medium">
        <color theme="8" tint="-0.499984740745262"/>
      </bottom>
      <diagonal/>
    </border>
    <border>
      <left style="medium">
        <color theme="8" tint="-0.499984740745262"/>
      </left>
      <right style="dotted">
        <color theme="1" tint="0.499984740745262"/>
      </right>
      <top style="dotted">
        <color theme="1" tint="0.499984740745262"/>
      </top>
      <bottom style="dotted">
        <color theme="1" tint="0.499984740745262"/>
      </bottom>
      <diagonal/>
    </border>
    <border>
      <left style="medium">
        <color theme="8" tint="-0.499984740745262"/>
      </left>
      <right style="dotted">
        <color theme="1" tint="0.499984740745262"/>
      </right>
      <top style="dotted">
        <color theme="1" tint="0.499984740745262"/>
      </top>
      <bottom style="medium">
        <color theme="8" tint="-0.499984740745262"/>
      </bottom>
      <diagonal/>
    </border>
    <border>
      <left style="dotted">
        <color theme="1" tint="0.499984740745262"/>
      </left>
      <right style="dotted">
        <color theme="1" tint="0.499984740745262"/>
      </right>
      <top style="dotted">
        <color theme="1" tint="0.499984740745262"/>
      </top>
      <bottom style="medium">
        <color theme="8" tint="-0.499984740745262"/>
      </bottom>
      <diagonal/>
    </border>
    <border>
      <left style="medium">
        <color theme="8" tint="-0.499984740745262"/>
      </left>
      <right style="dotted">
        <color theme="1" tint="0.499984740745262"/>
      </right>
      <top/>
      <bottom style="dotted">
        <color theme="1" tint="0.499984740745262"/>
      </bottom>
      <diagonal/>
    </border>
    <border>
      <left style="dotted">
        <color theme="1" tint="0.499984740745262"/>
      </left>
      <right style="dotted">
        <color theme="1" tint="0.499984740745262"/>
      </right>
      <top/>
      <bottom style="dotted">
        <color theme="1" tint="0.499984740745262"/>
      </bottom>
      <diagonal/>
    </border>
    <border>
      <left style="medium">
        <color theme="8" tint="-0.499984740745262"/>
      </left>
      <right/>
      <top style="medium">
        <color theme="8" tint="-0.499984740745262"/>
      </top>
      <bottom style="medium">
        <color theme="8" tint="-0.499984740745262"/>
      </bottom>
      <diagonal/>
    </border>
    <border>
      <left/>
      <right style="medium">
        <color theme="8" tint="-0.499984740745262"/>
      </right>
      <top style="medium">
        <color theme="8" tint="-0.499984740745262"/>
      </top>
      <bottom style="medium">
        <color theme="8" tint="-0.499984740745262"/>
      </bottom>
      <diagonal/>
    </border>
    <border>
      <left style="medium">
        <color theme="8" tint="-0.499984740745262"/>
      </left>
      <right/>
      <top/>
      <bottom/>
      <diagonal/>
    </border>
    <border>
      <left/>
      <right style="medium">
        <color theme="8" tint="-0.499984740745262"/>
      </right>
      <top/>
      <bottom/>
      <diagonal/>
    </border>
    <border>
      <left style="medium">
        <color theme="8" tint="-0.499984740745262"/>
      </left>
      <right/>
      <top/>
      <bottom style="medium">
        <color theme="8" tint="-0.499984740745262"/>
      </bottom>
      <diagonal/>
    </border>
    <border>
      <left/>
      <right style="medium">
        <color theme="8" tint="-0.499984740745262"/>
      </right>
      <top/>
      <bottom style="medium">
        <color theme="8" tint="-0.499984740745262"/>
      </bottom>
      <diagonal/>
    </border>
    <border>
      <left/>
      <right/>
      <top style="medium">
        <color theme="8" tint="-0.499984740745262"/>
      </top>
      <bottom/>
      <diagonal/>
    </border>
    <border>
      <left style="medium">
        <color theme="8" tint="-0.499984740745262"/>
      </left>
      <right/>
      <top style="medium">
        <color theme="8" tint="-0.499984740745262"/>
      </top>
      <bottom/>
      <diagonal/>
    </border>
    <border>
      <left/>
      <right style="medium">
        <color theme="8" tint="-0.499984740745262"/>
      </right>
      <top style="medium">
        <color theme="8" tint="-0.499984740745262"/>
      </top>
      <bottom/>
      <diagonal/>
    </border>
    <border>
      <left/>
      <right/>
      <top style="medium">
        <color theme="8" tint="-0.499984740745262"/>
      </top>
      <bottom style="medium">
        <color theme="8" tint="-0.499984740745262"/>
      </bottom>
      <diagonal/>
    </border>
    <border>
      <left style="medium">
        <color theme="7"/>
      </left>
      <right style="medium">
        <color theme="7"/>
      </right>
      <top style="medium">
        <color theme="7"/>
      </top>
      <bottom style="medium">
        <color theme="7"/>
      </bottom>
      <diagonal/>
    </border>
    <border>
      <left style="medium">
        <color theme="7"/>
      </left>
      <right/>
      <top style="medium">
        <color theme="7"/>
      </top>
      <bottom/>
      <diagonal/>
    </border>
    <border>
      <left/>
      <right/>
      <top style="medium">
        <color theme="7"/>
      </top>
      <bottom/>
      <diagonal/>
    </border>
    <border>
      <left/>
      <right style="medium">
        <color theme="7"/>
      </right>
      <top style="medium">
        <color theme="7"/>
      </top>
      <bottom/>
      <diagonal/>
    </border>
    <border>
      <left style="medium">
        <color theme="7"/>
      </left>
      <right/>
      <top/>
      <bottom/>
      <diagonal/>
    </border>
    <border>
      <left/>
      <right style="medium">
        <color theme="7"/>
      </right>
      <top/>
      <bottom/>
      <diagonal/>
    </border>
    <border>
      <left style="medium">
        <color theme="7"/>
      </left>
      <right/>
      <top/>
      <bottom style="medium">
        <color theme="7"/>
      </bottom>
      <diagonal/>
    </border>
    <border>
      <left/>
      <right/>
      <top/>
      <bottom style="medium">
        <color theme="7"/>
      </bottom>
      <diagonal/>
    </border>
    <border>
      <left/>
      <right style="medium">
        <color theme="7"/>
      </right>
      <top/>
      <bottom style="medium">
        <color theme="7"/>
      </bottom>
      <diagonal/>
    </border>
    <border>
      <left style="medium">
        <color theme="7"/>
      </left>
      <right style="hair">
        <color theme="8" tint="-0.499984740745262"/>
      </right>
      <top/>
      <bottom style="hair">
        <color theme="8" tint="-0.499984740745262"/>
      </bottom>
      <diagonal/>
    </border>
    <border>
      <left style="medium">
        <color theme="7"/>
      </left>
      <right style="hair">
        <color theme="8" tint="-0.499984740745262"/>
      </right>
      <top style="hair">
        <color theme="8" tint="-0.499984740745262"/>
      </top>
      <bottom style="hair">
        <color theme="8" tint="-0.499984740745262"/>
      </bottom>
      <diagonal/>
    </border>
    <border>
      <left style="medium">
        <color theme="7"/>
      </left>
      <right style="hair">
        <color theme="8" tint="-0.499984740745262"/>
      </right>
      <top style="hair">
        <color theme="8" tint="-0.499984740745262"/>
      </top>
      <bottom style="medium">
        <color theme="7"/>
      </bottom>
      <diagonal/>
    </border>
    <border>
      <left style="medium">
        <color theme="7"/>
      </left>
      <right/>
      <top style="medium">
        <color theme="7"/>
      </top>
      <bottom style="medium">
        <color theme="7"/>
      </bottom>
      <diagonal/>
    </border>
    <border>
      <left/>
      <right/>
      <top style="medium">
        <color theme="7"/>
      </top>
      <bottom style="medium">
        <color theme="7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theme="2" tint="-0.89992980742820516"/>
      </left>
      <right style="medium">
        <color theme="2" tint="-0.89989928891872917"/>
      </right>
      <top style="medium">
        <color theme="2" tint="-0.89992980742820516"/>
      </top>
      <bottom style="medium">
        <color theme="2" tint="-0.89992980742820516"/>
      </bottom>
      <diagonal/>
    </border>
    <border>
      <left style="medium">
        <color theme="2" tint="-0.89989928891872917"/>
      </left>
      <right style="medium">
        <color theme="2" tint="-0.89989928891872917"/>
      </right>
      <top style="medium">
        <color theme="2" tint="-0.89992980742820516"/>
      </top>
      <bottom style="medium">
        <color theme="2" tint="-0.89992980742820516"/>
      </bottom>
      <diagonal/>
    </border>
    <border>
      <left style="medium">
        <color theme="2" tint="-0.89989928891872917"/>
      </left>
      <right style="medium">
        <color theme="2" tint="-0.89992980742820516"/>
      </right>
      <top style="medium">
        <color theme="2" tint="-0.89992980742820516"/>
      </top>
      <bottom style="medium">
        <color theme="2" tint="-0.89992980742820516"/>
      </bottom>
      <diagonal/>
    </border>
    <border>
      <left style="medium">
        <color theme="2" tint="-0.89996032593768116"/>
      </left>
      <right style="medium">
        <color theme="2" tint="-0.89992980742820516"/>
      </right>
      <top style="medium">
        <color theme="2" tint="-0.89992980742820516"/>
      </top>
      <bottom style="dashed">
        <color theme="2" tint="-0.499984740745262"/>
      </bottom>
      <diagonal/>
    </border>
    <border>
      <left style="medium">
        <color theme="2" tint="-0.89996032593768116"/>
      </left>
      <right style="medium">
        <color theme="2" tint="-0.89992980742820516"/>
      </right>
      <top style="dashed">
        <color theme="2" tint="-0.499984740745262"/>
      </top>
      <bottom style="dashed">
        <color theme="2" tint="-0.499984740745262"/>
      </bottom>
      <diagonal/>
    </border>
    <border>
      <left style="medium">
        <color theme="2" tint="-0.89996032593768116"/>
      </left>
      <right style="medium">
        <color theme="2" tint="-0.89992980742820516"/>
      </right>
      <top style="dashed">
        <color theme="2" tint="-0.499984740745262"/>
      </top>
      <bottom style="medium">
        <color theme="2" tint="-0.89996032593768116"/>
      </bottom>
      <diagonal/>
    </border>
    <border>
      <left style="medium">
        <color theme="2" tint="-0.89996032593768116"/>
      </left>
      <right style="dashed">
        <color theme="2" tint="-0.499984740745262"/>
      </right>
      <top style="medium">
        <color theme="2" tint="-0.89996032593768116"/>
      </top>
      <bottom style="medium">
        <color theme="2" tint="-0.89996032593768116"/>
      </bottom>
      <diagonal/>
    </border>
    <border>
      <left style="dashed">
        <color theme="2" tint="-0.499984740745262"/>
      </left>
      <right style="dashed">
        <color theme="2" tint="-0.499984740745262"/>
      </right>
      <top style="medium">
        <color theme="2" tint="-0.89996032593768116"/>
      </top>
      <bottom style="medium">
        <color theme="2" tint="-0.89996032593768116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ck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dotted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dotted">
        <color indexed="64"/>
      </bottom>
      <diagonal/>
    </border>
    <border>
      <left style="medium">
        <color indexed="64"/>
      </left>
      <right style="thin">
        <color indexed="64"/>
      </right>
      <top/>
      <bottom style="dotted">
        <color indexed="64"/>
      </bottom>
      <diagonal/>
    </border>
    <border>
      <left style="thin">
        <color indexed="64"/>
      </left>
      <right style="medium">
        <color indexed="64"/>
      </right>
      <top/>
      <bottom style="dotted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medium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dotted">
        <color indexed="64"/>
      </top>
      <bottom style="medium">
        <color indexed="64"/>
      </bottom>
      <diagonal/>
    </border>
    <border>
      <left style="thin">
        <color theme="4" tint="-0.24994659260841701"/>
      </left>
      <right/>
      <top style="thin">
        <color theme="4" tint="-0.24994659260841701"/>
      </top>
      <bottom style="thin">
        <color theme="4" tint="-0.24994659260841701"/>
      </bottom>
      <diagonal/>
    </border>
    <border>
      <left style="thin">
        <color theme="4" tint="-0.24994659260841701"/>
      </left>
      <right/>
      <top style="thin">
        <color theme="4" tint="-0.24994659260841701"/>
      </top>
      <bottom style="hair">
        <color theme="8" tint="-0.24994659260841701"/>
      </bottom>
      <diagonal/>
    </border>
    <border>
      <left style="thin">
        <color theme="4" tint="-0.24994659260841701"/>
      </left>
      <right style="thin">
        <color theme="4" tint="-0.24994659260841701"/>
      </right>
      <top style="thin">
        <color theme="4" tint="-0.24994659260841701"/>
      </top>
      <bottom style="hair">
        <color theme="8" tint="-0.24994659260841701"/>
      </bottom>
      <diagonal/>
    </border>
    <border>
      <left/>
      <right style="thin">
        <color theme="4" tint="-0.24994659260841701"/>
      </right>
      <top style="thin">
        <color theme="4" tint="-0.24994659260841701"/>
      </top>
      <bottom style="hair">
        <color theme="8" tint="-0.24994659260841701"/>
      </bottom>
      <diagonal/>
    </border>
    <border>
      <left style="thin">
        <color theme="4" tint="-0.24994659260841701"/>
      </left>
      <right/>
      <top style="hair">
        <color theme="8" tint="-0.24994659260841701"/>
      </top>
      <bottom style="hair">
        <color theme="8" tint="-0.24994659260841701"/>
      </bottom>
      <diagonal/>
    </border>
    <border>
      <left style="thin">
        <color theme="4" tint="-0.24994659260841701"/>
      </left>
      <right style="thin">
        <color theme="4" tint="-0.24994659260841701"/>
      </right>
      <top style="hair">
        <color theme="8" tint="-0.24994659260841701"/>
      </top>
      <bottom style="hair">
        <color theme="8" tint="-0.24994659260841701"/>
      </bottom>
      <diagonal/>
    </border>
    <border>
      <left style="thin">
        <color theme="4" tint="-0.24994659260841701"/>
      </left>
      <right/>
      <top style="hair">
        <color theme="8" tint="-0.24994659260841701"/>
      </top>
      <bottom style="thin">
        <color theme="4" tint="-0.24994659260841701"/>
      </bottom>
      <diagonal/>
    </border>
    <border>
      <left style="thin">
        <color theme="4" tint="-0.24994659260841701"/>
      </left>
      <right style="thin">
        <color theme="4" tint="-0.24994659260841701"/>
      </right>
      <top style="hair">
        <color theme="8" tint="-0.24994659260841701"/>
      </top>
      <bottom style="thin">
        <color theme="4" tint="-0.24994659260841701"/>
      </bottom>
      <diagonal/>
    </border>
    <border>
      <left/>
      <right style="thin">
        <color theme="4" tint="-0.24994659260841701"/>
      </right>
      <top style="thin">
        <color theme="4" tint="-0.24994659260841701"/>
      </top>
      <bottom style="thin">
        <color theme="4" tint="-0.24994659260841701"/>
      </bottom>
      <diagonal/>
    </border>
  </borders>
  <cellStyleXfs count="26">
    <xf numFmtId="0" fontId="0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/>
    <xf numFmtId="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11" fillId="2" borderId="0" applyNumberFormat="0" applyBorder="0" applyAlignment="0" applyProtection="0"/>
    <xf numFmtId="44" fontId="4" fillId="0" borderId="0" applyFont="0" applyFill="0" applyBorder="0" applyAlignment="0" applyProtection="0"/>
    <xf numFmtId="0" fontId="13" fillId="0" borderId="0" applyNumberForma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2" fillId="0" borderId="0"/>
    <xf numFmtId="44" fontId="22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</cellStyleXfs>
  <cellXfs count="321">
    <xf numFmtId="0" fontId="0" fillId="0" borderId="0" xfId="0"/>
    <xf numFmtId="0" fontId="0" fillId="0" borderId="0" xfId="0" applyFont="1"/>
    <xf numFmtId="9" fontId="0" fillId="0" borderId="0" xfId="3" applyFont="1"/>
    <xf numFmtId="0" fontId="3" fillId="0" borderId="0" xfId="0" applyFont="1"/>
    <xf numFmtId="0" fontId="0" fillId="0" borderId="0" xfId="0" applyAlignment="1">
      <alignment horizontal="center"/>
    </xf>
    <xf numFmtId="49" fontId="0" fillId="0" borderId="0" xfId="0" applyNumberFormat="1"/>
    <xf numFmtId="0" fontId="0" fillId="0" borderId="0" xfId="0" applyNumberFormat="1" applyAlignment="1"/>
    <xf numFmtId="2" fontId="0" fillId="0" borderId="0" xfId="0" applyNumberFormat="1" applyAlignment="1"/>
    <xf numFmtId="165" fontId="0" fillId="0" borderId="0" xfId="0" applyNumberFormat="1" applyAlignment="1"/>
    <xf numFmtId="44" fontId="0" fillId="0" borderId="0" xfId="0" applyNumberFormat="1" applyAlignment="1"/>
    <xf numFmtId="14" fontId="0" fillId="0" borderId="0" xfId="0" applyNumberFormat="1" applyAlignment="1"/>
    <xf numFmtId="166" fontId="0" fillId="0" borderId="0" xfId="0" applyNumberFormat="1" applyAlignment="1"/>
    <xf numFmtId="167" fontId="0" fillId="0" borderId="0" xfId="0" applyNumberFormat="1" applyAlignment="1"/>
    <xf numFmtId="10" fontId="0" fillId="0" borderId="0" xfId="0" applyNumberFormat="1" applyAlignment="1"/>
    <xf numFmtId="12" fontId="0" fillId="0" borderId="0" xfId="0" applyNumberFormat="1" applyAlignment="1"/>
    <xf numFmtId="11" fontId="0" fillId="0" borderId="0" xfId="0" applyNumberFormat="1" applyAlignment="1"/>
    <xf numFmtId="49" fontId="0" fillId="0" borderId="0" xfId="0" applyNumberFormat="1" applyAlignment="1"/>
    <xf numFmtId="0" fontId="4" fillId="0" borderId="0" xfId="4"/>
    <xf numFmtId="0" fontId="6" fillId="0" borderId="0" xfId="4" applyFont="1"/>
    <xf numFmtId="0" fontId="7" fillId="0" borderId="0" xfId="4" applyFont="1"/>
    <xf numFmtId="2" fontId="4" fillId="0" borderId="0" xfId="4" applyNumberFormat="1"/>
    <xf numFmtId="0" fontId="8" fillId="0" borderId="0" xfId="4" applyFont="1"/>
    <xf numFmtId="0" fontId="1" fillId="0" borderId="0" xfId="10"/>
    <xf numFmtId="0" fontId="16" fillId="0" borderId="0" xfId="0" applyFont="1"/>
    <xf numFmtId="0" fontId="13" fillId="0" borderId="0" xfId="9"/>
    <xf numFmtId="0" fontId="3" fillId="3" borderId="15" xfId="0" applyFont="1" applyFill="1" applyBorder="1"/>
    <xf numFmtId="44" fontId="17" fillId="0" borderId="7" xfId="13" applyFont="1" applyBorder="1"/>
    <xf numFmtId="0" fontId="3" fillId="3" borderId="16" xfId="0" applyFont="1" applyFill="1" applyBorder="1"/>
    <xf numFmtId="10" fontId="17" fillId="0" borderId="8" xfId="3" applyNumberFormat="1" applyFont="1" applyBorder="1"/>
    <xf numFmtId="0" fontId="3" fillId="3" borderId="17" xfId="0" applyFont="1" applyFill="1" applyBorder="1"/>
    <xf numFmtId="169" fontId="17" fillId="0" borderId="9" xfId="0" applyNumberFormat="1" applyFont="1" applyBorder="1"/>
    <xf numFmtId="44" fontId="17" fillId="0" borderId="9" xfId="13" applyFont="1" applyBorder="1"/>
    <xf numFmtId="44" fontId="17" fillId="0" borderId="8" xfId="13" applyFont="1" applyBorder="1"/>
    <xf numFmtId="0" fontId="0" fillId="0" borderId="0" xfId="0" applyAlignment="1">
      <alignment horizontal="center" vertical="center" wrapText="1"/>
    </xf>
    <xf numFmtId="0" fontId="2" fillId="5" borderId="20" xfId="0" applyFont="1" applyFill="1" applyBorder="1" applyAlignment="1">
      <alignment horizontal="center" vertical="center" wrapText="1"/>
    </xf>
    <xf numFmtId="0" fontId="2" fillId="5" borderId="20" xfId="0" applyFont="1" applyFill="1" applyBorder="1" applyAlignment="1">
      <alignment horizontal="center" vertical="center"/>
    </xf>
    <xf numFmtId="0" fontId="20" fillId="6" borderId="0" xfId="0" applyFont="1" applyFill="1"/>
    <xf numFmtId="0" fontId="20" fillId="7" borderId="1" xfId="0" applyFont="1" applyFill="1" applyBorder="1"/>
    <xf numFmtId="169" fontId="20" fillId="7" borderId="1" xfId="0" applyNumberFormat="1" applyFont="1" applyFill="1" applyBorder="1"/>
    <xf numFmtId="0" fontId="0" fillId="0" borderId="0" xfId="0" applyBorder="1"/>
    <xf numFmtId="0" fontId="0" fillId="9" borderId="5" xfId="0" applyFill="1" applyBorder="1"/>
    <xf numFmtId="0" fontId="0" fillId="9" borderId="10" xfId="0" applyFill="1" applyBorder="1"/>
    <xf numFmtId="0" fontId="0" fillId="9" borderId="11" xfId="0" applyFill="1" applyBorder="1"/>
    <xf numFmtId="0" fontId="0" fillId="9" borderId="6" xfId="0" applyFill="1" applyBorder="1"/>
    <xf numFmtId="0" fontId="0" fillId="9" borderId="0" xfId="0" applyFill="1" applyBorder="1"/>
    <xf numFmtId="0" fontId="0" fillId="9" borderId="12" xfId="0" applyFill="1" applyBorder="1"/>
    <xf numFmtId="0" fontId="0" fillId="9" borderId="0" xfId="0" applyNumberFormat="1" applyFill="1" applyBorder="1" applyAlignment="1"/>
    <xf numFmtId="2" fontId="0" fillId="9" borderId="0" xfId="0" applyNumberFormat="1" applyFill="1" applyBorder="1" applyAlignment="1"/>
    <xf numFmtId="165" fontId="0" fillId="9" borderId="0" xfId="0" applyNumberFormat="1" applyFill="1" applyBorder="1" applyAlignment="1"/>
    <xf numFmtId="44" fontId="0" fillId="9" borderId="0" xfId="0" applyNumberFormat="1" applyFill="1" applyBorder="1" applyAlignment="1"/>
    <xf numFmtId="14" fontId="0" fillId="9" borderId="0" xfId="0" applyNumberFormat="1" applyFill="1" applyBorder="1" applyAlignment="1"/>
    <xf numFmtId="166" fontId="0" fillId="9" borderId="0" xfId="0" applyNumberFormat="1" applyFill="1" applyBorder="1" applyAlignment="1"/>
    <xf numFmtId="167" fontId="0" fillId="9" borderId="0" xfId="0" applyNumberFormat="1" applyFill="1" applyBorder="1" applyAlignment="1"/>
    <xf numFmtId="10" fontId="0" fillId="9" borderId="0" xfId="0" applyNumberFormat="1" applyFill="1" applyBorder="1" applyAlignment="1"/>
    <xf numFmtId="12" fontId="0" fillId="9" borderId="0" xfId="0" applyNumberFormat="1" applyFill="1" applyBorder="1" applyAlignment="1"/>
    <xf numFmtId="11" fontId="0" fillId="9" borderId="0" xfId="0" applyNumberFormat="1" applyFill="1" applyBorder="1" applyAlignment="1"/>
    <xf numFmtId="49" fontId="0" fillId="9" borderId="0" xfId="0" applyNumberFormat="1" applyFill="1" applyBorder="1" applyAlignment="1"/>
    <xf numFmtId="0" fontId="0" fillId="9" borderId="13" xfId="0" applyFill="1" applyBorder="1"/>
    <xf numFmtId="0" fontId="0" fillId="9" borderId="18" xfId="0" applyFill="1" applyBorder="1"/>
    <xf numFmtId="0" fontId="0" fillId="9" borderId="14" xfId="0" applyFill="1" applyBorder="1"/>
    <xf numFmtId="0" fontId="12" fillId="6" borderId="35" xfId="0" applyFont="1" applyFill="1" applyBorder="1" applyAlignment="1">
      <alignment horizontal="center"/>
    </xf>
    <xf numFmtId="0" fontId="12" fillId="6" borderId="33" xfId="0" applyFont="1" applyFill="1" applyBorder="1" applyAlignment="1">
      <alignment horizontal="center"/>
    </xf>
    <xf numFmtId="0" fontId="0" fillId="7" borderId="0" xfId="0" applyFill="1"/>
    <xf numFmtId="0" fontId="0" fillId="10" borderId="0" xfId="0" applyFill="1" applyBorder="1"/>
    <xf numFmtId="0" fontId="3" fillId="0" borderId="36" xfId="0" applyFont="1" applyBorder="1" applyAlignment="1">
      <alignment horizontal="center"/>
    </xf>
    <xf numFmtId="0" fontId="0" fillId="0" borderId="38" xfId="0" applyBorder="1" applyAlignment="1">
      <alignment horizontal="center"/>
    </xf>
    <xf numFmtId="0" fontId="0" fillId="0" borderId="38" xfId="0" applyFont="1" applyBorder="1" applyAlignment="1">
      <alignment horizontal="center"/>
    </xf>
    <xf numFmtId="0" fontId="0" fillId="0" borderId="39" xfId="0" applyBorder="1" applyAlignment="1">
      <alignment horizontal="center"/>
    </xf>
    <xf numFmtId="0" fontId="3" fillId="0" borderId="40" xfId="0" applyFont="1" applyBorder="1" applyAlignment="1">
      <alignment horizontal="center"/>
    </xf>
    <xf numFmtId="0" fontId="0" fillId="0" borderId="41" xfId="0" applyBorder="1" applyAlignment="1">
      <alignment horizontal="center"/>
    </xf>
    <xf numFmtId="0" fontId="2" fillId="13" borderId="37" xfId="0" applyFont="1" applyFill="1" applyBorder="1" applyAlignment="1">
      <alignment horizontal="center"/>
    </xf>
    <xf numFmtId="0" fontId="3" fillId="0" borderId="42" xfId="0" applyFont="1" applyBorder="1" applyAlignment="1">
      <alignment horizontal="center"/>
    </xf>
    <xf numFmtId="9" fontId="0" fillId="0" borderId="0" xfId="3" applyFont="1" applyBorder="1"/>
    <xf numFmtId="1" fontId="0" fillId="12" borderId="62" xfId="0" applyNumberFormat="1" applyFont="1" applyFill="1" applyBorder="1" applyAlignment="1">
      <alignment horizontal="right"/>
    </xf>
    <xf numFmtId="1" fontId="0" fillId="12" borderId="63" xfId="0" applyNumberFormat="1" applyFont="1" applyFill="1" applyBorder="1" applyAlignment="1">
      <alignment horizontal="right"/>
    </xf>
    <xf numFmtId="1" fontId="0" fillId="12" borderId="64" xfId="0" applyNumberFormat="1" applyFont="1" applyFill="1" applyBorder="1" applyAlignment="1">
      <alignment horizontal="right"/>
    </xf>
    <xf numFmtId="0" fontId="2" fillId="12" borderId="65" xfId="0" applyNumberFormat="1" applyFont="1" applyFill="1" applyBorder="1" applyAlignment="1">
      <alignment horizontal="center"/>
    </xf>
    <xf numFmtId="0" fontId="2" fillId="12" borderId="53" xfId="2" applyNumberFormat="1" applyFont="1" applyFill="1" applyBorder="1" applyAlignment="1">
      <alignment horizontal="center"/>
    </xf>
    <xf numFmtId="0" fontId="2" fillId="12" borderId="66" xfId="0" applyNumberFormat="1" applyFont="1" applyFill="1" applyBorder="1" applyAlignment="1">
      <alignment horizontal="center"/>
    </xf>
    <xf numFmtId="0" fontId="2" fillId="12" borderId="53" xfId="0" applyNumberFormat="1" applyFont="1" applyFill="1" applyBorder="1" applyAlignment="1">
      <alignment horizontal="center"/>
    </xf>
    <xf numFmtId="0" fontId="0" fillId="7" borderId="54" xfId="0" applyFill="1" applyBorder="1"/>
    <xf numFmtId="0" fontId="0" fillId="7" borderId="55" xfId="0" applyFill="1" applyBorder="1"/>
    <xf numFmtId="0" fontId="0" fillId="7" borderId="56" xfId="0" applyFill="1" applyBorder="1"/>
    <xf numFmtId="0" fontId="0" fillId="7" borderId="57" xfId="0" applyFill="1" applyBorder="1"/>
    <xf numFmtId="0" fontId="0" fillId="7" borderId="58" xfId="0" applyFill="1" applyBorder="1"/>
    <xf numFmtId="0" fontId="0" fillId="7" borderId="59" xfId="0" applyFill="1" applyBorder="1"/>
    <xf numFmtId="0" fontId="0" fillId="7" borderId="60" xfId="0" applyFill="1" applyBorder="1"/>
    <xf numFmtId="0" fontId="0" fillId="7" borderId="61" xfId="0" applyFill="1" applyBorder="1"/>
    <xf numFmtId="2" fontId="14" fillId="4" borderId="19" xfId="11" applyNumberFormat="1" applyFont="1" applyFill="1" applyBorder="1" applyAlignment="1">
      <alignment horizontal="center" vertical="center" wrapText="1"/>
    </xf>
    <xf numFmtId="0" fontId="1" fillId="0" borderId="0" xfId="10" applyFill="1" applyAlignment="1">
      <alignment horizontal="center"/>
    </xf>
    <xf numFmtId="2" fontId="0" fillId="0" borderId="0" xfId="11" applyNumberFormat="1" applyFont="1" applyFill="1" applyAlignment="1">
      <alignment horizontal="center"/>
    </xf>
    <xf numFmtId="2" fontId="1" fillId="0" borderId="0" xfId="10" applyNumberFormat="1" applyFill="1" applyAlignment="1">
      <alignment horizontal="center"/>
    </xf>
    <xf numFmtId="1" fontId="1" fillId="0" borderId="0" xfId="10" applyNumberFormat="1" applyFill="1" applyAlignment="1">
      <alignment horizontal="center"/>
    </xf>
    <xf numFmtId="170" fontId="1" fillId="0" borderId="0" xfId="10" applyNumberFormat="1" applyAlignment="1">
      <alignment horizontal="center"/>
    </xf>
    <xf numFmtId="171" fontId="1" fillId="0" borderId="0" xfId="10" applyNumberFormat="1" applyFill="1" applyAlignment="1">
      <alignment horizontal="center"/>
    </xf>
    <xf numFmtId="0" fontId="3" fillId="7" borderId="15" xfId="0" applyFont="1" applyFill="1" applyBorder="1"/>
    <xf numFmtId="44" fontId="17" fillId="7" borderId="7" xfId="13" applyFont="1" applyFill="1" applyBorder="1"/>
    <xf numFmtId="0" fontId="3" fillId="7" borderId="16" xfId="0" applyFont="1" applyFill="1" applyBorder="1"/>
    <xf numFmtId="10" fontId="17" fillId="7" borderId="8" xfId="3" applyNumberFormat="1" applyFont="1" applyFill="1" applyBorder="1"/>
    <xf numFmtId="0" fontId="3" fillId="7" borderId="17" xfId="0" applyFont="1" applyFill="1" applyBorder="1"/>
    <xf numFmtId="164" fontId="0" fillId="0" borderId="0" xfId="0" applyNumberFormat="1"/>
    <xf numFmtId="164" fontId="2" fillId="5" borderId="20" xfId="0" applyNumberFormat="1" applyFont="1" applyFill="1" applyBorder="1" applyAlignment="1">
      <alignment horizontal="center" vertical="center" wrapText="1"/>
    </xf>
    <xf numFmtId="0" fontId="20" fillId="7" borderId="0" xfId="0" applyFont="1" applyFill="1"/>
    <xf numFmtId="0" fontId="19" fillId="7" borderId="0" xfId="0" applyFont="1" applyFill="1"/>
    <xf numFmtId="0" fontId="18" fillId="7" borderId="0" xfId="0" applyFont="1" applyFill="1" applyBorder="1" applyAlignment="1">
      <alignment horizontal="center" vertical="center"/>
    </xf>
    <xf numFmtId="0" fontId="20" fillId="7" borderId="0" xfId="0" applyFont="1" applyFill="1" applyBorder="1" applyAlignment="1">
      <alignment horizontal="center" vertical="center"/>
    </xf>
    <xf numFmtId="0" fontId="21" fillId="7" borderId="0" xfId="0" applyFont="1" applyFill="1" applyBorder="1" applyAlignment="1">
      <alignment horizontal="center"/>
    </xf>
    <xf numFmtId="0" fontId="20" fillId="7" borderId="0" xfId="0" applyFont="1" applyFill="1" applyBorder="1"/>
    <xf numFmtId="169" fontId="20" fillId="7" borderId="0" xfId="1" applyNumberFormat="1" applyFont="1" applyFill="1" applyBorder="1"/>
    <xf numFmtId="0" fontId="20" fillId="7" borderId="0" xfId="0" applyFont="1" applyFill="1" applyBorder="1" applyAlignment="1">
      <alignment horizontal="right"/>
    </xf>
    <xf numFmtId="169" fontId="20" fillId="7" borderId="0" xfId="0" applyNumberFormat="1" applyFont="1" applyFill="1"/>
    <xf numFmtId="0" fontId="21" fillId="7" borderId="0" xfId="0" applyFont="1" applyFill="1" applyAlignment="1">
      <alignment horizontal="center" vertical="center" wrapText="1"/>
    </xf>
    <xf numFmtId="0" fontId="0" fillId="10" borderId="0" xfId="0" applyNumberFormat="1" applyFill="1" applyBorder="1"/>
    <xf numFmtId="0" fontId="3" fillId="0" borderId="42" xfId="0" applyNumberFormat="1" applyFont="1" applyBorder="1" applyAlignment="1">
      <alignment horizontal="center"/>
    </xf>
    <xf numFmtId="0" fontId="3" fillId="0" borderId="36" xfId="0" applyNumberFormat="1" applyFont="1" applyBorder="1" applyAlignment="1">
      <alignment horizontal="center"/>
    </xf>
    <xf numFmtId="0" fontId="3" fillId="0" borderId="40" xfId="0" applyNumberFormat="1" applyFont="1" applyBorder="1" applyAlignment="1">
      <alignment horizontal="center"/>
    </xf>
    <xf numFmtId="0" fontId="17" fillId="11" borderId="9" xfId="13" applyNumberFormat="1" applyFont="1" applyFill="1" applyBorder="1"/>
    <xf numFmtId="0" fontId="17" fillId="11" borderId="9" xfId="3" applyNumberFormat="1" applyFont="1" applyFill="1" applyBorder="1"/>
    <xf numFmtId="0" fontId="9" fillId="8" borderId="3" xfId="4" applyFont="1" applyFill="1" applyBorder="1" applyAlignment="1">
      <alignment horizontal="center" vertical="top" wrapText="1"/>
    </xf>
    <xf numFmtId="0" fontId="0" fillId="9" borderId="67" xfId="0" applyNumberFormat="1" applyFill="1" applyBorder="1" applyAlignment="1"/>
    <xf numFmtId="0" fontId="12" fillId="14" borderId="30" xfId="0" applyFont="1" applyFill="1" applyBorder="1" applyAlignment="1">
      <alignment horizontal="center"/>
    </xf>
    <xf numFmtId="0" fontId="12" fillId="6" borderId="69" xfId="0" applyFont="1" applyFill="1" applyBorder="1" applyAlignment="1">
      <alignment horizontal="center"/>
    </xf>
    <xf numFmtId="0" fontId="12" fillId="9" borderId="35" xfId="0" applyFont="1" applyFill="1" applyBorder="1" applyAlignment="1">
      <alignment horizontal="center"/>
    </xf>
    <xf numFmtId="0" fontId="2" fillId="10" borderId="70" xfId="0" applyFont="1" applyFill="1" applyBorder="1" applyAlignment="1">
      <alignment horizontal="center"/>
    </xf>
    <xf numFmtId="0" fontId="2" fillId="10" borderId="71" xfId="0" applyFont="1" applyFill="1" applyBorder="1" applyAlignment="1">
      <alignment horizontal="center"/>
    </xf>
    <xf numFmtId="0" fontId="2" fillId="10" borderId="72" xfId="0" applyFont="1" applyFill="1" applyBorder="1" applyAlignment="1">
      <alignment horizontal="center"/>
    </xf>
    <xf numFmtId="2" fontId="2" fillId="10" borderId="73" xfId="0" applyNumberFormat="1" applyFont="1" applyFill="1" applyBorder="1" applyAlignment="1">
      <alignment horizontal="right"/>
    </xf>
    <xf numFmtId="2" fontId="2" fillId="10" borderId="74" xfId="0" applyNumberFormat="1" applyFont="1" applyFill="1" applyBorder="1" applyAlignment="1">
      <alignment horizontal="right"/>
    </xf>
    <xf numFmtId="2" fontId="2" fillId="10" borderId="75" xfId="0" applyNumberFormat="1" applyFont="1" applyFill="1" applyBorder="1" applyAlignment="1">
      <alignment horizontal="right"/>
    </xf>
    <xf numFmtId="0" fontId="2" fillId="15" borderId="44" xfId="0" applyFont="1" applyFill="1" applyBorder="1" applyAlignment="1"/>
    <xf numFmtId="0" fontId="2" fillId="15" borderId="43" xfId="0" applyFont="1" applyFill="1" applyBorder="1" applyAlignment="1"/>
    <xf numFmtId="1" fontId="5" fillId="0" borderId="78" xfId="4" applyNumberFormat="1" applyFont="1" applyBorder="1" applyAlignment="1">
      <alignment horizontal="right"/>
    </xf>
    <xf numFmtId="0" fontId="6" fillId="0" borderId="79" xfId="4" applyFont="1" applyBorder="1" applyAlignment="1">
      <alignment horizontal="right"/>
    </xf>
    <xf numFmtId="14" fontId="5" fillId="0" borderId="32" xfId="4" applyNumberFormat="1" applyFont="1" applyBorder="1"/>
    <xf numFmtId="3" fontId="6" fillId="0" borderId="79" xfId="4" applyNumberFormat="1" applyFont="1" applyBorder="1"/>
    <xf numFmtId="3" fontId="5" fillId="0" borderId="82" xfId="4" applyNumberFormat="1" applyFont="1" applyBorder="1"/>
    <xf numFmtId="0" fontId="6" fillId="0" borderId="34" xfId="4" applyFont="1" applyBorder="1"/>
    <xf numFmtId="0" fontId="6" fillId="0" borderId="35" xfId="4" applyFont="1" applyBorder="1"/>
    <xf numFmtId="0" fontId="5" fillId="0" borderId="33" xfId="4" applyFont="1" applyBorder="1"/>
    <xf numFmtId="3" fontId="6" fillId="0" borderId="78" xfId="4" applyNumberFormat="1" applyFont="1" applyBorder="1"/>
    <xf numFmtId="14" fontId="5" fillId="0" borderId="68" xfId="4" applyNumberFormat="1" applyFont="1" applyBorder="1"/>
    <xf numFmtId="0" fontId="6" fillId="0" borderId="82" xfId="4" applyFont="1" applyBorder="1" applyAlignment="1">
      <alignment horizontal="right"/>
    </xf>
    <xf numFmtId="0" fontId="5" fillId="0" borderId="34" xfId="4" applyFont="1" applyBorder="1" applyAlignment="1">
      <alignment horizontal="left"/>
    </xf>
    <xf numFmtId="0" fontId="6" fillId="0" borderId="35" xfId="4" applyFont="1" applyBorder="1" applyAlignment="1">
      <alignment horizontal="left"/>
    </xf>
    <xf numFmtId="0" fontId="6" fillId="0" borderId="33" xfId="4" applyFont="1" applyBorder="1" applyAlignment="1">
      <alignment horizontal="left"/>
    </xf>
    <xf numFmtId="0" fontId="9" fillId="6" borderId="81" xfId="4" applyFont="1" applyFill="1" applyBorder="1" applyAlignment="1">
      <alignment horizontal="center" vertical="center"/>
    </xf>
    <xf numFmtId="0" fontId="9" fillId="6" borderId="80" xfId="4" applyFont="1" applyFill="1" applyBorder="1" applyAlignment="1">
      <alignment horizontal="center" vertical="center"/>
    </xf>
    <xf numFmtId="0" fontId="4" fillId="16" borderId="0" xfId="4" applyFill="1"/>
    <xf numFmtId="0" fontId="4" fillId="16" borderId="84" xfId="4" applyFill="1" applyBorder="1"/>
    <xf numFmtId="14" fontId="5" fillId="16" borderId="0" xfId="4" applyNumberFormat="1" applyFont="1" applyFill="1" applyBorder="1"/>
    <xf numFmtId="0" fontId="6" fillId="16" borderId="0" xfId="4" applyNumberFormat="1" applyFont="1" applyFill="1" applyBorder="1"/>
    <xf numFmtId="0" fontId="9" fillId="16" borderId="84" xfId="4" applyFont="1" applyFill="1" applyBorder="1" applyAlignment="1">
      <alignment horizontal="center" vertical="center"/>
    </xf>
    <xf numFmtId="0" fontId="14" fillId="4" borderId="83" xfId="10" applyFont="1" applyFill="1" applyBorder="1" applyAlignment="1">
      <alignment horizontal="center" vertical="center" wrapText="1"/>
    </xf>
    <xf numFmtId="0" fontId="14" fillId="4" borderId="85" xfId="10" applyFont="1" applyFill="1" applyBorder="1" applyAlignment="1">
      <alignment horizontal="center" vertical="center" wrapText="1"/>
    </xf>
    <xf numFmtId="1" fontId="14" fillId="4" borderId="92" xfId="10" applyNumberFormat="1" applyFont="1" applyFill="1" applyBorder="1" applyAlignment="1">
      <alignment horizontal="center" vertical="center" wrapText="1"/>
    </xf>
    <xf numFmtId="2" fontId="14" fillId="4" borderId="92" xfId="10" applyNumberFormat="1" applyFont="1" applyFill="1" applyBorder="1" applyAlignment="1">
      <alignment horizontal="center" vertical="center" wrapText="1"/>
    </xf>
    <xf numFmtId="170" fontId="14" fillId="4" borderId="92" xfId="10" applyNumberFormat="1" applyFont="1" applyFill="1" applyBorder="1" applyAlignment="1">
      <alignment horizontal="center" vertical="center" wrapText="1"/>
    </xf>
    <xf numFmtId="171" fontId="14" fillId="4" borderId="92" xfId="10" applyNumberFormat="1" applyFont="1" applyFill="1" applyBorder="1" applyAlignment="1">
      <alignment horizontal="center" vertical="center" wrapText="1"/>
    </xf>
    <xf numFmtId="0" fontId="14" fillId="4" borderId="92" xfId="10" applyFont="1" applyFill="1" applyBorder="1" applyAlignment="1">
      <alignment horizontal="center" vertical="center" wrapText="1"/>
    </xf>
    <xf numFmtId="0" fontId="15" fillId="6" borderId="93" xfId="12" applyNumberFormat="1" applyFont="1" applyFill="1" applyBorder="1" applyAlignment="1">
      <alignment horizontal="center"/>
    </xf>
    <xf numFmtId="0" fontId="1" fillId="6" borderId="93" xfId="10" applyNumberFormat="1" applyFill="1" applyBorder="1" applyAlignment="1">
      <alignment horizontal="center"/>
    </xf>
    <xf numFmtId="0" fontId="15" fillId="6" borderId="87" xfId="12" applyNumberFormat="1" applyFont="1" applyFill="1" applyBorder="1" applyAlignment="1">
      <alignment horizontal="center"/>
    </xf>
    <xf numFmtId="0" fontId="1" fillId="6" borderId="94" xfId="10" applyNumberFormat="1" applyFill="1" applyBorder="1" applyAlignment="1">
      <alignment horizontal="center"/>
    </xf>
    <xf numFmtId="0" fontId="15" fillId="6" borderId="94" xfId="12" applyNumberFormat="1" applyFont="1" applyFill="1" applyBorder="1" applyAlignment="1">
      <alignment horizontal="center"/>
    </xf>
    <xf numFmtId="0" fontId="15" fillId="6" borderId="95" xfId="12" applyNumberFormat="1" applyFont="1" applyFill="1" applyBorder="1" applyAlignment="1">
      <alignment horizontal="center"/>
    </xf>
    <xf numFmtId="0" fontId="1" fillId="6" borderId="96" xfId="10" applyNumberFormat="1" applyFill="1" applyBorder="1" applyAlignment="1">
      <alignment horizontal="center"/>
    </xf>
    <xf numFmtId="0" fontId="15" fillId="6" borderId="96" xfId="12" applyNumberFormat="1" applyFont="1" applyFill="1" applyBorder="1" applyAlignment="1">
      <alignment horizontal="center"/>
    </xf>
    <xf numFmtId="0" fontId="15" fillId="6" borderId="97" xfId="12" applyNumberFormat="1" applyFont="1" applyFill="1" applyBorder="1" applyAlignment="1">
      <alignment horizontal="center"/>
    </xf>
    <xf numFmtId="0" fontId="15" fillId="7" borderId="86" xfId="10" applyFont="1" applyFill="1" applyBorder="1" applyAlignment="1">
      <alignment horizontal="center"/>
    </xf>
    <xf numFmtId="0" fontId="15" fillId="7" borderId="87" xfId="10" applyFont="1" applyFill="1" applyBorder="1" applyAlignment="1">
      <alignment horizontal="center"/>
    </xf>
    <xf numFmtId="0" fontId="15" fillId="7" borderId="88" xfId="10" applyFont="1" applyFill="1" applyBorder="1" applyAlignment="1">
      <alignment horizontal="center"/>
    </xf>
    <xf numFmtId="0" fontId="15" fillId="7" borderId="89" xfId="10" applyFont="1" applyFill="1" applyBorder="1" applyAlignment="1">
      <alignment horizontal="center"/>
    </xf>
    <xf numFmtId="0" fontId="15" fillId="7" borderId="90" xfId="10" applyFont="1" applyFill="1" applyBorder="1" applyAlignment="1">
      <alignment horizontal="center"/>
    </xf>
    <xf numFmtId="0" fontId="15" fillId="7" borderId="91" xfId="10" applyFont="1" applyFill="1" applyBorder="1" applyAlignment="1">
      <alignment horizontal="center"/>
    </xf>
    <xf numFmtId="0" fontId="3" fillId="0" borderId="15" xfId="0" applyFont="1" applyFill="1" applyBorder="1"/>
    <xf numFmtId="0" fontId="3" fillId="0" borderId="16" xfId="0" applyFont="1" applyFill="1" applyBorder="1"/>
    <xf numFmtId="0" fontId="3" fillId="0" borderId="17" xfId="0" applyFont="1" applyFill="1" applyBorder="1"/>
    <xf numFmtId="0" fontId="0" fillId="0" borderId="99" xfId="0" applyBorder="1" applyAlignment="1">
      <alignment horizontal="center"/>
    </xf>
    <xf numFmtId="164" fontId="0" fillId="0" borderId="100" xfId="1" applyNumberFormat="1" applyFont="1" applyBorder="1" applyAlignment="1">
      <alignment horizontal="center"/>
    </xf>
    <xf numFmtId="0" fontId="0" fillId="6" borderId="101" xfId="0" applyNumberFormat="1" applyFill="1" applyBorder="1"/>
    <xf numFmtId="0" fontId="0" fillId="0" borderId="102" xfId="0" applyBorder="1" applyAlignment="1">
      <alignment horizontal="center"/>
    </xf>
    <xf numFmtId="164" fontId="0" fillId="0" borderId="103" xfId="1" applyNumberFormat="1" applyFont="1" applyBorder="1" applyAlignment="1">
      <alignment horizontal="center"/>
    </xf>
    <xf numFmtId="0" fontId="0" fillId="0" borderId="104" xfId="0" applyBorder="1" applyAlignment="1">
      <alignment horizontal="center"/>
    </xf>
    <xf numFmtId="164" fontId="0" fillId="0" borderId="105" xfId="1" applyNumberFormat="1" applyFont="1" applyBorder="1" applyAlignment="1">
      <alignment horizontal="center"/>
    </xf>
    <xf numFmtId="44" fontId="25" fillId="7" borderId="20" xfId="1" applyFont="1" applyFill="1" applyBorder="1" applyAlignment="1">
      <alignment vertical="center"/>
    </xf>
    <xf numFmtId="0" fontId="20" fillId="0" borderId="0" xfId="0" applyFont="1" applyFill="1"/>
    <xf numFmtId="0" fontId="20" fillId="7" borderId="1" xfId="1" applyNumberFormat="1" applyFont="1" applyFill="1" applyBorder="1" applyAlignment="1">
      <alignment horizontal="center"/>
    </xf>
    <xf numFmtId="169" fontId="20" fillId="7" borderId="0" xfId="1" applyNumberFormat="1" applyFont="1" applyFill="1" applyBorder="1" applyAlignment="1">
      <alignment horizontal="center"/>
    </xf>
    <xf numFmtId="0" fontId="20" fillId="7" borderId="0" xfId="0" applyFont="1" applyFill="1" applyBorder="1" applyAlignment="1">
      <alignment horizontal="center"/>
    </xf>
    <xf numFmtId="0" fontId="20" fillId="7" borderId="1" xfId="0" applyNumberFormat="1" applyFont="1" applyFill="1" applyBorder="1" applyAlignment="1">
      <alignment horizontal="center"/>
    </xf>
    <xf numFmtId="0" fontId="12" fillId="14" borderId="3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20" fillId="7" borderId="0" xfId="0" applyNumberFormat="1" applyFont="1" applyFill="1"/>
    <xf numFmtId="0" fontId="0" fillId="0" borderId="0" xfId="0" applyAlignment="1">
      <alignment horizontal="center"/>
    </xf>
    <xf numFmtId="0" fontId="0" fillId="7" borderId="0" xfId="0" applyFill="1" applyAlignment="1">
      <alignment horizontal="center"/>
    </xf>
    <xf numFmtId="0" fontId="0" fillId="10" borderId="10" xfId="0" applyFill="1" applyBorder="1" applyAlignment="1">
      <alignment horizontal="center"/>
    </xf>
    <xf numFmtId="0" fontId="0" fillId="10" borderId="5" xfId="0" applyFill="1" applyBorder="1" applyAlignment="1">
      <alignment horizontal="center"/>
    </xf>
    <xf numFmtId="0" fontId="0" fillId="10" borderId="6" xfId="0" applyFill="1" applyBorder="1" applyAlignment="1">
      <alignment horizontal="center"/>
    </xf>
    <xf numFmtId="0" fontId="0" fillId="10" borderId="13" xfId="0" applyFill="1" applyBorder="1" applyAlignment="1">
      <alignment horizontal="center"/>
    </xf>
    <xf numFmtId="0" fontId="0" fillId="10" borderId="11" xfId="0" applyFill="1" applyBorder="1" applyAlignment="1">
      <alignment horizontal="center"/>
    </xf>
    <xf numFmtId="0" fontId="0" fillId="10" borderId="12" xfId="0" applyFill="1" applyBorder="1" applyAlignment="1">
      <alignment horizontal="center"/>
    </xf>
    <xf numFmtId="0" fontId="0" fillId="10" borderId="14" xfId="0" applyFill="1" applyBorder="1" applyAlignment="1">
      <alignment horizontal="center"/>
    </xf>
    <xf numFmtId="0" fontId="0" fillId="10" borderId="18" xfId="0" applyFill="1" applyBorder="1" applyAlignment="1">
      <alignment horizontal="center"/>
    </xf>
    <xf numFmtId="0" fontId="0" fillId="0" borderId="50" xfId="0" applyBorder="1" applyAlignment="1">
      <alignment horizontal="center"/>
    </xf>
    <xf numFmtId="0" fontId="0" fillId="0" borderId="49" xfId="0" applyBorder="1" applyAlignment="1">
      <alignment horizontal="center"/>
    </xf>
    <xf numFmtId="0" fontId="0" fillId="0" borderId="51" xfId="0" applyBorder="1" applyAlignment="1">
      <alignment horizontal="center"/>
    </xf>
    <xf numFmtId="0" fontId="0" fillId="0" borderId="45" xfId="0" applyBorder="1" applyAlignment="1">
      <alignment horizontal="center"/>
    </xf>
    <xf numFmtId="0" fontId="0" fillId="0" borderId="47" xfId="0" applyBorder="1" applyAlignment="1">
      <alignment horizontal="center"/>
    </xf>
    <xf numFmtId="0" fontId="0" fillId="0" borderId="46" xfId="0" applyBorder="1" applyAlignment="1">
      <alignment horizontal="center"/>
    </xf>
    <xf numFmtId="0" fontId="0" fillId="0" borderId="48" xfId="0" applyBorder="1" applyAlignment="1">
      <alignment horizontal="center"/>
    </xf>
    <xf numFmtId="0" fontId="3" fillId="0" borderId="52" xfId="0" applyFont="1" applyBorder="1" applyAlignment="1">
      <alignment horizontal="center"/>
    </xf>
    <xf numFmtId="0" fontId="10" fillId="6" borderId="5" xfId="4" applyFont="1" applyFill="1" applyBorder="1" applyAlignment="1">
      <alignment horizontal="center" vertical="center" wrapText="1"/>
    </xf>
    <xf numFmtId="0" fontId="10" fillId="6" borderId="10" xfId="4" applyFont="1" applyFill="1" applyBorder="1" applyAlignment="1">
      <alignment horizontal="center" vertical="center" wrapText="1"/>
    </xf>
    <xf numFmtId="0" fontId="10" fillId="6" borderId="11" xfId="4" applyFont="1" applyFill="1" applyBorder="1" applyAlignment="1">
      <alignment horizontal="center" vertical="center" wrapText="1"/>
    </xf>
    <xf numFmtId="0" fontId="10" fillId="6" borderId="6" xfId="4" applyFont="1" applyFill="1" applyBorder="1" applyAlignment="1">
      <alignment horizontal="center" vertical="center" wrapText="1"/>
    </xf>
    <xf numFmtId="0" fontId="10" fillId="6" borderId="0" xfId="4" applyFont="1" applyFill="1" applyBorder="1" applyAlignment="1">
      <alignment horizontal="center" vertical="center" wrapText="1"/>
    </xf>
    <xf numFmtId="0" fontId="10" fillId="6" borderId="12" xfId="4" applyFont="1" applyFill="1" applyBorder="1" applyAlignment="1">
      <alignment horizontal="center" vertical="center" wrapText="1"/>
    </xf>
    <xf numFmtId="0" fontId="10" fillId="6" borderId="13" xfId="4" applyFont="1" applyFill="1" applyBorder="1" applyAlignment="1">
      <alignment horizontal="center" vertical="center" wrapText="1"/>
    </xf>
    <xf numFmtId="0" fontId="10" fillId="6" borderId="18" xfId="4" applyFont="1" applyFill="1" applyBorder="1" applyAlignment="1">
      <alignment horizontal="center" vertical="center" wrapText="1"/>
    </xf>
    <xf numFmtId="0" fontId="10" fillId="6" borderId="14" xfId="4" applyFont="1" applyFill="1" applyBorder="1" applyAlignment="1">
      <alignment horizontal="center" vertical="center" wrapText="1"/>
    </xf>
    <xf numFmtId="0" fontId="9" fillId="8" borderId="2" xfId="4" applyFont="1" applyFill="1" applyBorder="1" applyAlignment="1">
      <alignment horizontal="center" vertical="top" wrapText="1"/>
    </xf>
    <xf numFmtId="0" fontId="9" fillId="8" borderId="3" xfId="4" applyFont="1" applyFill="1" applyBorder="1" applyAlignment="1">
      <alignment horizontal="center" vertical="top" wrapText="1"/>
    </xf>
    <xf numFmtId="0" fontId="8" fillId="12" borderId="3" xfId="4" applyNumberFormat="1" applyFont="1" applyFill="1" applyBorder="1" applyAlignment="1">
      <alignment horizontal="center" vertical="center" wrapText="1"/>
    </xf>
    <xf numFmtId="14" fontId="8" fillId="0" borderId="2" xfId="4" applyNumberFormat="1" applyFont="1" applyBorder="1" applyAlignment="1">
      <alignment horizontal="center" vertical="center" wrapText="1"/>
    </xf>
    <xf numFmtId="14" fontId="8" fillId="0" borderId="4" xfId="4" applyNumberFormat="1" applyFont="1" applyBorder="1" applyAlignment="1">
      <alignment horizontal="center" vertical="center" wrapText="1"/>
    </xf>
    <xf numFmtId="0" fontId="12" fillId="3" borderId="2" xfId="0" applyFont="1" applyFill="1" applyBorder="1" applyAlignment="1">
      <alignment horizontal="center" vertical="center"/>
    </xf>
    <xf numFmtId="0" fontId="12" fillId="3" borderId="4" xfId="0" applyFont="1" applyFill="1" applyBorder="1" applyAlignment="1">
      <alignment horizontal="center" vertical="center"/>
    </xf>
    <xf numFmtId="0" fontId="3" fillId="5" borderId="98" xfId="0" applyFont="1" applyFill="1" applyBorder="1" applyAlignment="1">
      <alignment horizontal="center" vertical="center"/>
    </xf>
    <xf numFmtId="0" fontId="3" fillId="5" borderId="106" xfId="0" applyFont="1" applyFill="1" applyBorder="1" applyAlignment="1">
      <alignment horizontal="center" vertical="center"/>
    </xf>
    <xf numFmtId="0" fontId="20" fillId="7" borderId="21" xfId="0" applyNumberFormat="1" applyFont="1" applyFill="1" applyBorder="1" applyAlignment="1">
      <alignment horizontal="center" vertical="center"/>
    </xf>
    <xf numFmtId="0" fontId="20" fillId="7" borderId="23" xfId="0" applyNumberFormat="1" applyFont="1" applyFill="1" applyBorder="1" applyAlignment="1">
      <alignment horizontal="center" vertical="center"/>
    </xf>
    <xf numFmtId="0" fontId="23" fillId="7" borderId="21" xfId="0" applyFont="1" applyFill="1" applyBorder="1" applyAlignment="1">
      <alignment horizontal="center" vertical="center"/>
    </xf>
    <xf numFmtId="0" fontId="23" fillId="7" borderId="22" xfId="0" applyFont="1" applyFill="1" applyBorder="1" applyAlignment="1">
      <alignment horizontal="center" vertical="center"/>
    </xf>
    <xf numFmtId="0" fontId="23" fillId="7" borderId="23" xfId="0" applyFont="1" applyFill="1" applyBorder="1" applyAlignment="1">
      <alignment horizontal="center" vertical="center"/>
    </xf>
    <xf numFmtId="0" fontId="21" fillId="7" borderId="0" xfId="0" applyFont="1" applyFill="1" applyBorder="1" applyAlignment="1">
      <alignment horizontal="center" vertical="center"/>
    </xf>
    <xf numFmtId="0" fontId="20" fillId="7" borderId="25" xfId="0" applyNumberFormat="1" applyFont="1" applyFill="1" applyBorder="1" applyAlignment="1">
      <alignment horizontal="center" vertical="center"/>
    </xf>
    <xf numFmtId="0" fontId="20" fillId="7" borderId="26" xfId="0" applyNumberFormat="1" applyFont="1" applyFill="1" applyBorder="1" applyAlignment="1">
      <alignment horizontal="center" vertical="center"/>
    </xf>
    <xf numFmtId="0" fontId="20" fillId="7" borderId="27" xfId="0" applyNumberFormat="1" applyFont="1" applyFill="1" applyBorder="1" applyAlignment="1">
      <alignment horizontal="center" vertical="center"/>
    </xf>
    <xf numFmtId="0" fontId="20" fillId="7" borderId="28" xfId="0" applyNumberFormat="1" applyFont="1" applyFill="1" applyBorder="1" applyAlignment="1">
      <alignment horizontal="center" vertical="center"/>
    </xf>
    <xf numFmtId="0" fontId="20" fillId="7" borderId="29" xfId="0" applyNumberFormat="1" applyFont="1" applyFill="1" applyBorder="1" applyAlignment="1">
      <alignment horizontal="center" vertical="center"/>
    </xf>
    <xf numFmtId="169" fontId="21" fillId="7" borderId="27" xfId="0" applyNumberFormat="1" applyFont="1" applyFill="1" applyBorder="1" applyAlignment="1">
      <alignment horizontal="center" vertical="center" wrapText="1"/>
    </xf>
    <xf numFmtId="9" fontId="20" fillId="7" borderId="24" xfId="3" applyFont="1" applyFill="1" applyBorder="1" applyAlignment="1">
      <alignment horizontal="center" vertical="center"/>
    </xf>
    <xf numFmtId="9" fontId="20" fillId="7" borderId="25" xfId="3" applyFont="1" applyFill="1" applyBorder="1" applyAlignment="1">
      <alignment horizontal="center" vertical="center"/>
    </xf>
    <xf numFmtId="9" fontId="20" fillId="7" borderId="26" xfId="3" applyFont="1" applyFill="1" applyBorder="1" applyAlignment="1">
      <alignment horizontal="center" vertical="center"/>
    </xf>
    <xf numFmtId="9" fontId="20" fillId="7" borderId="27" xfId="3" applyFont="1" applyFill="1" applyBorder="1" applyAlignment="1">
      <alignment horizontal="center" vertical="center"/>
    </xf>
    <xf numFmtId="9" fontId="20" fillId="7" borderId="28" xfId="3" applyFont="1" applyFill="1" applyBorder="1" applyAlignment="1">
      <alignment horizontal="center" vertical="center"/>
    </xf>
    <xf numFmtId="9" fontId="20" fillId="7" borderId="29" xfId="3" applyFont="1" applyFill="1" applyBorder="1" applyAlignment="1">
      <alignment horizontal="center" vertical="center"/>
    </xf>
    <xf numFmtId="0" fontId="21" fillId="7" borderId="0" xfId="0" applyFont="1" applyFill="1" applyBorder="1" applyAlignment="1">
      <alignment horizontal="center" vertical="center" wrapText="1"/>
    </xf>
    <xf numFmtId="0" fontId="20" fillId="7" borderId="25" xfId="1" applyNumberFormat="1" applyFont="1" applyFill="1" applyBorder="1" applyAlignment="1">
      <alignment horizontal="center" vertical="center"/>
    </xf>
    <xf numFmtId="0" fontId="20" fillId="7" borderId="26" xfId="1" applyNumberFormat="1" applyFont="1" applyFill="1" applyBorder="1" applyAlignment="1">
      <alignment horizontal="center" vertical="center"/>
    </xf>
    <xf numFmtId="0" fontId="20" fillId="7" borderId="27" xfId="1" applyNumberFormat="1" applyFont="1" applyFill="1" applyBorder="1" applyAlignment="1">
      <alignment horizontal="center" vertical="center"/>
    </xf>
    <xf numFmtId="0" fontId="20" fillId="7" borderId="28" xfId="1" applyNumberFormat="1" applyFont="1" applyFill="1" applyBorder="1" applyAlignment="1">
      <alignment horizontal="center" vertical="center"/>
    </xf>
    <xf numFmtId="0" fontId="20" fillId="7" borderId="29" xfId="1" applyNumberFormat="1" applyFont="1" applyFill="1" applyBorder="1" applyAlignment="1">
      <alignment horizontal="center" vertical="center"/>
    </xf>
    <xf numFmtId="44" fontId="0" fillId="9" borderId="67" xfId="0" applyNumberFormat="1" applyFill="1" applyBorder="1" applyAlignment="1"/>
    <xf numFmtId="166" fontId="0" fillId="9" borderId="67" xfId="0" applyNumberFormat="1" applyFill="1" applyBorder="1" applyAlignment="1"/>
    <xf numFmtId="10" fontId="0" fillId="9" borderId="67" xfId="0" applyNumberFormat="1" applyFill="1" applyBorder="1" applyAlignment="1"/>
    <xf numFmtId="12" fontId="0" fillId="9" borderId="67" xfId="0" applyNumberFormat="1" applyFill="1" applyBorder="1" applyAlignment="1"/>
    <xf numFmtId="11" fontId="0" fillId="9" borderId="67" xfId="0" applyNumberFormat="1" applyFill="1" applyBorder="1" applyAlignment="1"/>
    <xf numFmtId="49" fontId="0" fillId="9" borderId="67" xfId="0" applyNumberFormat="1" applyFill="1" applyBorder="1" applyAlignment="1"/>
    <xf numFmtId="165" fontId="0" fillId="9" borderId="67" xfId="1" applyNumberFormat="1" applyFont="1" applyFill="1" applyBorder="1" applyAlignment="1"/>
    <xf numFmtId="14" fontId="0" fillId="9" borderId="67" xfId="0" applyNumberFormat="1" applyFill="1" applyBorder="1" applyAlignment="1"/>
    <xf numFmtId="167" fontId="0" fillId="9" borderId="67" xfId="0" applyNumberFormat="1" applyFill="1" applyBorder="1" applyAlignment="1"/>
    <xf numFmtId="2" fontId="0" fillId="9" borderId="67" xfId="0" applyNumberFormat="1" applyFill="1" applyBorder="1" applyAlignment="1"/>
    <xf numFmtId="44" fontId="2" fillId="10" borderId="73" xfId="1" applyFont="1" applyFill="1" applyBorder="1" applyAlignment="1">
      <alignment horizontal="right"/>
    </xf>
    <xf numFmtId="44" fontId="2" fillId="10" borderId="74" xfId="1" applyFont="1" applyFill="1" applyBorder="1" applyAlignment="1">
      <alignment horizontal="right"/>
    </xf>
    <xf numFmtId="44" fontId="2" fillId="10" borderId="75" xfId="1" applyFont="1" applyFill="1" applyBorder="1" applyAlignment="1">
      <alignment horizontal="right"/>
    </xf>
    <xf numFmtId="164" fontId="2" fillId="10" borderId="73" xfId="1" applyNumberFormat="1" applyFont="1" applyFill="1" applyBorder="1" applyAlignment="1">
      <alignment horizontal="right"/>
    </xf>
    <xf numFmtId="164" fontId="2" fillId="10" borderId="74" xfId="1" applyNumberFormat="1" applyFont="1" applyFill="1" applyBorder="1" applyAlignment="1">
      <alignment horizontal="right"/>
    </xf>
    <xf numFmtId="164" fontId="2" fillId="10" borderId="75" xfId="1" applyNumberFormat="1" applyFont="1" applyFill="1" applyBorder="1" applyAlignment="1">
      <alignment horizontal="right"/>
    </xf>
    <xf numFmtId="176" fontId="2" fillId="10" borderId="73" xfId="1" applyNumberFormat="1" applyFont="1" applyFill="1" applyBorder="1" applyAlignment="1">
      <alignment horizontal="right"/>
    </xf>
    <xf numFmtId="176" fontId="2" fillId="10" borderId="74" xfId="1" applyNumberFormat="1" applyFont="1" applyFill="1" applyBorder="1" applyAlignment="1">
      <alignment horizontal="right"/>
    </xf>
    <xf numFmtId="176" fontId="2" fillId="10" borderId="75" xfId="1" applyNumberFormat="1" applyFont="1" applyFill="1" applyBorder="1" applyAlignment="1">
      <alignment horizontal="right"/>
    </xf>
    <xf numFmtId="44" fontId="0" fillId="11" borderId="76" xfId="1" applyNumberFormat="1" applyFont="1" applyFill="1" applyBorder="1"/>
    <xf numFmtId="164" fontId="0" fillId="11" borderId="77" xfId="1" applyNumberFormat="1" applyFont="1" applyFill="1" applyBorder="1"/>
    <xf numFmtId="176" fontId="0" fillId="11" borderId="77" xfId="1" applyNumberFormat="1" applyFont="1" applyFill="1" applyBorder="1"/>
    <xf numFmtId="10" fontId="0" fillId="0" borderId="41" xfId="0" applyNumberFormat="1" applyBorder="1" applyAlignment="1">
      <alignment horizontal="center"/>
    </xf>
    <xf numFmtId="10" fontId="0" fillId="0" borderId="38" xfId="0" applyNumberFormat="1" applyBorder="1" applyAlignment="1">
      <alignment horizontal="center"/>
    </xf>
    <xf numFmtId="10" fontId="0" fillId="0" borderId="38" xfId="0" applyNumberFormat="1" applyFont="1" applyBorder="1" applyAlignment="1">
      <alignment horizontal="center"/>
    </xf>
    <xf numFmtId="10" fontId="0" fillId="0" borderId="39" xfId="0" applyNumberFormat="1" applyBorder="1" applyAlignment="1">
      <alignment horizontal="center"/>
    </xf>
    <xf numFmtId="12" fontId="0" fillId="0" borderId="41" xfId="0" applyNumberFormat="1" applyBorder="1" applyAlignment="1">
      <alignment horizontal="center"/>
    </xf>
    <xf numFmtId="12" fontId="0" fillId="0" borderId="38" xfId="0" applyNumberFormat="1" applyBorder="1" applyAlignment="1">
      <alignment horizontal="center"/>
    </xf>
    <xf numFmtId="12" fontId="0" fillId="0" borderId="38" xfId="0" applyNumberFormat="1" applyFont="1" applyBorder="1" applyAlignment="1">
      <alignment horizontal="center"/>
    </xf>
    <xf numFmtId="12" fontId="0" fillId="0" borderId="39" xfId="0" applyNumberFormat="1" applyBorder="1" applyAlignment="1">
      <alignment horizontal="center"/>
    </xf>
    <xf numFmtId="177" fontId="0" fillId="12" borderId="62" xfId="0" applyNumberFormat="1" applyFont="1" applyFill="1" applyBorder="1" applyAlignment="1">
      <alignment horizontal="right"/>
    </xf>
    <xf numFmtId="177" fontId="0" fillId="12" borderId="63" xfId="0" applyNumberFormat="1" applyFont="1" applyFill="1" applyBorder="1" applyAlignment="1">
      <alignment horizontal="right"/>
    </xf>
    <xf numFmtId="177" fontId="0" fillId="12" borderId="64" xfId="0" applyNumberFormat="1" applyFont="1" applyFill="1" applyBorder="1" applyAlignment="1">
      <alignment horizontal="right"/>
    </xf>
    <xf numFmtId="2" fontId="0" fillId="12" borderId="62" xfId="0" applyNumberFormat="1" applyFont="1" applyFill="1" applyBorder="1" applyAlignment="1">
      <alignment horizontal="right"/>
    </xf>
    <xf numFmtId="2" fontId="0" fillId="12" borderId="63" xfId="0" applyNumberFormat="1" applyFont="1" applyFill="1" applyBorder="1" applyAlignment="1">
      <alignment horizontal="right"/>
    </xf>
    <xf numFmtId="2" fontId="0" fillId="12" borderId="64" xfId="0" applyNumberFormat="1" applyFont="1" applyFill="1" applyBorder="1" applyAlignment="1">
      <alignment horizontal="right"/>
    </xf>
    <xf numFmtId="170" fontId="0" fillId="12" borderId="62" xfId="0" applyNumberFormat="1" applyFont="1" applyFill="1" applyBorder="1" applyAlignment="1">
      <alignment horizontal="right"/>
    </xf>
    <xf numFmtId="170" fontId="0" fillId="12" borderId="63" xfId="0" applyNumberFormat="1" applyFont="1" applyFill="1" applyBorder="1" applyAlignment="1">
      <alignment horizontal="right"/>
    </xf>
    <xf numFmtId="170" fontId="0" fillId="12" borderId="64" xfId="0" applyNumberFormat="1" applyFont="1" applyFill="1" applyBorder="1" applyAlignment="1">
      <alignment horizontal="right"/>
    </xf>
    <xf numFmtId="178" fontId="0" fillId="12" borderId="62" xfId="0" applyNumberFormat="1" applyFont="1" applyFill="1" applyBorder="1" applyAlignment="1">
      <alignment horizontal="right"/>
    </xf>
    <xf numFmtId="178" fontId="0" fillId="12" borderId="63" xfId="0" applyNumberFormat="1" applyFont="1" applyFill="1" applyBorder="1" applyAlignment="1">
      <alignment horizontal="right"/>
    </xf>
    <xf numFmtId="178" fontId="0" fillId="12" borderId="64" xfId="0" applyNumberFormat="1" applyFont="1" applyFill="1" applyBorder="1" applyAlignment="1">
      <alignment horizontal="right"/>
    </xf>
    <xf numFmtId="171" fontId="0" fillId="12" borderId="62" xfId="0" applyNumberFormat="1" applyFont="1" applyFill="1" applyBorder="1" applyAlignment="1">
      <alignment horizontal="right"/>
    </xf>
    <xf numFmtId="171" fontId="0" fillId="12" borderId="63" xfId="0" applyNumberFormat="1" applyFont="1" applyFill="1" applyBorder="1" applyAlignment="1">
      <alignment horizontal="right"/>
    </xf>
    <xf numFmtId="171" fontId="0" fillId="12" borderId="64" xfId="0" applyNumberFormat="1" applyFont="1" applyFill="1" applyBorder="1" applyAlignment="1">
      <alignment horizontal="right"/>
    </xf>
    <xf numFmtId="14" fontId="6" fillId="0" borderId="79" xfId="4" applyNumberFormat="1" applyFont="1" applyBorder="1" applyAlignment="1">
      <alignment horizontal="right"/>
    </xf>
    <xf numFmtId="14" fontId="6" fillId="0" borderId="82" xfId="4" applyNumberFormat="1" applyFont="1" applyBorder="1" applyAlignment="1">
      <alignment horizontal="right"/>
    </xf>
    <xf numFmtId="14" fontId="6" fillId="0" borderId="78" xfId="4" applyNumberFormat="1" applyFont="1" applyBorder="1"/>
    <xf numFmtId="14" fontId="6" fillId="0" borderId="79" xfId="4" applyNumberFormat="1" applyFont="1" applyBorder="1"/>
    <xf numFmtId="3" fontId="8" fillId="12" borderId="2" xfId="4" applyNumberFormat="1" applyFont="1" applyFill="1" applyBorder="1" applyAlignment="1">
      <alignment horizontal="center" vertical="center" wrapText="1"/>
    </xf>
    <xf numFmtId="179" fontId="15" fillId="7" borderId="87" xfId="10" applyNumberFormat="1" applyFont="1" applyFill="1" applyBorder="1" applyAlignment="1">
      <alignment horizontal="center"/>
    </xf>
    <xf numFmtId="179" fontId="15" fillId="7" borderId="89" xfId="10" applyNumberFormat="1" applyFont="1" applyFill="1" applyBorder="1" applyAlignment="1">
      <alignment horizontal="center"/>
    </xf>
    <xf numFmtId="179" fontId="15" fillId="7" borderId="91" xfId="10" applyNumberFormat="1" applyFont="1" applyFill="1" applyBorder="1" applyAlignment="1">
      <alignment horizontal="center"/>
    </xf>
    <xf numFmtId="180" fontId="15" fillId="7" borderId="87" xfId="10" applyNumberFormat="1" applyFont="1" applyFill="1" applyBorder="1" applyAlignment="1">
      <alignment horizontal="center"/>
    </xf>
    <xf numFmtId="180" fontId="15" fillId="7" borderId="89" xfId="10" applyNumberFormat="1" applyFont="1" applyFill="1" applyBorder="1" applyAlignment="1">
      <alignment horizontal="center"/>
    </xf>
    <xf numFmtId="180" fontId="15" fillId="7" borderId="91" xfId="10" applyNumberFormat="1" applyFont="1" applyFill="1" applyBorder="1" applyAlignment="1">
      <alignment horizontal="center"/>
    </xf>
    <xf numFmtId="183" fontId="15" fillId="7" borderId="87" xfId="10" applyNumberFormat="1" applyFont="1" applyFill="1" applyBorder="1" applyAlignment="1">
      <alignment horizontal="center"/>
    </xf>
    <xf numFmtId="183" fontId="15" fillId="7" borderId="89" xfId="10" applyNumberFormat="1" applyFont="1" applyFill="1" applyBorder="1" applyAlignment="1">
      <alignment horizontal="center"/>
    </xf>
    <xf numFmtId="183" fontId="15" fillId="7" borderId="91" xfId="10" applyNumberFormat="1" applyFont="1" applyFill="1" applyBorder="1" applyAlignment="1">
      <alignment horizontal="center"/>
    </xf>
    <xf numFmtId="1" fontId="15" fillId="7" borderId="87" xfId="10" applyNumberFormat="1" applyFont="1" applyFill="1" applyBorder="1" applyAlignment="1">
      <alignment horizontal="center"/>
    </xf>
    <xf numFmtId="1" fontId="15" fillId="7" borderId="89" xfId="10" applyNumberFormat="1" applyFont="1" applyFill="1" applyBorder="1" applyAlignment="1">
      <alignment horizontal="center"/>
    </xf>
    <xf numFmtId="1" fontId="15" fillId="7" borderId="91" xfId="10" applyNumberFormat="1" applyFont="1" applyFill="1" applyBorder="1" applyAlignment="1">
      <alignment horizontal="center"/>
    </xf>
    <xf numFmtId="44" fontId="17" fillId="11" borderId="9" xfId="13" applyNumberFormat="1" applyFont="1" applyFill="1" applyBorder="1"/>
    <xf numFmtId="44" fontId="17" fillId="11" borderId="7" xfId="0" applyNumberFormat="1" applyFont="1" applyFill="1" applyBorder="1"/>
    <xf numFmtId="44" fontId="17" fillId="11" borderId="8" xfId="3" applyNumberFormat="1" applyFont="1" applyFill="1" applyBorder="1"/>
    <xf numFmtId="169" fontId="20" fillId="6" borderId="1" xfId="1" applyNumberFormat="1" applyFont="1" applyFill="1" applyBorder="1" applyAlignment="1">
      <alignment horizontal="center"/>
    </xf>
    <xf numFmtId="169" fontId="20" fillId="7" borderId="24" xfId="0" applyNumberFormat="1" applyFont="1" applyFill="1" applyBorder="1" applyAlignment="1">
      <alignment horizontal="center" vertical="center"/>
    </xf>
    <xf numFmtId="169" fontId="20" fillId="7" borderId="24" xfId="1" applyNumberFormat="1" applyFont="1" applyFill="1" applyBorder="1" applyAlignment="1">
      <alignment horizontal="center" vertical="center"/>
    </xf>
  </cellXfs>
  <cellStyles count="26">
    <cellStyle name="Ênfase3 2" xfId="7"/>
    <cellStyle name="Moeda" xfId="1" builtinId="4"/>
    <cellStyle name="Moeda 2" xfId="8"/>
    <cellStyle name="Moeda 2 2" xfId="13"/>
    <cellStyle name="Moeda 2 2 2" xfId="23"/>
    <cellStyle name="Moeda 2 3" xfId="15"/>
    <cellStyle name="Moeda 2 3 2" xfId="25"/>
    <cellStyle name="Moeda 2 4" xfId="20"/>
    <cellStyle name="Moeda 3" xfId="16"/>
    <cellStyle name="Normal" xfId="0" builtinId="0"/>
    <cellStyle name="Normal 2" xfId="4"/>
    <cellStyle name="Normal 2 2" xfId="10"/>
    <cellStyle name="Normal 2 3" xfId="14"/>
    <cellStyle name="Normal 2 3 2" xfId="24"/>
    <cellStyle name="Porcentagem" xfId="3" builtinId="5"/>
    <cellStyle name="Porcentagem 2" xfId="5"/>
    <cellStyle name="Porcentagem 2 2" xfId="18"/>
    <cellStyle name="Texto Explicativo" xfId="9" builtinId="53"/>
    <cellStyle name="Vírgula" xfId="2" builtinId="3"/>
    <cellStyle name="Vírgula 2" xfId="6"/>
    <cellStyle name="Vírgula 2 2" xfId="11"/>
    <cellStyle name="Vírgula 2 2 2" xfId="21"/>
    <cellStyle name="Vírgula 2 3" xfId="19"/>
    <cellStyle name="Vírgula 3" xfId="12"/>
    <cellStyle name="Vírgula 3 2" xfId="22"/>
    <cellStyle name="Vírgula 4" xfId="17"/>
  </cellStyles>
  <dxfs count="1">
    <dxf>
      <font>
        <b val="0"/>
        <i val="0"/>
        <color theme="0"/>
      </font>
    </dxf>
  </dxfs>
  <tableStyles count="0" defaultTableStyle="TableStyleMedium2" defaultPivotStyle="PivotStyleMedium9"/>
  <colors>
    <mruColors>
      <color rgb="FFFFCCCC"/>
      <color rgb="FFD03C8A"/>
      <color rgb="FF2A3B15"/>
      <color rgb="FFEADB16"/>
      <color rgb="FFDFDA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jpe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image" Target="../media/image10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1781175</xdr:colOff>
      <xdr:row>1</xdr:row>
      <xdr:rowOff>259848</xdr:rowOff>
    </xdr:from>
    <xdr:ext cx="1990725" cy="968983"/>
    <xdr:sp macro="" textlink="">
      <xdr:nvSpPr>
        <xdr:cNvPr id="3" name="Retângulo 2">
          <a:extLst>
            <a:ext uri="{FF2B5EF4-FFF2-40B4-BE49-F238E27FC236}">
              <a16:creationId xmlns="" xmlns:a16="http://schemas.microsoft.com/office/drawing/2014/main" id="{00000000-0008-0000-0000-000003000000}"/>
            </a:ext>
          </a:extLst>
        </xdr:cNvPr>
        <xdr:cNvSpPr/>
      </xdr:nvSpPr>
      <xdr:spPr>
        <a:xfrm>
          <a:off x="2105025" y="402723"/>
          <a:ext cx="199072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  <a:scene3d>
            <a:camera prst="orthographicFront"/>
            <a:lightRig rig="harsh" dir="t"/>
          </a:scene3d>
          <a:sp3d extrusionH="57150" prstMaterial="matte">
            <a:bevelT w="63500" h="12700" prst="angle"/>
            <a:contourClr>
              <a:schemeClr val="bg1">
                <a:lumMod val="65000"/>
              </a:schemeClr>
            </a:contourClr>
          </a:sp3d>
        </a:bodyPr>
        <a:lstStyle/>
        <a:p>
          <a:pPr algn="ctr"/>
          <a:r>
            <a:rPr lang="pt-BR" sz="2800" b="1" cap="none" spc="0">
              <a:ln/>
              <a:solidFill>
                <a:schemeClr val="accent3"/>
              </a:solidFill>
              <a:effectLst/>
            </a:rPr>
            <a:t>Formatação</a:t>
          </a:r>
          <a:r>
            <a:rPr lang="pt-BR" sz="2800" b="1" cap="none" spc="0" baseline="0">
              <a:ln/>
              <a:solidFill>
                <a:schemeClr val="accent3"/>
              </a:solidFill>
              <a:effectLst/>
            </a:rPr>
            <a:t> de Números</a:t>
          </a:r>
          <a:endParaRPr lang="pt-BR" sz="2800" b="1" cap="none" spc="0">
            <a:ln/>
            <a:solidFill>
              <a:schemeClr val="accent3"/>
            </a:solidFill>
            <a:effectLst/>
          </a:endParaRPr>
        </a:p>
      </xdr:txBody>
    </xdr:sp>
    <xdr:clientData/>
  </xdr:oneCellAnchor>
  <xdr:twoCellAnchor editAs="absolute">
    <xdr:from>
      <xdr:col>6</xdr:col>
      <xdr:colOff>723900</xdr:colOff>
      <xdr:row>1</xdr:row>
      <xdr:rowOff>133350</xdr:rowOff>
    </xdr:from>
    <xdr:to>
      <xdr:col>12</xdr:col>
      <xdr:colOff>76200</xdr:colOff>
      <xdr:row>1</xdr:row>
      <xdr:rowOff>1285875</xdr:rowOff>
    </xdr:to>
    <xdr:sp macro="" textlink="">
      <xdr:nvSpPr>
        <xdr:cNvPr id="4" name="CaixaDeTexto 3">
          <a:extLst>
            <a:ext uri="{FF2B5EF4-FFF2-40B4-BE49-F238E27FC236}">
              <a16:creationId xmlns="" xmlns:a16="http://schemas.microsoft.com/office/drawing/2014/main" id="{00000000-0008-0000-0000-000004000000}"/>
            </a:ext>
          </a:extLst>
        </xdr:cNvPr>
        <xdr:cNvSpPr txBox="1"/>
      </xdr:nvSpPr>
      <xdr:spPr>
        <a:xfrm>
          <a:off x="4943475" y="276225"/>
          <a:ext cx="3943350" cy="1152525"/>
        </a:xfrm>
        <a:prstGeom prst="rect">
          <a:avLst/>
        </a:prstGeom>
        <a:solidFill>
          <a:schemeClr val="lt1"/>
        </a:solidFill>
        <a:ln w="19050" cmpd="sng">
          <a:solidFill>
            <a:srgbClr val="2A3B15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800" b="1"/>
            <a:t>Alunos </a:t>
          </a:r>
        </a:p>
        <a:p>
          <a:endParaRPr lang="pt-BR" sz="800"/>
        </a:p>
        <a:p>
          <a:pPr algn="ctr"/>
          <a:r>
            <a:rPr lang="pt-BR" sz="1100"/>
            <a:t>Vamos</a:t>
          </a:r>
          <a:r>
            <a:rPr lang="pt-BR" sz="1100" baseline="0"/>
            <a:t> trabalhar com os formatos de números. Podemos configurá-los de diferentes formas. </a:t>
          </a:r>
          <a:endParaRPr lang="pt-BR" sz="1100"/>
        </a:p>
      </xdr:txBody>
    </xdr:sp>
    <xdr:clientData/>
  </xdr:twoCellAnchor>
  <xdr:twoCellAnchor editAs="oneCell">
    <xdr:from>
      <xdr:col>1</xdr:col>
      <xdr:colOff>47507</xdr:colOff>
      <xdr:row>0</xdr:row>
      <xdr:rowOff>0</xdr:rowOff>
    </xdr:from>
    <xdr:to>
      <xdr:col>2</xdr:col>
      <xdr:colOff>1457326</xdr:colOff>
      <xdr:row>2</xdr:row>
      <xdr:rowOff>123825</xdr:rowOff>
    </xdr:to>
    <xdr:pic>
      <xdr:nvPicPr>
        <xdr:cNvPr id="7" name="Imagem 6" descr="Resultado de imagem para números vetor png">
          <a:extLst>
            <a:ext uri="{FF2B5EF4-FFF2-40B4-BE49-F238E27FC236}">
              <a16:creationId xmlns="" xmlns:a16="http://schemas.microsoft.com/office/drawing/2014/main" id="{00000000-0008-0000-00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EFFFF"/>
            </a:clrFrom>
            <a:clrTo>
              <a:srgbClr val="FE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832" y="0"/>
          <a:ext cx="1552694" cy="1724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128254</xdr:colOff>
      <xdr:row>2</xdr:row>
      <xdr:rowOff>200026</xdr:rowOff>
    </xdr:from>
    <xdr:to>
      <xdr:col>12</xdr:col>
      <xdr:colOff>209550</xdr:colOff>
      <xdr:row>14</xdr:row>
      <xdr:rowOff>171451</xdr:rowOff>
    </xdr:to>
    <xdr:pic>
      <xdr:nvPicPr>
        <xdr:cNvPr id="8" name="Imagem 7" descr="Imagem relacionada">
          <a:extLst>
            <a:ext uri="{FF2B5EF4-FFF2-40B4-BE49-F238E27FC236}">
              <a16:creationId xmlns="" xmlns:a16="http://schemas.microsoft.com/office/drawing/2014/main" id="{00000000-0008-0000-00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34154" y="1800226"/>
          <a:ext cx="4672346" cy="283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42428</xdr:colOff>
      <xdr:row>4</xdr:row>
      <xdr:rowOff>27712</xdr:rowOff>
    </xdr:from>
    <xdr:to>
      <xdr:col>13</xdr:col>
      <xdr:colOff>571500</xdr:colOff>
      <xdr:row>20</xdr:row>
      <xdr:rowOff>151755</xdr:rowOff>
    </xdr:to>
    <xdr:pic>
      <xdr:nvPicPr>
        <xdr:cNvPr id="4" name="Imagem 3" descr="Imagem relacionada">
          <a:extLst>
            <a:ext uri="{FF2B5EF4-FFF2-40B4-BE49-F238E27FC236}">
              <a16:creationId xmlns="" xmlns:a16="http://schemas.microsoft.com/office/drawing/2014/main" id="{00000000-0008-0000-0100-000004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811" t="14702" r="8540" b="13016"/>
        <a:stretch/>
      </xdr:blipFill>
      <xdr:spPr bwMode="auto">
        <a:xfrm>
          <a:off x="4406610" y="1361212"/>
          <a:ext cx="4165890" cy="29815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absolute">
    <xdr:from>
      <xdr:col>7</xdr:col>
      <xdr:colOff>210417</xdr:colOff>
      <xdr:row>0</xdr:row>
      <xdr:rowOff>387061</xdr:rowOff>
    </xdr:from>
    <xdr:to>
      <xdr:col>11</xdr:col>
      <xdr:colOff>29442</xdr:colOff>
      <xdr:row>4</xdr:row>
      <xdr:rowOff>55418</xdr:rowOff>
    </xdr:to>
    <xdr:sp macro="" textlink="">
      <xdr:nvSpPr>
        <xdr:cNvPr id="5" name="CaixaDeTexto 4">
          <a:extLst>
            <a:ext uri="{FF2B5EF4-FFF2-40B4-BE49-F238E27FC236}">
              <a16:creationId xmlns="" xmlns:a16="http://schemas.microsoft.com/office/drawing/2014/main" id="{00000000-0008-0000-0100-000005000000}"/>
            </a:ext>
          </a:extLst>
        </xdr:cNvPr>
        <xdr:cNvSpPr txBox="1"/>
      </xdr:nvSpPr>
      <xdr:spPr>
        <a:xfrm>
          <a:off x="4574599" y="387061"/>
          <a:ext cx="2243570" cy="1001857"/>
        </a:xfrm>
        <a:prstGeom prst="rect">
          <a:avLst/>
        </a:prstGeom>
        <a:solidFill>
          <a:schemeClr val="lt1"/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800" b="1"/>
            <a:t>Alunos </a:t>
          </a:r>
        </a:p>
        <a:p>
          <a:endParaRPr lang="pt-BR" sz="1000"/>
        </a:p>
        <a:p>
          <a:pPr algn="ctr"/>
          <a:r>
            <a:rPr lang="pt-BR" sz="1100"/>
            <a:t>Vamos</a:t>
          </a:r>
          <a:r>
            <a:rPr lang="pt-BR" sz="1100" baseline="0"/>
            <a:t> trabalhar com os formatos de números de contabilização.</a:t>
          </a:r>
          <a:endParaRPr lang="pt-BR" sz="1100"/>
        </a:p>
      </xdr:txBody>
    </xdr:sp>
    <xdr:clientData/>
  </xdr:twoCellAnchor>
  <xdr:twoCellAnchor editAs="oneCell">
    <xdr:from>
      <xdr:col>7</xdr:col>
      <xdr:colOff>0</xdr:colOff>
      <xdr:row>16</xdr:row>
      <xdr:rowOff>0</xdr:rowOff>
    </xdr:from>
    <xdr:to>
      <xdr:col>7</xdr:col>
      <xdr:colOff>304800</xdr:colOff>
      <xdr:row>17</xdr:row>
      <xdr:rowOff>114300</xdr:rowOff>
    </xdr:to>
    <xdr:sp macro="" textlink="">
      <xdr:nvSpPr>
        <xdr:cNvPr id="29701" name="AutoShape 5" descr="Resultado de imagem para moeda vetor png dolar real euro">
          <a:extLst>
            <a:ext uri="{FF2B5EF4-FFF2-40B4-BE49-F238E27FC236}">
              <a16:creationId xmlns="" xmlns:a16="http://schemas.microsoft.com/office/drawing/2014/main" id="{00000000-0008-0000-0100-000005740000}"/>
            </a:ext>
          </a:extLst>
        </xdr:cNvPr>
        <xdr:cNvSpPr>
          <a:spLocks noChangeAspect="1" noChangeArrowheads="1"/>
        </xdr:cNvSpPr>
      </xdr:nvSpPr>
      <xdr:spPr bwMode="auto">
        <a:xfrm>
          <a:off x="4867275" y="4200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</xdr:col>
      <xdr:colOff>9525</xdr:colOff>
      <xdr:row>1</xdr:row>
      <xdr:rowOff>95251</xdr:rowOff>
    </xdr:from>
    <xdr:to>
      <xdr:col>6</xdr:col>
      <xdr:colOff>114300</xdr:colOff>
      <xdr:row>1</xdr:row>
      <xdr:rowOff>542925</xdr:rowOff>
    </xdr:to>
    <xdr:sp macro="" textlink="">
      <xdr:nvSpPr>
        <xdr:cNvPr id="3" name="CaixaDeTexto 2">
          <a:extLst>
            <a:ext uri="{FF2B5EF4-FFF2-40B4-BE49-F238E27FC236}">
              <a16:creationId xmlns="" xmlns:a16="http://schemas.microsoft.com/office/drawing/2014/main" id="{00000000-0008-0000-0100-000003000000}"/>
            </a:ext>
          </a:extLst>
        </xdr:cNvPr>
        <xdr:cNvSpPr txBox="1"/>
      </xdr:nvSpPr>
      <xdr:spPr>
        <a:xfrm>
          <a:off x="190500" y="1781176"/>
          <a:ext cx="4171950" cy="44767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cene3d>
            <a:camera prst="orthographicFront"/>
            <a:lightRig rig="soft" dir="t">
              <a:rot lat="0" lon="0" rev="15600000"/>
            </a:lightRig>
          </a:scene3d>
          <a:sp3d extrusionH="57150" prstMaterial="softEdge">
            <a:bevelT w="25400" h="38100"/>
          </a:sp3d>
        </a:bodyPr>
        <a:lstStyle/>
        <a:p>
          <a:pPr algn="ctr"/>
          <a:r>
            <a:rPr lang="pt-BR" sz="1800" b="1" cap="none" spc="0">
              <a:ln/>
              <a:solidFill>
                <a:schemeClr val="accent4"/>
              </a:solidFill>
              <a:effectLst/>
            </a:rPr>
            <a:t>Formato de Número de Contabilização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152093</xdr:colOff>
      <xdr:row>2</xdr:row>
      <xdr:rowOff>178934</xdr:rowOff>
    </xdr:from>
    <xdr:to>
      <xdr:col>2</xdr:col>
      <xdr:colOff>725260</xdr:colOff>
      <xdr:row>2</xdr:row>
      <xdr:rowOff>956110</xdr:rowOff>
    </xdr:to>
    <xdr:pic>
      <xdr:nvPicPr>
        <xdr:cNvPr id="2" name="Imagem 1" descr="Resultado de imagem para fração png">
          <a:extLst>
            <a:ext uri="{FF2B5EF4-FFF2-40B4-BE49-F238E27FC236}">
              <a16:creationId xmlns=""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731" y="315005"/>
          <a:ext cx="573167" cy="7771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132779</xdr:colOff>
      <xdr:row>5</xdr:row>
      <xdr:rowOff>183698</xdr:rowOff>
    </xdr:from>
    <xdr:to>
      <xdr:col>12</xdr:col>
      <xdr:colOff>5386</xdr:colOff>
      <xdr:row>14</xdr:row>
      <xdr:rowOff>166688</xdr:rowOff>
    </xdr:to>
    <xdr:pic>
      <xdr:nvPicPr>
        <xdr:cNvPr id="4" name="Imagem 3">
          <a:extLst>
            <a:ext uri="{FF2B5EF4-FFF2-40B4-BE49-F238E27FC236}">
              <a16:creationId xmlns=""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4982592" y="1810886"/>
          <a:ext cx="2317357" cy="1768927"/>
        </a:xfrm>
        <a:prstGeom prst="rect">
          <a:avLst/>
        </a:prstGeom>
      </xdr:spPr>
    </xdr:pic>
    <xdr:clientData/>
  </xdr:twoCellAnchor>
  <xdr:oneCellAnchor>
    <xdr:from>
      <xdr:col>2</xdr:col>
      <xdr:colOff>659941</xdr:colOff>
      <xdr:row>1</xdr:row>
      <xdr:rowOff>0</xdr:rowOff>
    </xdr:from>
    <xdr:ext cx="3076575" cy="1094274"/>
    <xdr:sp macro="" textlink="">
      <xdr:nvSpPr>
        <xdr:cNvPr id="5" name="Retângulo 4">
          <a:extLst>
            <a:ext uri="{FF2B5EF4-FFF2-40B4-BE49-F238E27FC236}">
              <a16:creationId xmlns="" xmlns:a16="http://schemas.microsoft.com/office/drawing/2014/main" id="{00000000-0008-0000-0200-000005000000}"/>
            </a:ext>
          </a:extLst>
        </xdr:cNvPr>
        <xdr:cNvSpPr/>
      </xdr:nvSpPr>
      <xdr:spPr>
        <a:xfrm>
          <a:off x="923579" y="136071"/>
          <a:ext cx="3076575" cy="1094274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pt-BR" sz="3200" b="0" cap="none" spc="0">
              <a:ln w="0"/>
              <a:gradFill>
                <a:gsLst>
                  <a:gs pos="0">
                    <a:schemeClr val="accent5">
                      <a:lumMod val="50000"/>
                    </a:schemeClr>
                  </a:gs>
                  <a:gs pos="50000">
                    <a:schemeClr val="accent5"/>
                  </a:gs>
                  <a:gs pos="100000">
                    <a:schemeClr val="accent5">
                      <a:lumMod val="60000"/>
                      <a:lumOff val="40000"/>
                    </a:schemeClr>
                  </a:gs>
                </a:gsLst>
                <a:lin ang="5400000"/>
              </a:gradFill>
              <a:effectLst/>
            </a:rPr>
            <a:t>Fração</a:t>
          </a:r>
          <a:r>
            <a:rPr lang="pt-BR" sz="3200" b="0" cap="none" spc="0" baseline="0">
              <a:ln w="0"/>
              <a:gradFill>
                <a:gsLst>
                  <a:gs pos="0">
                    <a:schemeClr val="accent5">
                      <a:lumMod val="50000"/>
                    </a:schemeClr>
                  </a:gs>
                  <a:gs pos="50000">
                    <a:schemeClr val="accent5"/>
                  </a:gs>
                  <a:gs pos="100000">
                    <a:schemeClr val="accent5">
                      <a:lumMod val="60000"/>
                      <a:lumOff val="40000"/>
                    </a:schemeClr>
                  </a:gs>
                </a:gsLst>
                <a:lin ang="5400000"/>
              </a:gradFill>
              <a:effectLst/>
            </a:rPr>
            <a:t> e Porcentagem</a:t>
          </a:r>
          <a:endParaRPr lang="pt-BR" sz="3200" b="0" cap="none" spc="0">
            <a:ln w="0"/>
            <a:gradFill>
              <a:gsLst>
                <a:gs pos="0">
                  <a:schemeClr val="accent5">
                    <a:lumMod val="50000"/>
                  </a:schemeClr>
                </a:gs>
                <a:gs pos="50000">
                  <a:schemeClr val="accent5"/>
                </a:gs>
                <a:gs pos="100000">
                  <a:schemeClr val="accent5">
                    <a:lumMod val="60000"/>
                    <a:lumOff val="40000"/>
                  </a:schemeClr>
                </a:gs>
              </a:gsLst>
              <a:lin ang="5400000"/>
            </a:gradFill>
            <a:effectLst/>
          </a:endParaRPr>
        </a:p>
      </xdr:txBody>
    </xdr:sp>
    <xdr:clientData/>
  </xdr:oneCellAnchor>
  <xdr:twoCellAnchor editAs="oneCell">
    <xdr:from>
      <xdr:col>6</xdr:col>
      <xdr:colOff>407533</xdr:colOff>
      <xdr:row>2</xdr:row>
      <xdr:rowOff>114300</xdr:rowOff>
    </xdr:from>
    <xdr:to>
      <xdr:col>6</xdr:col>
      <xdr:colOff>1302883</xdr:colOff>
      <xdr:row>2</xdr:row>
      <xdr:rowOff>1009650</xdr:rowOff>
    </xdr:to>
    <xdr:pic>
      <xdr:nvPicPr>
        <xdr:cNvPr id="6" name="Imagem 5" descr="Resultado de imagem para porcentagem  png">
          <a:extLst>
            <a:ext uri="{FF2B5EF4-FFF2-40B4-BE49-F238E27FC236}">
              <a16:creationId xmlns="" xmlns:a16="http://schemas.microsoft.com/office/drawing/2014/main" id="{00000000-0008-0000-02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34832" y="250371"/>
          <a:ext cx="895350" cy="895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absolute">
    <xdr:from>
      <xdr:col>8</xdr:col>
      <xdr:colOff>193901</xdr:colOff>
      <xdr:row>2</xdr:row>
      <xdr:rowOff>7938</xdr:rowOff>
    </xdr:from>
    <xdr:to>
      <xdr:col>12</xdr:col>
      <xdr:colOff>10205</xdr:colOff>
      <xdr:row>2</xdr:row>
      <xdr:rowOff>1063626</xdr:rowOff>
    </xdr:to>
    <xdr:sp macro="" textlink="">
      <xdr:nvSpPr>
        <xdr:cNvPr id="7" name="CaixaDeTexto 6">
          <a:extLst>
            <a:ext uri="{FF2B5EF4-FFF2-40B4-BE49-F238E27FC236}">
              <a16:creationId xmlns="" xmlns:a16="http://schemas.microsoft.com/office/drawing/2014/main" id="{00000000-0008-0000-0200-000007000000}"/>
            </a:ext>
          </a:extLst>
        </xdr:cNvPr>
        <xdr:cNvSpPr txBox="1"/>
      </xdr:nvSpPr>
      <xdr:spPr>
        <a:xfrm>
          <a:off x="5043714" y="142876"/>
          <a:ext cx="2261054" cy="1055688"/>
        </a:xfrm>
        <a:prstGeom prst="rect">
          <a:avLst/>
        </a:prstGeom>
        <a:solidFill>
          <a:schemeClr val="lt1"/>
        </a:solidFill>
        <a:ln w="19050" cmpd="sng">
          <a:solidFill>
            <a:schemeClr val="accent5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800" b="1"/>
            <a:t>Alunos </a:t>
          </a:r>
        </a:p>
        <a:p>
          <a:endParaRPr lang="pt-BR" sz="1000"/>
        </a:p>
        <a:p>
          <a:pPr algn="ctr"/>
          <a:r>
            <a:rPr lang="pt-BR" sz="1100"/>
            <a:t>Vamos</a:t>
          </a:r>
          <a:r>
            <a:rPr lang="pt-BR" sz="1100" baseline="0"/>
            <a:t> trabalhar com </a:t>
          </a:r>
          <a:r>
            <a:rPr lang="pt-BR" sz="1100" b="1" baseline="0"/>
            <a:t>frações</a:t>
          </a:r>
          <a:r>
            <a:rPr lang="pt-BR" sz="1100" baseline="0"/>
            <a:t> e </a:t>
          </a:r>
          <a:r>
            <a:rPr lang="pt-BR" sz="1100" b="1" baseline="0"/>
            <a:t>porcentagens</a:t>
          </a:r>
          <a:r>
            <a:rPr lang="pt-BR" sz="1100" baseline="0"/>
            <a:t>.</a:t>
          </a:r>
          <a:endParaRPr lang="pt-BR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47185</xdr:colOff>
      <xdr:row>1</xdr:row>
      <xdr:rowOff>64947</xdr:rowOff>
    </xdr:from>
    <xdr:to>
      <xdr:col>2</xdr:col>
      <xdr:colOff>782411</xdr:colOff>
      <xdr:row>1</xdr:row>
      <xdr:rowOff>802239</xdr:rowOff>
    </xdr:to>
    <xdr:pic>
      <xdr:nvPicPr>
        <xdr:cNvPr id="3" name="Imagem 2" descr="Resultado de imagem para numeros decimais pi png">
          <a:extLst>
            <a:ext uri="{FF2B5EF4-FFF2-40B4-BE49-F238E27FC236}">
              <a16:creationId xmlns="" xmlns:a16="http://schemas.microsoft.com/office/drawing/2014/main" id="{00000000-0008-0000-03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000000">
                <a:alpha val="0"/>
              </a:srgbClr>
            </a:clrFrom>
            <a:clrTo>
              <a:srgbClr val="000000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131" y="262251"/>
          <a:ext cx="735226" cy="7372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113145</xdr:colOff>
      <xdr:row>1</xdr:row>
      <xdr:rowOff>38492</xdr:rowOff>
    </xdr:from>
    <xdr:ext cx="3662285" cy="781111"/>
    <xdr:sp macro="" textlink="">
      <xdr:nvSpPr>
        <xdr:cNvPr id="4" name="Retângulo 3">
          <a:extLst>
            <a:ext uri="{FF2B5EF4-FFF2-40B4-BE49-F238E27FC236}">
              <a16:creationId xmlns="" xmlns:a16="http://schemas.microsoft.com/office/drawing/2014/main" id="{00000000-0008-0000-0300-000004000000}"/>
            </a:ext>
          </a:extLst>
        </xdr:cNvPr>
        <xdr:cNvSpPr/>
      </xdr:nvSpPr>
      <xdr:spPr>
        <a:xfrm>
          <a:off x="1242538" y="235796"/>
          <a:ext cx="3662285" cy="781111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pt-BR" sz="4400" b="0" cap="none" spc="0">
              <a:ln w="0"/>
              <a:solidFill>
                <a:srgbClr val="7030A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Casas Decimais</a:t>
          </a:r>
        </a:p>
      </xdr:txBody>
    </xdr:sp>
    <xdr:clientData/>
  </xdr:oneCellAnchor>
  <xdr:twoCellAnchor editAs="oneCell">
    <xdr:from>
      <xdr:col>9</xdr:col>
      <xdr:colOff>144675</xdr:colOff>
      <xdr:row>3</xdr:row>
      <xdr:rowOff>29977</xdr:rowOff>
    </xdr:from>
    <xdr:to>
      <xdr:col>11</xdr:col>
      <xdr:colOff>334985</xdr:colOff>
      <xdr:row>11</xdr:row>
      <xdr:rowOff>6805</xdr:rowOff>
    </xdr:to>
    <xdr:pic>
      <xdr:nvPicPr>
        <xdr:cNvPr id="5" name="Imagem 4" descr="Resultado de imagem para numeros decimais pi png">
          <a:extLst>
            <a:ext uri="{FF2B5EF4-FFF2-40B4-BE49-F238E27FC236}">
              <a16:creationId xmlns="" xmlns:a16="http://schemas.microsoft.com/office/drawing/2014/main" id="{00000000-0008-0000-03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06532" y="1281834"/>
          <a:ext cx="1829971" cy="1371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absolute">
    <xdr:from>
      <xdr:col>9</xdr:col>
      <xdr:colOff>292013</xdr:colOff>
      <xdr:row>0</xdr:row>
      <xdr:rowOff>194913</xdr:rowOff>
    </xdr:from>
    <xdr:to>
      <xdr:col>11</xdr:col>
      <xdr:colOff>54440</xdr:colOff>
      <xdr:row>2</xdr:row>
      <xdr:rowOff>81642</xdr:rowOff>
    </xdr:to>
    <xdr:sp macro="" textlink="">
      <xdr:nvSpPr>
        <xdr:cNvPr id="6" name="CaixaDeTexto 5">
          <a:extLst>
            <a:ext uri="{FF2B5EF4-FFF2-40B4-BE49-F238E27FC236}">
              <a16:creationId xmlns="" xmlns:a16="http://schemas.microsoft.com/office/drawing/2014/main" id="{00000000-0008-0000-0300-000006000000}"/>
            </a:ext>
          </a:extLst>
        </xdr:cNvPr>
        <xdr:cNvSpPr txBox="1"/>
      </xdr:nvSpPr>
      <xdr:spPr>
        <a:xfrm>
          <a:off x="5523959" y="194913"/>
          <a:ext cx="1402088" cy="941283"/>
        </a:xfrm>
        <a:prstGeom prst="rect">
          <a:avLst/>
        </a:prstGeom>
        <a:solidFill>
          <a:schemeClr val="lt1"/>
        </a:solidFill>
        <a:ln w="12700" cmpd="sng">
          <a:solidFill>
            <a:schemeClr val="accent4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800" b="1"/>
            <a:t>Alunos</a:t>
          </a:r>
        </a:p>
        <a:p>
          <a:endParaRPr lang="pt-BR" sz="900"/>
        </a:p>
        <a:p>
          <a:pPr algn="ctr"/>
          <a:r>
            <a:rPr lang="pt-BR" sz="1100"/>
            <a:t>Vamos</a:t>
          </a:r>
          <a:r>
            <a:rPr lang="pt-BR" sz="1100" baseline="0"/>
            <a:t> trabalhar com as </a:t>
          </a:r>
          <a:r>
            <a:rPr lang="pt-BR" sz="1100" b="1" baseline="0"/>
            <a:t>casas decimais</a:t>
          </a:r>
          <a:r>
            <a:rPr lang="pt-BR" sz="1100" b="0" baseline="0"/>
            <a:t>.</a:t>
          </a:r>
          <a:endParaRPr lang="pt-BR" sz="1100" b="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447675</xdr:colOff>
      <xdr:row>18</xdr:row>
      <xdr:rowOff>323850</xdr:rowOff>
    </xdr:from>
    <xdr:to>
      <xdr:col>3</xdr:col>
      <xdr:colOff>514350</xdr:colOff>
      <xdr:row>18</xdr:row>
      <xdr:rowOff>600075</xdr:rowOff>
    </xdr:to>
    <xdr:sp macro="" textlink="">
      <xdr:nvSpPr>
        <xdr:cNvPr id="2" name="Seta para a direita 1">
          <a:extLst>
            <a:ext uri="{FF2B5EF4-FFF2-40B4-BE49-F238E27FC236}">
              <a16:creationId xmlns="" xmlns:a16="http://schemas.microsoft.com/office/drawing/2014/main" id="{00000000-0008-0000-0400-000002000000}"/>
            </a:ext>
          </a:extLst>
        </xdr:cNvPr>
        <xdr:cNvSpPr/>
      </xdr:nvSpPr>
      <xdr:spPr>
        <a:xfrm>
          <a:off x="1609725" y="4276725"/>
          <a:ext cx="1047750" cy="276225"/>
        </a:xfrm>
        <a:prstGeom prst="rightArrow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11</xdr:col>
      <xdr:colOff>9525</xdr:colOff>
      <xdr:row>5</xdr:row>
      <xdr:rowOff>19050</xdr:rowOff>
    </xdr:from>
    <xdr:to>
      <xdr:col>18</xdr:col>
      <xdr:colOff>19049</xdr:colOff>
      <xdr:row>18</xdr:row>
      <xdr:rowOff>151615</xdr:rowOff>
    </xdr:to>
    <xdr:pic>
      <xdr:nvPicPr>
        <xdr:cNvPr id="4" name="Imagem 3" descr="Resultado de imagem para calendário">
          <a:extLst>
            <a:ext uri="{FF2B5EF4-FFF2-40B4-BE49-F238E27FC236}">
              <a16:creationId xmlns="" xmlns:a16="http://schemas.microsoft.com/office/drawing/2014/main" id="{00000000-0008-0000-04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67700" y="771525"/>
          <a:ext cx="4438649" cy="33329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981074</xdr:colOff>
      <xdr:row>17</xdr:row>
      <xdr:rowOff>114300</xdr:rowOff>
    </xdr:from>
    <xdr:to>
      <xdr:col>8</xdr:col>
      <xdr:colOff>942975</xdr:colOff>
      <xdr:row>18</xdr:row>
      <xdr:rowOff>228600</xdr:rowOff>
    </xdr:to>
    <xdr:sp macro="" textlink="">
      <xdr:nvSpPr>
        <xdr:cNvPr id="3" name="CaixaDeTexto 2">
          <a:extLst>
            <a:ext uri="{FF2B5EF4-FFF2-40B4-BE49-F238E27FC236}">
              <a16:creationId xmlns="" xmlns:a16="http://schemas.microsoft.com/office/drawing/2014/main" id="{00000000-0008-0000-0400-000003000000}"/>
            </a:ext>
          </a:extLst>
        </xdr:cNvPr>
        <xdr:cNvSpPr txBox="1"/>
      </xdr:nvSpPr>
      <xdr:spPr>
        <a:xfrm>
          <a:off x="5086349" y="3895725"/>
          <a:ext cx="2000251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600" b="1"/>
            <a:t>VERIFIQUE</a:t>
          </a:r>
          <a:r>
            <a:rPr lang="pt-BR" sz="1600" b="1" baseline="0"/>
            <a:t> A DATA: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570727</xdr:colOff>
      <xdr:row>0</xdr:row>
      <xdr:rowOff>55590</xdr:rowOff>
    </xdr:from>
    <xdr:ext cx="9615454" cy="1125501"/>
    <xdr:sp macro="" textlink="">
      <xdr:nvSpPr>
        <xdr:cNvPr id="2" name="Retângulo 1">
          <a:extLst>
            <a:ext uri="{FF2B5EF4-FFF2-40B4-BE49-F238E27FC236}">
              <a16:creationId xmlns="" xmlns:a16="http://schemas.microsoft.com/office/drawing/2014/main" id="{00000000-0008-0000-0600-000002000000}"/>
            </a:ext>
          </a:extLst>
        </xdr:cNvPr>
        <xdr:cNvSpPr/>
      </xdr:nvSpPr>
      <xdr:spPr>
        <a:xfrm>
          <a:off x="750644" y="55590"/>
          <a:ext cx="9615454" cy="1125501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pt-BR" sz="66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chemeClr val="accent5">
                  <a:lumMod val="60000"/>
                  <a:lumOff val="40000"/>
                </a:schemeClr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Cálculos com</a:t>
          </a:r>
          <a:r>
            <a:rPr lang="pt-BR" sz="6600" b="1" cap="none" spc="0" baseline="0">
              <a:ln w="6600">
                <a:solidFill>
                  <a:schemeClr val="accent2"/>
                </a:solidFill>
                <a:prstDash val="solid"/>
              </a:ln>
              <a:solidFill>
                <a:schemeClr val="accent5">
                  <a:lumMod val="60000"/>
                  <a:lumOff val="40000"/>
                </a:schemeClr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 Porcentagem</a:t>
          </a:r>
          <a:endParaRPr lang="pt-BR" sz="6600" b="1" cap="none" spc="0">
            <a:ln w="6600">
              <a:solidFill>
                <a:schemeClr val="accent2"/>
              </a:solidFill>
              <a:prstDash val="solid"/>
            </a:ln>
            <a:solidFill>
              <a:schemeClr val="accent5">
                <a:lumMod val="60000"/>
                <a:lumOff val="40000"/>
              </a:schemeClr>
            </a:solidFill>
            <a:effectLst>
              <a:outerShdw dist="38100" dir="2700000" algn="tl" rotWithShape="0">
                <a:schemeClr val="accent2"/>
              </a:outerShdw>
            </a:effectLst>
          </a:endParaRPr>
        </a:p>
      </xdr:txBody>
    </xdr:sp>
    <xdr:clientData/>
  </xdr:oneCellAnchor>
  <xdr:twoCellAnchor>
    <xdr:from>
      <xdr:col>6</xdr:col>
      <xdr:colOff>282022</xdr:colOff>
      <xdr:row>8</xdr:row>
      <xdr:rowOff>22076</xdr:rowOff>
    </xdr:from>
    <xdr:to>
      <xdr:col>11</xdr:col>
      <xdr:colOff>10583</xdr:colOff>
      <xdr:row>21</xdr:row>
      <xdr:rowOff>137584</xdr:rowOff>
    </xdr:to>
    <xdr:pic>
      <xdr:nvPicPr>
        <xdr:cNvPr id="4" name="Imagem 3" descr="Resultado de imagem para porcentagem png">
          <a:extLst>
            <a:ext uri="{FF2B5EF4-FFF2-40B4-BE49-F238E27FC236}">
              <a16:creationId xmlns="" xmlns:a16="http://schemas.microsoft.com/office/drawing/2014/main" id="{00000000-0008-0000-0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7595105" y="2689076"/>
          <a:ext cx="4215895" cy="32270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20</xdr:row>
      <xdr:rowOff>105942</xdr:rowOff>
    </xdr:from>
    <xdr:to>
      <xdr:col>12</xdr:col>
      <xdr:colOff>0</xdr:colOff>
      <xdr:row>25</xdr:row>
      <xdr:rowOff>42333</xdr:rowOff>
    </xdr:to>
    <xdr:pic>
      <xdr:nvPicPr>
        <xdr:cNvPr id="5" name="Imagem 4" descr="Resultado de imagem para traço horizontal  preto">
          <a:extLst>
            <a:ext uri="{FF2B5EF4-FFF2-40B4-BE49-F238E27FC236}">
              <a16:creationId xmlns="" xmlns:a16="http://schemas.microsoft.com/office/drawing/2014/main" id="{00000000-0008-0000-0600-000005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clrChange>
            <a:clrFrom>
              <a:srgbClr val="F6F6F6"/>
            </a:clrFrom>
            <a:clrTo>
              <a:srgbClr val="F6F6F6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t="27991" b="36167"/>
        <a:stretch/>
      </xdr:blipFill>
      <xdr:spPr bwMode="auto">
        <a:xfrm>
          <a:off x="0" y="5693942"/>
          <a:ext cx="12414250" cy="8888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656541</xdr:colOff>
      <xdr:row>0</xdr:row>
      <xdr:rowOff>0</xdr:rowOff>
    </xdr:from>
    <xdr:ext cx="5443413" cy="937629"/>
    <xdr:sp macro="" textlink="">
      <xdr:nvSpPr>
        <xdr:cNvPr id="4" name="Retângulo 3">
          <a:extLst>
            <a:ext uri="{FF2B5EF4-FFF2-40B4-BE49-F238E27FC236}">
              <a16:creationId xmlns="" xmlns:a16="http://schemas.microsoft.com/office/drawing/2014/main" id="{00000000-0008-0000-0700-000004000000}"/>
            </a:ext>
          </a:extLst>
        </xdr:cNvPr>
        <xdr:cNvSpPr/>
      </xdr:nvSpPr>
      <xdr:spPr>
        <a:xfrm>
          <a:off x="1081503" y="0"/>
          <a:ext cx="5443413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pt-BR" sz="5400" b="0" cap="none" spc="0">
              <a:ln w="0"/>
              <a:solidFill>
                <a:schemeClr val="tx2">
                  <a:lumMod val="75000"/>
                </a:schemeClr>
              </a:solidFill>
              <a:effectLst>
                <a:reflection blurRad="6350" stA="53000" endA="300" endPos="35500" dir="5400000" sy="-90000" algn="bl" rotWithShape="0"/>
              </a:effectLst>
            </a:rPr>
            <a:t>Câmbio de Moeda</a:t>
          </a:r>
        </a:p>
      </xdr:txBody>
    </xdr:sp>
    <xdr:clientData/>
  </xdr:oneCellAnchor>
  <xdr:twoCellAnchor>
    <xdr:from>
      <xdr:col>7</xdr:col>
      <xdr:colOff>640632</xdr:colOff>
      <xdr:row>2</xdr:row>
      <xdr:rowOff>0</xdr:rowOff>
    </xdr:from>
    <xdr:to>
      <xdr:col>10</xdr:col>
      <xdr:colOff>859997</xdr:colOff>
      <xdr:row>19</xdr:row>
      <xdr:rowOff>146538</xdr:rowOff>
    </xdr:to>
    <xdr:grpSp>
      <xdr:nvGrpSpPr>
        <xdr:cNvPr id="6" name="Grupo 5">
          <a:extLst>
            <a:ext uri="{FF2B5EF4-FFF2-40B4-BE49-F238E27FC236}">
              <a16:creationId xmlns="" xmlns:a16="http://schemas.microsoft.com/office/drawing/2014/main" id="{00000000-0008-0000-0700-000006000000}"/>
            </a:ext>
          </a:extLst>
        </xdr:cNvPr>
        <xdr:cNvGrpSpPr/>
      </xdr:nvGrpSpPr>
      <xdr:grpSpPr>
        <a:xfrm>
          <a:off x="4655786" y="1113692"/>
          <a:ext cx="2432096" cy="3260481"/>
          <a:chOff x="4157550" y="1113692"/>
          <a:chExt cx="2432096" cy="3260481"/>
        </a:xfrm>
      </xdr:grpSpPr>
      <xdr:sp macro="" textlink="">
        <xdr:nvSpPr>
          <xdr:cNvPr id="3" name="CaixaDeTexto 2">
            <a:extLst>
              <a:ext uri="{FF2B5EF4-FFF2-40B4-BE49-F238E27FC236}">
                <a16:creationId xmlns="" xmlns:a16="http://schemas.microsoft.com/office/drawing/2014/main" id="{00000000-0008-0000-0700-000003000000}"/>
              </a:ext>
            </a:extLst>
          </xdr:cNvPr>
          <xdr:cNvSpPr txBox="1"/>
        </xdr:nvSpPr>
        <xdr:spPr>
          <a:xfrm>
            <a:off x="4157550" y="1113692"/>
            <a:ext cx="2432096" cy="967156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accent1">
                <a:lumMod val="75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pt-BR" sz="1400" b="1"/>
              <a:t>Alunos</a:t>
            </a:r>
          </a:p>
          <a:p>
            <a:pPr algn="ctr"/>
            <a:endParaRPr lang="pt-BR" sz="500"/>
          </a:p>
          <a:p>
            <a:pPr algn="ctr"/>
            <a:r>
              <a:rPr lang="pt-BR" sz="1100"/>
              <a:t>Nomeie</a:t>
            </a:r>
            <a:r>
              <a:rPr lang="pt-BR" sz="1100" baseline="0"/>
              <a:t> a célula L4 como "</a:t>
            </a:r>
            <a:r>
              <a:rPr lang="pt-BR" sz="1100" b="1"/>
              <a:t>dólar</a:t>
            </a:r>
            <a:r>
              <a:rPr lang="pt-BR" sz="1100"/>
              <a:t>",</a:t>
            </a:r>
            <a:r>
              <a:rPr lang="pt-BR" sz="1100" baseline="0"/>
              <a:t> </a:t>
            </a:r>
            <a:r>
              <a:rPr lang="pt-BR" sz="1100"/>
              <a:t>para que ela fique fixa e possa ser usada com o autopreenchimento. </a:t>
            </a:r>
          </a:p>
        </xdr:txBody>
      </xdr:sp>
      <xdr:pic>
        <xdr:nvPicPr>
          <xdr:cNvPr id="5" name="Imagem 4" descr="Resultado de imagem para cambio de moedas">
            <a:extLst>
              <a:ext uri="{FF2B5EF4-FFF2-40B4-BE49-F238E27FC236}">
                <a16:creationId xmlns="" xmlns:a16="http://schemas.microsoft.com/office/drawing/2014/main" id="{00000000-0008-0000-0700-000005000000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119" t="6202" r="3940"/>
          <a:stretch/>
        </xdr:blipFill>
        <xdr:spPr bwMode="auto">
          <a:xfrm>
            <a:off x="4198327" y="2124809"/>
            <a:ext cx="2307980" cy="224936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152400</xdr:colOff>
      <xdr:row>0</xdr:row>
      <xdr:rowOff>152401</xdr:rowOff>
    </xdr:from>
    <xdr:to>
      <xdr:col>15</xdr:col>
      <xdr:colOff>306823</xdr:colOff>
      <xdr:row>3</xdr:row>
      <xdr:rowOff>85726</xdr:rowOff>
    </xdr:to>
    <xdr:sp macro="" textlink="">
      <xdr:nvSpPr>
        <xdr:cNvPr id="4" name="CaixaDeTexto 3">
          <a:extLst>
            <a:ext uri="{FF2B5EF4-FFF2-40B4-BE49-F238E27FC236}">
              <a16:creationId xmlns="" xmlns:a16="http://schemas.microsoft.com/office/drawing/2014/main" id="{00000000-0008-0000-0800-000004000000}"/>
            </a:ext>
          </a:extLst>
        </xdr:cNvPr>
        <xdr:cNvSpPr txBox="1"/>
      </xdr:nvSpPr>
      <xdr:spPr>
        <a:xfrm>
          <a:off x="10058400" y="152401"/>
          <a:ext cx="2192773" cy="1371600"/>
        </a:xfrm>
        <a:prstGeom prst="rect">
          <a:avLst/>
        </a:prstGeom>
        <a:solidFill>
          <a:schemeClr val="lt1"/>
        </a:solidFill>
        <a:ln w="9525" cmpd="sng">
          <a:solidFill>
            <a:schemeClr val="accent5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600" b="1"/>
            <a:t>Alunos</a:t>
          </a:r>
          <a:endParaRPr lang="pt-BR" sz="1600"/>
        </a:p>
        <a:p>
          <a:pPr algn="ctr"/>
          <a:endParaRPr lang="pt-BR" sz="800"/>
        </a:p>
        <a:p>
          <a:pPr algn="ctr"/>
          <a:r>
            <a:rPr lang="pt-BR" sz="1100"/>
            <a:t>Calcule o total gasto no</a:t>
          </a:r>
          <a:r>
            <a:rPr lang="pt-BR" sz="1100" baseline="0"/>
            <a:t> mercado e o valor que será pago após o desconto de pagamento à vista. </a:t>
          </a:r>
        </a:p>
        <a:p>
          <a:pPr algn="ctr"/>
          <a:endParaRPr lang="pt-BR" sz="800" baseline="0"/>
        </a:p>
        <a:p>
          <a:pPr algn="ctr"/>
          <a:r>
            <a:rPr lang="pt-BR" sz="1100" baseline="0"/>
            <a:t>Lembre-se de arrendondar o valor.</a:t>
          </a:r>
          <a:endParaRPr lang="pt-BR" sz="1100"/>
        </a:p>
      </xdr:txBody>
    </xdr:sp>
    <xdr:clientData/>
  </xdr:twoCellAnchor>
  <xdr:oneCellAnchor>
    <xdr:from>
      <xdr:col>3</xdr:col>
      <xdr:colOff>174400</xdr:colOff>
      <xdr:row>1</xdr:row>
      <xdr:rowOff>0</xdr:rowOff>
    </xdr:from>
    <xdr:ext cx="5391669" cy="937629"/>
    <xdr:sp macro="" textlink="">
      <xdr:nvSpPr>
        <xdr:cNvPr id="5" name="Retângulo 4">
          <a:extLst>
            <a:ext uri="{FF2B5EF4-FFF2-40B4-BE49-F238E27FC236}">
              <a16:creationId xmlns="" xmlns:a16="http://schemas.microsoft.com/office/drawing/2014/main" id="{00000000-0008-0000-0800-000005000000}"/>
            </a:ext>
          </a:extLst>
        </xdr:cNvPr>
        <xdr:cNvSpPr/>
      </xdr:nvSpPr>
      <xdr:spPr>
        <a:xfrm>
          <a:off x="2165125" y="161925"/>
          <a:ext cx="539166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pt-BR" sz="5400" b="1" cap="none" spc="0">
              <a:ln w="12700">
                <a:solidFill>
                  <a:schemeClr val="tx2">
                    <a:lumMod val="75000"/>
                  </a:schemeClr>
                </a:solidFill>
                <a:prstDash val="solid"/>
              </a:ln>
              <a:pattFill prst="dkUpDiag">
                <a:fgClr>
                  <a:schemeClr val="tx2"/>
                </a:fgClr>
                <a:bgClr>
                  <a:schemeClr val="tx2">
                    <a:lumMod val="20000"/>
                    <a:lumOff val="80000"/>
                  </a:schemeClr>
                </a:bgClr>
              </a:pattFill>
              <a:effectLst>
                <a:outerShdw dist="38100" dir="2640000" algn="bl" rotWithShape="0">
                  <a:schemeClr val="tx2">
                    <a:lumMod val="75000"/>
                  </a:schemeClr>
                </a:outerShdw>
              </a:effectLst>
            </a:rPr>
            <a:t>Supermercado Fic</a:t>
          </a:r>
        </a:p>
      </xdr:txBody>
    </xdr:sp>
    <xdr:clientData/>
  </xdr:oneCellAnchor>
  <xdr:twoCellAnchor editAs="oneCell">
    <xdr:from>
      <xdr:col>10</xdr:col>
      <xdr:colOff>257175</xdr:colOff>
      <xdr:row>1</xdr:row>
      <xdr:rowOff>95250</xdr:rowOff>
    </xdr:from>
    <xdr:to>
      <xdr:col>11</xdr:col>
      <xdr:colOff>644594</xdr:colOff>
      <xdr:row>1</xdr:row>
      <xdr:rowOff>1028700</xdr:rowOff>
    </xdr:to>
    <xdr:pic>
      <xdr:nvPicPr>
        <xdr:cNvPr id="7" name="Imagem 6" descr="Resultado de imagem para carrinho mercado[ png">
          <a:extLst>
            <a:ext uri="{FF2B5EF4-FFF2-40B4-BE49-F238E27FC236}">
              <a16:creationId xmlns="" xmlns:a16="http://schemas.microsoft.com/office/drawing/2014/main" id="{00000000-0008-0000-08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01050" y="257175"/>
          <a:ext cx="997019" cy="933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142875</xdr:colOff>
      <xdr:row>1</xdr:row>
      <xdr:rowOff>95250</xdr:rowOff>
    </xdr:from>
    <xdr:to>
      <xdr:col>1</xdr:col>
      <xdr:colOff>1139894</xdr:colOff>
      <xdr:row>1</xdr:row>
      <xdr:rowOff>1028700</xdr:rowOff>
    </xdr:to>
    <xdr:pic>
      <xdr:nvPicPr>
        <xdr:cNvPr id="8" name="Imagem 7" descr="Resultado de imagem para carrinho mercado[ png">
          <a:extLst>
            <a:ext uri="{FF2B5EF4-FFF2-40B4-BE49-F238E27FC236}">
              <a16:creationId xmlns="" xmlns:a16="http://schemas.microsoft.com/office/drawing/2014/main" id="{00000000-0008-0000-08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323850" y="257175"/>
          <a:ext cx="997019" cy="933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atriciachambral\Downloads\105-Fun&#231;oes%20de%20Data%20e%20Hora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felipebiaggio\Downloads\Exerc&#237;cios%20-%20Resolvidos(2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ilha1"/>
      <sheetName val="Planilha2"/>
    </sheetNames>
    <sheetDataSet>
      <sheetData sheetId="0"/>
      <sheetData sheetId="1">
        <row r="3">
          <cell r="B3">
            <v>43466</v>
          </cell>
        </row>
        <row r="4">
          <cell r="B4">
            <v>43576</v>
          </cell>
        </row>
        <row r="5">
          <cell r="B5">
            <v>43586</v>
          </cell>
        </row>
        <row r="6">
          <cell r="B6">
            <v>43715</v>
          </cell>
        </row>
        <row r="7">
          <cell r="B7">
            <v>43750</v>
          </cell>
        </row>
        <row r="8">
          <cell r="B8">
            <v>43771</v>
          </cell>
        </row>
        <row r="9">
          <cell r="B9">
            <v>43784</v>
          </cell>
        </row>
        <row r="10">
          <cell r="B10">
            <v>43824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úmeros1"/>
      <sheetName val="Números2"/>
      <sheetName val="Números3"/>
      <sheetName val="Números4"/>
      <sheetName val="Data é Número"/>
      <sheetName val="Referência"/>
      <sheetName val="REF1"/>
      <sheetName val="Tipo_Referências"/>
      <sheetName val="Projeção Coluna"/>
      <sheetName val="Projeção Linha"/>
      <sheetName val="Projeção Coluna e Linha"/>
      <sheetName val="Produtos Importados"/>
      <sheetName val="Cotação Do Dia"/>
      <sheetName val="Endereço Misto"/>
      <sheetName val="Endereço Misto II"/>
      <sheetName val="Extra"/>
    </sheetNames>
    <sheetDataSet>
      <sheetData sheetId="0"/>
      <sheetData sheetId="1"/>
      <sheetData sheetId="2"/>
      <sheetData sheetId="3"/>
      <sheetData sheetId="4"/>
      <sheetData sheetId="5">
        <row r="7">
          <cell r="K7">
            <v>5</v>
          </cell>
          <cell r="L7">
            <v>6</v>
          </cell>
          <cell r="M7">
            <v>4</v>
          </cell>
        </row>
        <row r="8">
          <cell r="K8">
            <v>5</v>
          </cell>
          <cell r="L8">
            <v>6</v>
          </cell>
          <cell r="M8">
            <v>2</v>
          </cell>
        </row>
        <row r="9">
          <cell r="K9">
            <v>4</v>
          </cell>
          <cell r="L9">
            <v>1</v>
          </cell>
          <cell r="M9">
            <v>1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XFB20"/>
  <sheetViews>
    <sheetView showGridLines="0" zoomScaleNormal="100" workbookViewId="0">
      <selection activeCell="C14" sqref="C14"/>
    </sheetView>
  </sheetViews>
  <sheetFormatPr defaultColWidth="9.140625" defaultRowHeight="15" zeroHeight="1"/>
  <cols>
    <col min="1" max="1" width="2.7109375" style="194" customWidth="1"/>
    <col min="2" max="2" width="2.140625" style="194" customWidth="1"/>
    <col min="3" max="3" width="36.5703125" style="194" customWidth="1"/>
    <col min="4" max="4" width="0.85546875" style="194" customWidth="1"/>
    <col min="5" max="5" width="19" style="194" bestFit="1" customWidth="1"/>
    <col min="6" max="6" width="2" customWidth="1"/>
    <col min="7" max="7" width="16.42578125" style="193" customWidth="1"/>
    <col min="8" max="8" width="10.28515625" style="193" customWidth="1"/>
    <col min="9" max="9" width="14.7109375" style="193" customWidth="1"/>
    <col min="10" max="13" width="9.140625" style="193" customWidth="1"/>
    <col min="14" max="14" width="10" style="193" customWidth="1"/>
    <col min="15" max="16382" width="9.140625" style="193"/>
    <col min="16383" max="16384" width="9.140625" style="191"/>
  </cols>
  <sheetData>
    <row r="1" spans="1:6" ht="11.25" customHeight="1" thickBot="1">
      <c r="A1"/>
      <c r="B1"/>
      <c r="C1"/>
      <c r="D1"/>
      <c r="E1"/>
    </row>
    <row r="2" spans="1:6" ht="114.75" customHeight="1" thickBot="1">
      <c r="A2"/>
      <c r="B2" s="40"/>
      <c r="C2" s="41"/>
      <c r="D2" s="41"/>
      <c r="E2" s="41"/>
      <c r="F2" s="42"/>
    </row>
    <row r="3" spans="1:6" ht="18.75">
      <c r="A3"/>
      <c r="B3" s="43"/>
      <c r="C3" s="190" t="s">
        <v>27</v>
      </c>
      <c r="D3" s="44"/>
      <c r="E3" s="120" t="s">
        <v>26</v>
      </c>
      <c r="F3" s="45"/>
    </row>
    <row r="4" spans="1:6" ht="18.75">
      <c r="A4"/>
      <c r="B4" s="43"/>
      <c r="C4" s="119">
        <v>5678.36</v>
      </c>
      <c r="D4" s="46"/>
      <c r="E4" s="122" t="s">
        <v>5</v>
      </c>
      <c r="F4" s="45"/>
    </row>
    <row r="5" spans="1:6" ht="18.75">
      <c r="A5"/>
      <c r="B5" s="43"/>
      <c r="C5" s="262">
        <v>5678.36</v>
      </c>
      <c r="D5" s="47"/>
      <c r="E5" s="121" t="s">
        <v>6</v>
      </c>
      <c r="F5" s="45"/>
    </row>
    <row r="6" spans="1:6" ht="18.75">
      <c r="A6"/>
      <c r="B6" s="43"/>
      <c r="C6" s="259">
        <v>5678.36</v>
      </c>
      <c r="D6" s="48"/>
      <c r="E6" s="60" t="s">
        <v>7</v>
      </c>
      <c r="F6" s="45"/>
    </row>
    <row r="7" spans="1:6" ht="18.75">
      <c r="A7"/>
      <c r="B7" s="43"/>
      <c r="C7" s="253">
        <v>5678.36</v>
      </c>
      <c r="D7" s="49"/>
      <c r="E7" s="60" t="s">
        <v>8</v>
      </c>
      <c r="F7" s="45"/>
    </row>
    <row r="8" spans="1:6" ht="18.75">
      <c r="A8"/>
      <c r="B8" s="43"/>
      <c r="C8" s="260">
        <v>5678.36</v>
      </c>
      <c r="D8" s="50"/>
      <c r="E8" s="60" t="s">
        <v>9</v>
      </c>
      <c r="F8" s="45"/>
    </row>
    <row r="9" spans="1:6" ht="18.75">
      <c r="A9"/>
      <c r="B9" s="43"/>
      <c r="C9" s="254">
        <v>5678.36</v>
      </c>
      <c r="D9" s="51"/>
      <c r="E9" s="60" t="s">
        <v>10</v>
      </c>
      <c r="F9" s="45"/>
    </row>
    <row r="10" spans="1:6" ht="18.75">
      <c r="A10"/>
      <c r="B10" s="43"/>
      <c r="C10" s="261">
        <v>5678.36</v>
      </c>
      <c r="D10" s="52"/>
      <c r="E10" s="60" t="s">
        <v>11</v>
      </c>
      <c r="F10" s="45"/>
    </row>
    <row r="11" spans="1:6" ht="18.75">
      <c r="A11"/>
      <c r="B11" s="43"/>
      <c r="C11" s="255">
        <v>5678.36</v>
      </c>
      <c r="D11" s="53"/>
      <c r="E11" s="60" t="s">
        <v>12</v>
      </c>
      <c r="F11" s="45"/>
    </row>
    <row r="12" spans="1:6" ht="18.75">
      <c r="A12"/>
      <c r="B12" s="43"/>
      <c r="C12" s="256">
        <v>5678.36</v>
      </c>
      <c r="D12" s="54"/>
      <c r="E12" s="60" t="s">
        <v>13</v>
      </c>
      <c r="F12" s="45"/>
    </row>
    <row r="13" spans="1:6" ht="18.75">
      <c r="A13"/>
      <c r="B13" s="43"/>
      <c r="C13" s="257">
        <v>5678.36</v>
      </c>
      <c r="D13" s="55"/>
      <c r="E13" s="60" t="s">
        <v>72</v>
      </c>
      <c r="F13" s="45"/>
    </row>
    <row r="14" spans="1:6" ht="19.5" thickBot="1">
      <c r="A14"/>
      <c r="B14" s="43"/>
      <c r="C14" s="258">
        <v>5678.36</v>
      </c>
      <c r="D14" s="56"/>
      <c r="E14" s="61" t="s">
        <v>14</v>
      </c>
      <c r="F14" s="45"/>
    </row>
    <row r="15" spans="1:6" ht="15.75" thickBot="1">
      <c r="A15"/>
      <c r="B15" s="57"/>
      <c r="C15" s="58"/>
      <c r="D15" s="58"/>
      <c r="E15" s="58"/>
      <c r="F15" s="59"/>
    </row>
    <row r="16" spans="1:6">
      <c r="F16" s="62"/>
    </row>
    <row r="17" spans="6:6">
      <c r="F17" s="62"/>
    </row>
    <row r="18" spans="6:6">
      <c r="F18" s="62"/>
    </row>
    <row r="19" spans="6:6">
      <c r="F19" s="62"/>
    </row>
    <row r="20" spans="6:6">
      <c r="F20" s="62"/>
    </row>
  </sheetData>
  <mergeCells count="2">
    <mergeCell ref="G1:XFB1048576"/>
    <mergeCell ref="A16:E1048576"/>
  </mergeCells>
  <pageMargins left="0.511811024" right="0.511811024" top="0.78740157499999996" bottom="0.78740157499999996" header="0.31496062000000002" footer="0.31496062000000002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W27"/>
  <sheetViews>
    <sheetView showGridLines="0" zoomScale="120" zoomScaleNormal="120" workbookViewId="0">
      <selection activeCell="F12" sqref="F12"/>
    </sheetView>
  </sheetViews>
  <sheetFormatPr defaultColWidth="0" defaultRowHeight="15" zeroHeight="1"/>
  <cols>
    <col min="1" max="1" width="2.7109375" customWidth="1"/>
    <col min="2" max="2" width="1.7109375" customWidth="1"/>
    <col min="3" max="3" width="14.5703125" bestFit="1" customWidth="1"/>
    <col min="4" max="4" width="15.85546875" bestFit="1" customWidth="1"/>
    <col min="5" max="6" width="14.42578125" bestFit="1" customWidth="1"/>
    <col min="7" max="7" width="1.85546875" customWidth="1"/>
    <col min="8" max="23" width="9.140625" customWidth="1"/>
    <col min="24" max="16384" width="9.140625" hidden="1"/>
  </cols>
  <sheetData>
    <row r="1" spans="2:10" ht="30.75" customHeight="1" thickBot="1"/>
    <row r="2" spans="2:10" ht="43.5" customHeight="1" thickBot="1">
      <c r="B2" s="196"/>
      <c r="C2" s="195"/>
      <c r="D2" s="195"/>
      <c r="E2" s="195"/>
      <c r="F2" s="195"/>
      <c r="G2" s="199"/>
    </row>
    <row r="3" spans="2:10" ht="15.75" thickBot="1">
      <c r="B3" s="197"/>
      <c r="C3" s="123" t="s">
        <v>6</v>
      </c>
      <c r="D3" s="124" t="s">
        <v>0</v>
      </c>
      <c r="E3" s="124" t="s">
        <v>2</v>
      </c>
      <c r="F3" s="125" t="s">
        <v>1</v>
      </c>
      <c r="G3" s="200"/>
    </row>
    <row r="4" spans="2:10">
      <c r="B4" s="197"/>
      <c r="C4" s="126">
        <v>153</v>
      </c>
      <c r="D4" s="263">
        <v>153</v>
      </c>
      <c r="E4" s="266">
        <v>153</v>
      </c>
      <c r="F4" s="269">
        <v>153</v>
      </c>
      <c r="G4" s="200"/>
      <c r="H4" s="1"/>
      <c r="I4" s="1"/>
      <c r="J4" s="1"/>
    </row>
    <row r="5" spans="2:10">
      <c r="B5" s="197"/>
      <c r="C5" s="127">
        <v>54</v>
      </c>
      <c r="D5" s="264">
        <v>54</v>
      </c>
      <c r="E5" s="267">
        <v>54</v>
      </c>
      <c r="F5" s="270">
        <v>54</v>
      </c>
      <c r="G5" s="200"/>
      <c r="H5" s="1"/>
      <c r="I5" s="1"/>
      <c r="J5" s="1"/>
    </row>
    <row r="6" spans="2:10">
      <c r="B6" s="197"/>
      <c r="C6" s="127">
        <v>225.7</v>
      </c>
      <c r="D6" s="264">
        <v>225.7</v>
      </c>
      <c r="E6" s="267">
        <v>225.7</v>
      </c>
      <c r="F6" s="270">
        <v>225.7</v>
      </c>
      <c r="G6" s="200"/>
      <c r="H6" s="1"/>
      <c r="I6" s="1"/>
      <c r="J6" s="1"/>
    </row>
    <row r="7" spans="2:10">
      <c r="B7" s="197"/>
      <c r="C7" s="127">
        <v>100184</v>
      </c>
      <c r="D7" s="264">
        <v>100184</v>
      </c>
      <c r="E7" s="267">
        <v>100184</v>
      </c>
      <c r="F7" s="270">
        <v>100184</v>
      </c>
      <c r="G7" s="200"/>
      <c r="I7" s="1"/>
      <c r="J7" s="1"/>
    </row>
    <row r="8" spans="2:10">
      <c r="B8" s="197"/>
      <c r="C8" s="127">
        <v>95.45</v>
      </c>
      <c r="D8" s="264">
        <v>95.45</v>
      </c>
      <c r="E8" s="267">
        <v>95.45</v>
      </c>
      <c r="F8" s="270">
        <v>95.45</v>
      </c>
      <c r="G8" s="200"/>
      <c r="H8" s="1"/>
      <c r="I8" s="1"/>
      <c r="J8" s="1"/>
    </row>
    <row r="9" spans="2:10">
      <c r="B9" s="197"/>
      <c r="C9" s="127">
        <v>365.75</v>
      </c>
      <c r="D9" s="264">
        <v>365.75</v>
      </c>
      <c r="E9" s="267">
        <v>365.75</v>
      </c>
      <c r="F9" s="270">
        <v>365.75</v>
      </c>
      <c r="G9" s="200"/>
      <c r="H9" s="1"/>
      <c r="I9" s="1"/>
      <c r="J9" s="1"/>
    </row>
    <row r="10" spans="2:10" ht="15.75" thickBot="1">
      <c r="B10" s="197"/>
      <c r="C10" s="128">
        <v>12</v>
      </c>
      <c r="D10" s="265">
        <v>12</v>
      </c>
      <c r="E10" s="268">
        <v>12</v>
      </c>
      <c r="F10" s="271">
        <v>12</v>
      </c>
      <c r="G10" s="200"/>
      <c r="H10" s="1"/>
      <c r="I10" s="1"/>
      <c r="J10" s="1"/>
    </row>
    <row r="11" spans="2:10" ht="5.25" customHeight="1" thickBot="1">
      <c r="B11" s="197"/>
      <c r="C11" s="63"/>
      <c r="D11" s="112"/>
      <c r="E11" s="112"/>
      <c r="F11" s="112"/>
      <c r="G11" s="200"/>
    </row>
    <row r="12" spans="2:10" ht="15.75" thickBot="1">
      <c r="B12" s="197"/>
      <c r="C12" s="63"/>
      <c r="D12" s="272">
        <f>SUM(D4:D10)</f>
        <v>101089.9</v>
      </c>
      <c r="E12" s="273">
        <f>SUM(E4:E10)</f>
        <v>101089.9</v>
      </c>
      <c r="F12" s="274">
        <f>SUM(F4:F10)</f>
        <v>101089.9</v>
      </c>
      <c r="G12" s="200"/>
    </row>
    <row r="13" spans="2:10" ht="8.25" customHeight="1" thickBot="1">
      <c r="B13" s="198"/>
      <c r="C13" s="202"/>
      <c r="D13" s="202"/>
      <c r="E13" s="202"/>
      <c r="F13" s="202"/>
      <c r="G13" s="201"/>
    </row>
    <row r="14" spans="2:10"/>
    <row r="15" spans="2:10"/>
    <row r="16" spans="2:10"/>
    <row r="17" spans="6:6"/>
    <row r="18" spans="6:6"/>
    <row r="19" spans="6:6">
      <c r="F19" s="2"/>
    </row>
    <row r="20" spans="6:6"/>
    <row r="21" spans="6:6"/>
    <row r="22" spans="6:6"/>
    <row r="23" spans="6:6"/>
    <row r="24" spans="6:6"/>
    <row r="25" spans="6:6"/>
    <row r="26" spans="6:6"/>
    <row r="27" spans="6:6"/>
  </sheetData>
  <mergeCells count="4">
    <mergeCell ref="C2:F2"/>
    <mergeCell ref="B2:B13"/>
    <mergeCell ref="G2:G13"/>
    <mergeCell ref="C13:F13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I17"/>
  <sheetViews>
    <sheetView showGridLines="0" zoomScale="120" zoomScaleNormal="120" workbookViewId="0">
      <selection activeCell="I21" sqref="I21"/>
    </sheetView>
  </sheetViews>
  <sheetFormatPr defaultRowHeight="15.75"/>
  <cols>
    <col min="1" max="1" width="2.5703125" customWidth="1"/>
    <col min="2" max="2" width="1.42578125" customWidth="1"/>
    <col min="3" max="3" width="19.85546875" style="3" customWidth="1"/>
    <col min="4" max="4" width="3.85546875" style="4" customWidth="1"/>
    <col min="5" max="5" width="19.85546875" style="3" customWidth="1"/>
    <col min="6" max="6" width="3.85546875" style="4" customWidth="1"/>
    <col min="7" max="7" width="19.85546875" customWidth="1"/>
    <col min="8" max="8" width="1.42578125" customWidth="1"/>
  </cols>
  <sheetData>
    <row r="1" spans="1:9" ht="10.5" customHeight="1" thickBot="1">
      <c r="A1" s="39"/>
      <c r="I1" s="2"/>
    </row>
    <row r="2" spans="1:9" ht="16.5" hidden="1" thickBot="1"/>
    <row r="3" spans="1:9" ht="86.25" customHeight="1" thickBot="1">
      <c r="B3" s="203"/>
      <c r="C3" s="204"/>
      <c r="D3" s="204"/>
      <c r="E3" s="204"/>
      <c r="F3" s="204"/>
      <c r="G3" s="204"/>
      <c r="H3" s="205"/>
    </row>
    <row r="4" spans="1:9" thickBot="1">
      <c r="B4" s="206"/>
      <c r="C4" s="70" t="s">
        <v>6</v>
      </c>
      <c r="D4" s="129"/>
      <c r="E4" s="70" t="s">
        <v>12</v>
      </c>
      <c r="F4" s="130"/>
      <c r="G4" s="70" t="s">
        <v>13</v>
      </c>
      <c r="H4" s="208"/>
    </row>
    <row r="5" spans="1:9">
      <c r="B5" s="206"/>
      <c r="C5" s="69">
        <v>0.2</v>
      </c>
      <c r="D5" s="71" t="s">
        <v>3</v>
      </c>
      <c r="E5" s="275">
        <v>0.2</v>
      </c>
      <c r="F5" s="113" t="s">
        <v>3</v>
      </c>
      <c r="G5" s="279">
        <v>0.2</v>
      </c>
      <c r="H5" s="208"/>
    </row>
    <row r="6" spans="1:9">
      <c r="B6" s="206"/>
      <c r="C6" s="65">
        <v>1</v>
      </c>
      <c r="D6" s="64" t="s">
        <v>3</v>
      </c>
      <c r="E6" s="276">
        <v>1</v>
      </c>
      <c r="F6" s="114" t="s">
        <v>3</v>
      </c>
      <c r="G6" s="280">
        <v>1</v>
      </c>
      <c r="H6" s="208"/>
    </row>
    <row r="7" spans="1:9">
      <c r="B7" s="206"/>
      <c r="C7" s="65">
        <v>0.75</v>
      </c>
      <c r="D7" s="64" t="s">
        <v>3</v>
      </c>
      <c r="E7" s="276">
        <v>0.75</v>
      </c>
      <c r="F7" s="114" t="s">
        <v>3</v>
      </c>
      <c r="G7" s="280">
        <v>0.75</v>
      </c>
      <c r="H7" s="208"/>
    </row>
    <row r="8" spans="1:9">
      <c r="B8" s="206"/>
      <c r="C8" s="65">
        <v>20</v>
      </c>
      <c r="D8" s="64" t="s">
        <v>3</v>
      </c>
      <c r="E8" s="276">
        <v>20</v>
      </c>
      <c r="F8" s="114" t="s">
        <v>3</v>
      </c>
      <c r="G8" s="280">
        <v>20</v>
      </c>
      <c r="H8" s="208"/>
    </row>
    <row r="9" spans="1:9">
      <c r="B9" s="206"/>
      <c r="C9" s="65">
        <v>1.1000000000000001</v>
      </c>
      <c r="D9" s="64" t="s">
        <v>3</v>
      </c>
      <c r="E9" s="276">
        <v>1.1000000000000001</v>
      </c>
      <c r="F9" s="114" t="s">
        <v>3</v>
      </c>
      <c r="G9" s="280">
        <v>1.1000000000000001</v>
      </c>
      <c r="H9" s="208"/>
    </row>
    <row r="10" spans="1:9">
      <c r="B10" s="206"/>
      <c r="C10" s="66">
        <v>0.24</v>
      </c>
      <c r="D10" s="64" t="s">
        <v>3</v>
      </c>
      <c r="E10" s="277">
        <v>0.24</v>
      </c>
      <c r="F10" s="114" t="s">
        <v>3</v>
      </c>
      <c r="G10" s="281">
        <v>0.24</v>
      </c>
      <c r="H10" s="208"/>
    </row>
    <row r="11" spans="1:9">
      <c r="B11" s="206"/>
      <c r="C11" s="65">
        <v>0.39</v>
      </c>
      <c r="D11" s="64" t="s">
        <v>3</v>
      </c>
      <c r="E11" s="276">
        <v>0.39</v>
      </c>
      <c r="F11" s="114" t="s">
        <v>3</v>
      </c>
      <c r="G11" s="280">
        <v>0.39</v>
      </c>
      <c r="H11" s="208"/>
      <c r="I11" s="72"/>
    </row>
    <row r="12" spans="1:9">
      <c r="B12" s="206"/>
      <c r="C12" s="65">
        <v>6.48</v>
      </c>
      <c r="D12" s="64" t="s">
        <v>3</v>
      </c>
      <c r="E12" s="276">
        <v>6.48</v>
      </c>
      <c r="F12" s="114" t="s">
        <v>3</v>
      </c>
      <c r="G12" s="280">
        <v>6.48</v>
      </c>
      <c r="H12" s="208"/>
    </row>
    <row r="13" spans="1:9">
      <c r="B13" s="206"/>
      <c r="C13" s="65">
        <v>0.05</v>
      </c>
      <c r="D13" s="64" t="s">
        <v>3</v>
      </c>
      <c r="E13" s="276">
        <v>0.05</v>
      </c>
      <c r="F13" s="114" t="s">
        <v>3</v>
      </c>
      <c r="G13" s="280">
        <v>0.05</v>
      </c>
      <c r="H13" s="208"/>
    </row>
    <row r="14" spans="1:9">
      <c r="B14" s="206"/>
      <c r="C14" s="65">
        <v>2.5000000000000001E-2</v>
      </c>
      <c r="D14" s="64" t="s">
        <v>3</v>
      </c>
      <c r="E14" s="276">
        <v>2.5000000000000001E-2</v>
      </c>
      <c r="F14" s="114" t="s">
        <v>3</v>
      </c>
      <c r="G14" s="280">
        <v>2.5000000000000001E-2</v>
      </c>
      <c r="H14" s="208"/>
    </row>
    <row r="15" spans="1:9">
      <c r="B15" s="206"/>
      <c r="C15" s="66">
        <v>0.9</v>
      </c>
      <c r="D15" s="64" t="s">
        <v>3</v>
      </c>
      <c r="E15" s="277">
        <v>0.9</v>
      </c>
      <c r="F15" s="114" t="s">
        <v>3</v>
      </c>
      <c r="G15" s="281">
        <v>0.9</v>
      </c>
      <c r="H15" s="208"/>
    </row>
    <row r="16" spans="1:9" ht="16.5" thickBot="1">
      <c r="B16" s="206"/>
      <c r="C16" s="67">
        <v>0.01</v>
      </c>
      <c r="D16" s="68" t="s">
        <v>3</v>
      </c>
      <c r="E16" s="278">
        <v>0.01</v>
      </c>
      <c r="F16" s="115" t="s">
        <v>3</v>
      </c>
      <c r="G16" s="282">
        <v>0.01</v>
      </c>
      <c r="H16" s="208"/>
    </row>
    <row r="17" spans="2:8" ht="6" customHeight="1" thickBot="1">
      <c r="B17" s="207"/>
      <c r="C17" s="210"/>
      <c r="D17" s="210"/>
      <c r="E17" s="210"/>
      <c r="F17" s="210"/>
      <c r="G17" s="210"/>
      <c r="H17" s="209"/>
    </row>
  </sheetData>
  <mergeCells count="4">
    <mergeCell ref="B3:H3"/>
    <mergeCell ref="B4:B17"/>
    <mergeCell ref="H4:H17"/>
    <mergeCell ref="C17:G17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B1:J23"/>
  <sheetViews>
    <sheetView showGridLines="0" zoomScale="140" zoomScaleNormal="140" workbookViewId="0">
      <selection activeCell="H4" sqref="H4:H10"/>
    </sheetView>
  </sheetViews>
  <sheetFormatPr defaultRowHeight="15"/>
  <cols>
    <col min="1" max="1" width="2.7109375" customWidth="1"/>
    <col min="2" max="2" width="1.42578125" customWidth="1"/>
    <col min="3" max="3" width="12.7109375" bestFit="1" customWidth="1"/>
    <col min="4" max="6" width="10" customWidth="1"/>
    <col min="7" max="7" width="11.85546875" bestFit="1" customWidth="1"/>
    <col min="8" max="8" width="18.140625" customWidth="1"/>
    <col min="9" max="9" width="1.5703125" customWidth="1"/>
    <col min="10" max="10" width="15.42578125" bestFit="1" customWidth="1"/>
  </cols>
  <sheetData>
    <row r="1" spans="2:10" ht="15.75" thickBot="1"/>
    <row r="2" spans="2:10" ht="67.5" customHeight="1" thickBot="1">
      <c r="B2" s="80"/>
      <c r="C2" s="81"/>
      <c r="D2" s="81"/>
      <c r="E2" s="81"/>
      <c r="F2" s="81"/>
      <c r="G2" s="81"/>
      <c r="H2" s="81"/>
      <c r="I2" s="82"/>
    </row>
    <row r="3" spans="2:10" ht="15.75" thickBot="1">
      <c r="B3" s="83"/>
      <c r="C3" s="76">
        <v>0</v>
      </c>
      <c r="D3" s="77">
        <v>1</v>
      </c>
      <c r="E3" s="78">
        <v>2</v>
      </c>
      <c r="F3" s="79">
        <v>3</v>
      </c>
      <c r="G3" s="78">
        <v>4</v>
      </c>
      <c r="H3" s="79" t="s">
        <v>4</v>
      </c>
      <c r="I3" s="84"/>
    </row>
    <row r="4" spans="2:10">
      <c r="B4" s="83"/>
      <c r="C4" s="73">
        <v>95</v>
      </c>
      <c r="D4" s="283">
        <v>95</v>
      </c>
      <c r="E4" s="286">
        <v>95</v>
      </c>
      <c r="F4" s="289">
        <v>95</v>
      </c>
      <c r="G4" s="292">
        <v>95</v>
      </c>
      <c r="H4" s="295">
        <v>95</v>
      </c>
      <c r="I4" s="84"/>
    </row>
    <row r="5" spans="2:10">
      <c r="B5" s="83"/>
      <c r="C5" s="74">
        <v>54.01</v>
      </c>
      <c r="D5" s="284">
        <v>54.01</v>
      </c>
      <c r="E5" s="287">
        <v>54.01</v>
      </c>
      <c r="F5" s="290">
        <v>54.01</v>
      </c>
      <c r="G5" s="293">
        <v>54.01</v>
      </c>
      <c r="H5" s="296">
        <v>54.01</v>
      </c>
      <c r="I5" s="84"/>
    </row>
    <row r="6" spans="2:10">
      <c r="B6" s="83"/>
      <c r="C6" s="74">
        <v>225.69900000000001</v>
      </c>
      <c r="D6" s="284">
        <v>225.69900000000001</v>
      </c>
      <c r="E6" s="287">
        <v>225.69900000000001</v>
      </c>
      <c r="F6" s="290">
        <v>225.69900000000001</v>
      </c>
      <c r="G6" s="293">
        <v>225.69900000000001</v>
      </c>
      <c r="H6" s="296">
        <v>225.69900000000001</v>
      </c>
      <c r="I6" s="84"/>
    </row>
    <row r="7" spans="2:10">
      <c r="B7" s="83"/>
      <c r="C7" s="74">
        <v>1513.8698999999999</v>
      </c>
      <c r="D7" s="284">
        <v>1513.8698999999999</v>
      </c>
      <c r="E7" s="287">
        <v>1513.8698999999999</v>
      </c>
      <c r="F7" s="290">
        <v>1513.8698999999999</v>
      </c>
      <c r="G7" s="293">
        <v>1513.8698999999999</v>
      </c>
      <c r="H7" s="296">
        <v>1513.8698999999999</v>
      </c>
      <c r="I7" s="84"/>
    </row>
    <row r="8" spans="2:10">
      <c r="B8" s="83"/>
      <c r="C8" s="74">
        <v>95.9</v>
      </c>
      <c r="D8" s="284">
        <v>95.9</v>
      </c>
      <c r="E8" s="287">
        <v>95.9</v>
      </c>
      <c r="F8" s="290">
        <v>95.9</v>
      </c>
      <c r="G8" s="293">
        <v>95.9</v>
      </c>
      <c r="H8" s="296">
        <v>95.9</v>
      </c>
      <c r="I8" s="84"/>
    </row>
    <row r="9" spans="2:10">
      <c r="B9" s="83"/>
      <c r="C9" s="74">
        <v>365.74001249999998</v>
      </c>
      <c r="D9" s="284">
        <v>365.74001249999998</v>
      </c>
      <c r="E9" s="287">
        <v>365.74001249999998</v>
      </c>
      <c r="F9" s="290">
        <v>365.74001249999998</v>
      </c>
      <c r="G9" s="293">
        <v>365.74001249999998</v>
      </c>
      <c r="H9" s="296">
        <v>365.74001249999998</v>
      </c>
      <c r="I9" s="84"/>
    </row>
    <row r="10" spans="2:10" ht="15.75" thickBot="1">
      <c r="B10" s="83"/>
      <c r="C10" s="75">
        <v>12.5564321</v>
      </c>
      <c r="D10" s="285">
        <v>12.5564321</v>
      </c>
      <c r="E10" s="288">
        <v>12.5564321</v>
      </c>
      <c r="F10" s="291">
        <v>12.5564321</v>
      </c>
      <c r="G10" s="294">
        <v>12.5564321</v>
      </c>
      <c r="H10" s="297">
        <v>12.5564321</v>
      </c>
      <c r="I10" s="84"/>
    </row>
    <row r="11" spans="2:10" ht="4.5" customHeight="1" thickBot="1">
      <c r="B11" s="85"/>
      <c r="C11" s="86"/>
      <c r="D11" s="86"/>
      <c r="E11" s="86"/>
      <c r="F11" s="86"/>
      <c r="G11" s="86"/>
      <c r="H11" s="86"/>
      <c r="I11" s="87"/>
    </row>
    <row r="13" spans="2:10">
      <c r="F13" s="6"/>
      <c r="J13" s="5"/>
    </row>
    <row r="14" spans="2:10">
      <c r="F14" s="7"/>
    </row>
    <row r="15" spans="2:10">
      <c r="F15" s="8"/>
    </row>
    <row r="16" spans="2:10">
      <c r="F16" s="9"/>
    </row>
    <row r="17" spans="6:6">
      <c r="F17" s="10"/>
    </row>
    <row r="18" spans="6:6">
      <c r="F18" s="11"/>
    </row>
    <row r="19" spans="6:6">
      <c r="F19" s="12"/>
    </row>
    <row r="20" spans="6:6">
      <c r="F20" s="13"/>
    </row>
    <row r="21" spans="6:6">
      <c r="F21" s="14"/>
    </row>
    <row r="22" spans="6:6">
      <c r="F22" s="15"/>
    </row>
    <row r="23" spans="6:6">
      <c r="F23" s="16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B1:O20"/>
  <sheetViews>
    <sheetView showGridLines="0" zoomScaleNormal="100" workbookViewId="0">
      <selection activeCell="J29" sqref="J29"/>
    </sheetView>
  </sheetViews>
  <sheetFormatPr defaultRowHeight="12.75"/>
  <cols>
    <col min="1" max="1" width="2.7109375" style="17" customWidth="1"/>
    <col min="2" max="4" width="14.7109375" style="17" customWidth="1"/>
    <col min="5" max="5" width="2.42578125" style="17" customWidth="1"/>
    <col min="6" max="6" width="14.7109375" style="17" customWidth="1"/>
    <col min="7" max="7" width="19.140625" style="17" customWidth="1"/>
    <col min="8" max="8" width="20.42578125" style="17" customWidth="1"/>
    <col min="9" max="9" width="18.42578125" style="17" customWidth="1"/>
    <col min="10" max="10" width="14.7109375" style="17" customWidth="1"/>
    <col min="11" max="11" width="1.140625" style="17" customWidth="1"/>
    <col min="12" max="14" width="9.140625" style="17"/>
    <col min="15" max="15" width="10.5703125" style="17" bestFit="1" customWidth="1"/>
    <col min="16" max="16" width="10.140625" style="17" bestFit="1" customWidth="1"/>
    <col min="17" max="16384" width="9.140625" style="17"/>
  </cols>
  <sheetData>
    <row r="1" spans="2:15" ht="13.5" thickBot="1">
      <c r="H1" s="19"/>
    </row>
    <row r="2" spans="2:15" ht="12.75" customHeight="1" thickTop="1">
      <c r="B2" s="211" t="s">
        <v>66</v>
      </c>
      <c r="C2" s="212"/>
      <c r="D2" s="212"/>
      <c r="E2" s="212"/>
      <c r="F2" s="212"/>
      <c r="G2" s="212"/>
      <c r="H2" s="212"/>
      <c r="I2" s="212"/>
      <c r="J2" s="213"/>
      <c r="K2" s="148"/>
    </row>
    <row r="3" spans="2:15" ht="7.5" customHeight="1">
      <c r="B3" s="214"/>
      <c r="C3" s="215"/>
      <c r="D3" s="215"/>
      <c r="E3" s="215"/>
      <c r="F3" s="215"/>
      <c r="G3" s="215"/>
      <c r="H3" s="215"/>
      <c r="I3" s="215"/>
      <c r="J3" s="216"/>
      <c r="K3" s="147"/>
    </row>
    <row r="4" spans="2:15">
      <c r="B4" s="214"/>
      <c r="C4" s="215"/>
      <c r="D4" s="215"/>
      <c r="E4" s="215"/>
      <c r="F4" s="215"/>
      <c r="G4" s="215"/>
      <c r="H4" s="215"/>
      <c r="I4" s="215"/>
      <c r="J4" s="216"/>
      <c r="K4" s="147"/>
    </row>
    <row r="5" spans="2:15">
      <c r="B5" s="214"/>
      <c r="C5" s="215"/>
      <c r="D5" s="215"/>
      <c r="E5" s="215"/>
      <c r="F5" s="215"/>
      <c r="G5" s="215"/>
      <c r="H5" s="215"/>
      <c r="I5" s="215"/>
      <c r="J5" s="216"/>
      <c r="K5" s="147"/>
    </row>
    <row r="6" spans="2:15" ht="3" customHeight="1">
      <c r="B6" s="214"/>
      <c r="C6" s="215"/>
      <c r="D6" s="215"/>
      <c r="E6" s="215"/>
      <c r="F6" s="215"/>
      <c r="G6" s="215"/>
      <c r="H6" s="215"/>
      <c r="I6" s="215"/>
      <c r="J6" s="216"/>
      <c r="K6" s="147"/>
    </row>
    <row r="7" spans="2:15" ht="5.25" customHeight="1" thickBot="1">
      <c r="B7" s="217"/>
      <c r="C7" s="218"/>
      <c r="D7" s="218"/>
      <c r="E7" s="218"/>
      <c r="F7" s="218"/>
      <c r="G7" s="218"/>
      <c r="H7" s="218"/>
      <c r="I7" s="218"/>
      <c r="J7" s="219"/>
      <c r="K7" s="147"/>
    </row>
    <row r="9" spans="2:15" ht="15.75" customHeight="1" thickBot="1"/>
    <row r="10" spans="2:15" ht="27" customHeight="1" thickTop="1" thickBot="1">
      <c r="C10" s="145" t="s">
        <v>6</v>
      </c>
      <c r="D10" s="146" t="s">
        <v>15</v>
      </c>
      <c r="E10" s="151"/>
      <c r="F10" s="21"/>
      <c r="G10" s="21"/>
      <c r="H10" s="21"/>
      <c r="I10" s="145" t="s">
        <v>6</v>
      </c>
      <c r="J10" s="146" t="s">
        <v>15</v>
      </c>
      <c r="K10" s="148"/>
    </row>
    <row r="11" spans="2:15" ht="27" customHeight="1">
      <c r="B11" s="142" t="s">
        <v>67</v>
      </c>
      <c r="C11" s="131">
        <v>1</v>
      </c>
      <c r="D11" s="140">
        <v>1</v>
      </c>
      <c r="E11" s="149"/>
      <c r="F11" s="18"/>
      <c r="G11" s="18"/>
      <c r="H11" s="136" t="s">
        <v>21</v>
      </c>
      <c r="I11" s="139">
        <v>10000</v>
      </c>
      <c r="J11" s="300">
        <v>10000</v>
      </c>
      <c r="K11" s="147"/>
    </row>
    <row r="12" spans="2:15" ht="27" customHeight="1">
      <c r="B12" s="143" t="s">
        <v>16</v>
      </c>
      <c r="C12" s="132">
        <v>15</v>
      </c>
      <c r="D12" s="298">
        <v>15</v>
      </c>
      <c r="E12" s="150"/>
      <c r="F12" s="18"/>
      <c r="G12" s="18"/>
      <c r="H12" s="137" t="s">
        <v>22</v>
      </c>
      <c r="I12" s="134">
        <v>20000</v>
      </c>
      <c r="J12" s="301">
        <v>20000</v>
      </c>
      <c r="K12" s="147"/>
    </row>
    <row r="13" spans="2:15" ht="27" customHeight="1">
      <c r="B13" s="143" t="s">
        <v>17</v>
      </c>
      <c r="C13" s="132">
        <v>30</v>
      </c>
      <c r="D13" s="298">
        <v>30</v>
      </c>
      <c r="E13" s="150"/>
      <c r="F13" s="18"/>
      <c r="G13" s="18"/>
      <c r="H13" s="137" t="s">
        <v>23</v>
      </c>
      <c r="I13" s="134">
        <v>30000</v>
      </c>
      <c r="J13" s="301">
        <v>30000</v>
      </c>
      <c r="K13" s="147"/>
    </row>
    <row r="14" spans="2:15" ht="27" customHeight="1">
      <c r="B14" s="143" t="s">
        <v>18</v>
      </c>
      <c r="C14" s="132">
        <v>48</v>
      </c>
      <c r="D14" s="298">
        <v>48</v>
      </c>
      <c r="E14" s="150"/>
      <c r="F14" s="18"/>
      <c r="G14" s="18"/>
      <c r="H14" s="137" t="s">
        <v>24</v>
      </c>
      <c r="I14" s="134">
        <v>40000</v>
      </c>
      <c r="J14" s="301">
        <v>40000</v>
      </c>
      <c r="K14" s="147"/>
    </row>
    <row r="15" spans="2:15" ht="27" customHeight="1">
      <c r="B15" s="143" t="s">
        <v>19</v>
      </c>
      <c r="C15" s="132">
        <v>343</v>
      </c>
      <c r="D15" s="298">
        <v>343</v>
      </c>
      <c r="E15" s="150"/>
      <c r="F15" s="18"/>
      <c r="G15" s="18"/>
      <c r="H15" s="137" t="s">
        <v>25</v>
      </c>
      <c r="I15" s="134">
        <v>50000</v>
      </c>
      <c r="J15" s="301">
        <v>50000</v>
      </c>
      <c r="K15" s="147"/>
    </row>
    <row r="16" spans="2:15" ht="27" customHeight="1" thickBot="1">
      <c r="B16" s="144" t="s">
        <v>20</v>
      </c>
      <c r="C16" s="141">
        <v>1096</v>
      </c>
      <c r="D16" s="299">
        <v>1096</v>
      </c>
      <c r="E16" s="150"/>
      <c r="F16" s="18"/>
      <c r="G16" s="18"/>
      <c r="H16" s="138" t="s">
        <v>68</v>
      </c>
      <c r="I16" s="135">
        <v>2958465</v>
      </c>
      <c r="J16" s="133">
        <v>2958465</v>
      </c>
      <c r="K16" s="147"/>
      <c r="O16"/>
    </row>
    <row r="18" spans="3:15" ht="13.5" thickBot="1">
      <c r="O18" s="20"/>
    </row>
    <row r="19" spans="3:15" ht="57" customHeight="1" thickBot="1">
      <c r="C19" s="220" t="s">
        <v>69</v>
      </c>
      <c r="D19" s="221"/>
      <c r="E19" s="118"/>
      <c r="F19" s="302">
        <v>43173</v>
      </c>
      <c r="G19" s="222"/>
      <c r="H19" s="223">
        <f>F19</f>
        <v>43173</v>
      </c>
      <c r="I19" s="224"/>
      <c r="L19"/>
    </row>
    <row r="20" spans="3:15">
      <c r="F20" s="17" t="s">
        <v>73</v>
      </c>
    </row>
  </sheetData>
  <mergeCells count="4">
    <mergeCell ref="B2:J7"/>
    <mergeCell ref="C19:D19"/>
    <mergeCell ref="F19:G19"/>
    <mergeCell ref="H19:I19"/>
  </mergeCells>
  <conditionalFormatting sqref="H19:I19">
    <cfRule type="cellIs" dxfId="0" priority="1" operator="lessThanOrEqual">
      <formula>0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B1:M50"/>
  <sheetViews>
    <sheetView showGridLines="0" zoomScale="93" zoomScaleNormal="93" workbookViewId="0">
      <selection activeCell="D11" sqref="D11"/>
    </sheetView>
  </sheetViews>
  <sheetFormatPr defaultRowHeight="15"/>
  <cols>
    <col min="1" max="1" width="2.7109375" style="22" customWidth="1"/>
    <col min="2" max="2" width="9.140625" style="89"/>
    <col min="3" max="3" width="8.7109375" style="89" bestFit="1" customWidth="1"/>
    <col min="4" max="4" width="18.140625" style="90" bestFit="1" customWidth="1"/>
    <col min="5" max="5" width="24.42578125" style="91" customWidth="1"/>
    <col min="6" max="7" width="18.5703125" style="92" customWidth="1"/>
    <col min="8" max="9" width="18.5703125" style="91" customWidth="1"/>
    <col min="10" max="10" width="12.5703125" style="93" customWidth="1"/>
    <col min="11" max="11" width="18.5703125" style="94" customWidth="1"/>
    <col min="12" max="13" width="12.5703125" style="89" customWidth="1"/>
    <col min="14" max="258" width="9.140625" style="22"/>
    <col min="259" max="259" width="9.85546875" style="22" customWidth="1"/>
    <col min="260" max="260" width="13.7109375" style="22" customWidth="1"/>
    <col min="261" max="264" width="18.5703125" style="22" customWidth="1"/>
    <col min="265" max="514" width="9.140625" style="22"/>
    <col min="515" max="515" width="9.85546875" style="22" customWidth="1"/>
    <col min="516" max="516" width="13.7109375" style="22" customWidth="1"/>
    <col min="517" max="520" width="18.5703125" style="22" customWidth="1"/>
    <col min="521" max="770" width="9.140625" style="22"/>
    <col min="771" max="771" width="9.85546875" style="22" customWidth="1"/>
    <col min="772" max="772" width="13.7109375" style="22" customWidth="1"/>
    <col min="773" max="776" width="18.5703125" style="22" customWidth="1"/>
    <col min="777" max="1026" width="9.140625" style="22"/>
    <col min="1027" max="1027" width="9.85546875" style="22" customWidth="1"/>
    <col min="1028" max="1028" width="13.7109375" style="22" customWidth="1"/>
    <col min="1029" max="1032" width="18.5703125" style="22" customWidth="1"/>
    <col min="1033" max="1282" width="9.140625" style="22"/>
    <col min="1283" max="1283" width="9.85546875" style="22" customWidth="1"/>
    <col min="1284" max="1284" width="13.7109375" style="22" customWidth="1"/>
    <col min="1285" max="1288" width="18.5703125" style="22" customWidth="1"/>
    <col min="1289" max="1538" width="9.140625" style="22"/>
    <col min="1539" max="1539" width="9.85546875" style="22" customWidth="1"/>
    <col min="1540" max="1540" width="13.7109375" style="22" customWidth="1"/>
    <col min="1541" max="1544" width="18.5703125" style="22" customWidth="1"/>
    <col min="1545" max="1794" width="9.140625" style="22"/>
    <col min="1795" max="1795" width="9.85546875" style="22" customWidth="1"/>
    <col min="1796" max="1796" width="13.7109375" style="22" customWidth="1"/>
    <col min="1797" max="1800" width="18.5703125" style="22" customWidth="1"/>
    <col min="1801" max="2050" width="9.140625" style="22"/>
    <col min="2051" max="2051" width="9.85546875" style="22" customWidth="1"/>
    <col min="2052" max="2052" width="13.7109375" style="22" customWidth="1"/>
    <col min="2053" max="2056" width="18.5703125" style="22" customWidth="1"/>
    <col min="2057" max="2306" width="9.140625" style="22"/>
    <col min="2307" max="2307" width="9.85546875" style="22" customWidth="1"/>
    <col min="2308" max="2308" width="13.7109375" style="22" customWidth="1"/>
    <col min="2309" max="2312" width="18.5703125" style="22" customWidth="1"/>
    <col min="2313" max="2562" width="9.140625" style="22"/>
    <col min="2563" max="2563" width="9.85546875" style="22" customWidth="1"/>
    <col min="2564" max="2564" width="13.7109375" style="22" customWidth="1"/>
    <col min="2565" max="2568" width="18.5703125" style="22" customWidth="1"/>
    <col min="2569" max="2818" width="9.140625" style="22"/>
    <col min="2819" max="2819" width="9.85546875" style="22" customWidth="1"/>
    <col min="2820" max="2820" width="13.7109375" style="22" customWidth="1"/>
    <col min="2821" max="2824" width="18.5703125" style="22" customWidth="1"/>
    <col min="2825" max="3074" width="9.140625" style="22"/>
    <col min="3075" max="3075" width="9.85546875" style="22" customWidth="1"/>
    <col min="3076" max="3076" width="13.7109375" style="22" customWidth="1"/>
    <col min="3077" max="3080" width="18.5703125" style="22" customWidth="1"/>
    <col min="3081" max="3330" width="9.140625" style="22"/>
    <col min="3331" max="3331" width="9.85546875" style="22" customWidth="1"/>
    <col min="3332" max="3332" width="13.7109375" style="22" customWidth="1"/>
    <col min="3333" max="3336" width="18.5703125" style="22" customWidth="1"/>
    <col min="3337" max="3586" width="9.140625" style="22"/>
    <col min="3587" max="3587" width="9.85546875" style="22" customWidth="1"/>
    <col min="3588" max="3588" width="13.7109375" style="22" customWidth="1"/>
    <col min="3589" max="3592" width="18.5703125" style="22" customWidth="1"/>
    <col min="3593" max="3842" width="9.140625" style="22"/>
    <col min="3843" max="3843" width="9.85546875" style="22" customWidth="1"/>
    <col min="3844" max="3844" width="13.7109375" style="22" customWidth="1"/>
    <col min="3845" max="3848" width="18.5703125" style="22" customWidth="1"/>
    <col min="3849" max="4098" width="9.140625" style="22"/>
    <col min="4099" max="4099" width="9.85546875" style="22" customWidth="1"/>
    <col min="4100" max="4100" width="13.7109375" style="22" customWidth="1"/>
    <col min="4101" max="4104" width="18.5703125" style="22" customWidth="1"/>
    <col min="4105" max="4354" width="9.140625" style="22"/>
    <col min="4355" max="4355" width="9.85546875" style="22" customWidth="1"/>
    <col min="4356" max="4356" width="13.7109375" style="22" customWidth="1"/>
    <col min="4357" max="4360" width="18.5703125" style="22" customWidth="1"/>
    <col min="4361" max="4610" width="9.140625" style="22"/>
    <col min="4611" max="4611" width="9.85546875" style="22" customWidth="1"/>
    <col min="4612" max="4612" width="13.7109375" style="22" customWidth="1"/>
    <col min="4613" max="4616" width="18.5703125" style="22" customWidth="1"/>
    <col min="4617" max="4866" width="9.140625" style="22"/>
    <col min="4867" max="4867" width="9.85546875" style="22" customWidth="1"/>
    <col min="4868" max="4868" width="13.7109375" style="22" customWidth="1"/>
    <col min="4869" max="4872" width="18.5703125" style="22" customWidth="1"/>
    <col min="4873" max="5122" width="9.140625" style="22"/>
    <col min="5123" max="5123" width="9.85546875" style="22" customWidth="1"/>
    <col min="5124" max="5124" width="13.7109375" style="22" customWidth="1"/>
    <col min="5125" max="5128" width="18.5703125" style="22" customWidth="1"/>
    <col min="5129" max="5378" width="9.140625" style="22"/>
    <col min="5379" max="5379" width="9.85546875" style="22" customWidth="1"/>
    <col min="5380" max="5380" width="13.7109375" style="22" customWidth="1"/>
    <col min="5381" max="5384" width="18.5703125" style="22" customWidth="1"/>
    <col min="5385" max="5634" width="9.140625" style="22"/>
    <col min="5635" max="5635" width="9.85546875" style="22" customWidth="1"/>
    <col min="5636" max="5636" width="13.7109375" style="22" customWidth="1"/>
    <col min="5637" max="5640" width="18.5703125" style="22" customWidth="1"/>
    <col min="5641" max="5890" width="9.140625" style="22"/>
    <col min="5891" max="5891" width="9.85546875" style="22" customWidth="1"/>
    <col min="5892" max="5892" width="13.7109375" style="22" customWidth="1"/>
    <col min="5893" max="5896" width="18.5703125" style="22" customWidth="1"/>
    <col min="5897" max="6146" width="9.140625" style="22"/>
    <col min="6147" max="6147" width="9.85546875" style="22" customWidth="1"/>
    <col min="6148" max="6148" width="13.7109375" style="22" customWidth="1"/>
    <col min="6149" max="6152" width="18.5703125" style="22" customWidth="1"/>
    <col min="6153" max="6402" width="9.140625" style="22"/>
    <col min="6403" max="6403" width="9.85546875" style="22" customWidth="1"/>
    <col min="6404" max="6404" width="13.7109375" style="22" customWidth="1"/>
    <col min="6405" max="6408" width="18.5703125" style="22" customWidth="1"/>
    <col min="6409" max="6658" width="9.140625" style="22"/>
    <col min="6659" max="6659" width="9.85546875" style="22" customWidth="1"/>
    <col min="6660" max="6660" width="13.7109375" style="22" customWidth="1"/>
    <col min="6661" max="6664" width="18.5703125" style="22" customWidth="1"/>
    <col min="6665" max="6914" width="9.140625" style="22"/>
    <col min="6915" max="6915" width="9.85546875" style="22" customWidth="1"/>
    <col min="6916" max="6916" width="13.7109375" style="22" customWidth="1"/>
    <col min="6917" max="6920" width="18.5703125" style="22" customWidth="1"/>
    <col min="6921" max="7170" width="9.140625" style="22"/>
    <col min="7171" max="7171" width="9.85546875" style="22" customWidth="1"/>
    <col min="7172" max="7172" width="13.7109375" style="22" customWidth="1"/>
    <col min="7173" max="7176" width="18.5703125" style="22" customWidth="1"/>
    <col min="7177" max="7426" width="9.140625" style="22"/>
    <col min="7427" max="7427" width="9.85546875" style="22" customWidth="1"/>
    <col min="7428" max="7428" width="13.7109375" style="22" customWidth="1"/>
    <col min="7429" max="7432" width="18.5703125" style="22" customWidth="1"/>
    <col min="7433" max="7682" width="9.140625" style="22"/>
    <col min="7683" max="7683" width="9.85546875" style="22" customWidth="1"/>
    <col min="7684" max="7684" width="13.7109375" style="22" customWidth="1"/>
    <col min="7685" max="7688" width="18.5703125" style="22" customWidth="1"/>
    <col min="7689" max="7938" width="9.140625" style="22"/>
    <col min="7939" max="7939" width="9.85546875" style="22" customWidth="1"/>
    <col min="7940" max="7940" width="13.7109375" style="22" customWidth="1"/>
    <col min="7941" max="7944" width="18.5703125" style="22" customWidth="1"/>
    <col min="7945" max="8194" width="9.140625" style="22"/>
    <col min="8195" max="8195" width="9.85546875" style="22" customWidth="1"/>
    <col min="8196" max="8196" width="13.7109375" style="22" customWidth="1"/>
    <col min="8197" max="8200" width="18.5703125" style="22" customWidth="1"/>
    <col min="8201" max="8450" width="9.140625" style="22"/>
    <col min="8451" max="8451" width="9.85546875" style="22" customWidth="1"/>
    <col min="8452" max="8452" width="13.7109375" style="22" customWidth="1"/>
    <col min="8453" max="8456" width="18.5703125" style="22" customWidth="1"/>
    <col min="8457" max="8706" width="9.140625" style="22"/>
    <col min="8707" max="8707" width="9.85546875" style="22" customWidth="1"/>
    <col min="8708" max="8708" width="13.7109375" style="22" customWidth="1"/>
    <col min="8709" max="8712" width="18.5703125" style="22" customWidth="1"/>
    <col min="8713" max="8962" width="9.140625" style="22"/>
    <col min="8963" max="8963" width="9.85546875" style="22" customWidth="1"/>
    <col min="8964" max="8964" width="13.7109375" style="22" customWidth="1"/>
    <col min="8965" max="8968" width="18.5703125" style="22" customWidth="1"/>
    <col min="8969" max="9218" width="9.140625" style="22"/>
    <col min="9219" max="9219" width="9.85546875" style="22" customWidth="1"/>
    <col min="9220" max="9220" width="13.7109375" style="22" customWidth="1"/>
    <col min="9221" max="9224" width="18.5703125" style="22" customWidth="1"/>
    <col min="9225" max="9474" width="9.140625" style="22"/>
    <col min="9475" max="9475" width="9.85546875" style="22" customWidth="1"/>
    <col min="9476" max="9476" width="13.7109375" style="22" customWidth="1"/>
    <col min="9477" max="9480" width="18.5703125" style="22" customWidth="1"/>
    <col min="9481" max="9730" width="9.140625" style="22"/>
    <col min="9731" max="9731" width="9.85546875" style="22" customWidth="1"/>
    <col min="9732" max="9732" width="13.7109375" style="22" customWidth="1"/>
    <col min="9733" max="9736" width="18.5703125" style="22" customWidth="1"/>
    <col min="9737" max="9986" width="9.140625" style="22"/>
    <col min="9987" max="9987" width="9.85546875" style="22" customWidth="1"/>
    <col min="9988" max="9988" width="13.7109375" style="22" customWidth="1"/>
    <col min="9989" max="9992" width="18.5703125" style="22" customWidth="1"/>
    <col min="9993" max="10242" width="9.140625" style="22"/>
    <col min="10243" max="10243" width="9.85546875" style="22" customWidth="1"/>
    <col min="10244" max="10244" width="13.7109375" style="22" customWidth="1"/>
    <col min="10245" max="10248" width="18.5703125" style="22" customWidth="1"/>
    <col min="10249" max="10498" width="9.140625" style="22"/>
    <col min="10499" max="10499" width="9.85546875" style="22" customWidth="1"/>
    <col min="10500" max="10500" width="13.7109375" style="22" customWidth="1"/>
    <col min="10501" max="10504" width="18.5703125" style="22" customWidth="1"/>
    <col min="10505" max="10754" width="9.140625" style="22"/>
    <col min="10755" max="10755" width="9.85546875" style="22" customWidth="1"/>
    <col min="10756" max="10756" width="13.7109375" style="22" customWidth="1"/>
    <col min="10757" max="10760" width="18.5703125" style="22" customWidth="1"/>
    <col min="10761" max="11010" width="9.140625" style="22"/>
    <col min="11011" max="11011" width="9.85546875" style="22" customWidth="1"/>
    <col min="11012" max="11012" width="13.7109375" style="22" customWidth="1"/>
    <col min="11013" max="11016" width="18.5703125" style="22" customWidth="1"/>
    <col min="11017" max="11266" width="9.140625" style="22"/>
    <col min="11267" max="11267" width="9.85546875" style="22" customWidth="1"/>
    <col min="11268" max="11268" width="13.7109375" style="22" customWidth="1"/>
    <col min="11269" max="11272" width="18.5703125" style="22" customWidth="1"/>
    <col min="11273" max="11522" width="9.140625" style="22"/>
    <col min="11523" max="11523" width="9.85546875" style="22" customWidth="1"/>
    <col min="11524" max="11524" width="13.7109375" style="22" customWidth="1"/>
    <col min="11525" max="11528" width="18.5703125" style="22" customWidth="1"/>
    <col min="11529" max="11778" width="9.140625" style="22"/>
    <col min="11779" max="11779" width="9.85546875" style="22" customWidth="1"/>
    <col min="11780" max="11780" width="13.7109375" style="22" customWidth="1"/>
    <col min="11781" max="11784" width="18.5703125" style="22" customWidth="1"/>
    <col min="11785" max="12034" width="9.140625" style="22"/>
    <col min="12035" max="12035" width="9.85546875" style="22" customWidth="1"/>
    <col min="12036" max="12036" width="13.7109375" style="22" customWidth="1"/>
    <col min="12037" max="12040" width="18.5703125" style="22" customWidth="1"/>
    <col min="12041" max="12290" width="9.140625" style="22"/>
    <col min="12291" max="12291" width="9.85546875" style="22" customWidth="1"/>
    <col min="12292" max="12292" width="13.7109375" style="22" customWidth="1"/>
    <col min="12293" max="12296" width="18.5703125" style="22" customWidth="1"/>
    <col min="12297" max="12546" width="9.140625" style="22"/>
    <col min="12547" max="12547" width="9.85546875" style="22" customWidth="1"/>
    <col min="12548" max="12548" width="13.7109375" style="22" customWidth="1"/>
    <col min="12549" max="12552" width="18.5703125" style="22" customWidth="1"/>
    <col min="12553" max="12802" width="9.140625" style="22"/>
    <col min="12803" max="12803" width="9.85546875" style="22" customWidth="1"/>
    <col min="12804" max="12804" width="13.7109375" style="22" customWidth="1"/>
    <col min="12805" max="12808" width="18.5703125" style="22" customWidth="1"/>
    <col min="12809" max="13058" width="9.140625" style="22"/>
    <col min="13059" max="13059" width="9.85546875" style="22" customWidth="1"/>
    <col min="13060" max="13060" width="13.7109375" style="22" customWidth="1"/>
    <col min="13061" max="13064" width="18.5703125" style="22" customWidth="1"/>
    <col min="13065" max="13314" width="9.140625" style="22"/>
    <col min="13315" max="13315" width="9.85546875" style="22" customWidth="1"/>
    <col min="13316" max="13316" width="13.7109375" style="22" customWidth="1"/>
    <col min="13317" max="13320" width="18.5703125" style="22" customWidth="1"/>
    <col min="13321" max="13570" width="9.140625" style="22"/>
    <col min="13571" max="13571" width="9.85546875" style="22" customWidth="1"/>
    <col min="13572" max="13572" width="13.7109375" style="22" customWidth="1"/>
    <col min="13573" max="13576" width="18.5703125" style="22" customWidth="1"/>
    <col min="13577" max="13826" width="9.140625" style="22"/>
    <col min="13827" max="13827" width="9.85546875" style="22" customWidth="1"/>
    <col min="13828" max="13828" width="13.7109375" style="22" customWidth="1"/>
    <col min="13829" max="13832" width="18.5703125" style="22" customWidth="1"/>
    <col min="13833" max="14082" width="9.140625" style="22"/>
    <col min="14083" max="14083" width="9.85546875" style="22" customWidth="1"/>
    <col min="14084" max="14084" width="13.7109375" style="22" customWidth="1"/>
    <col min="14085" max="14088" width="18.5703125" style="22" customWidth="1"/>
    <col min="14089" max="14338" width="9.140625" style="22"/>
    <col min="14339" max="14339" width="9.85546875" style="22" customWidth="1"/>
    <col min="14340" max="14340" width="13.7109375" style="22" customWidth="1"/>
    <col min="14341" max="14344" width="18.5703125" style="22" customWidth="1"/>
    <col min="14345" max="14594" width="9.140625" style="22"/>
    <col min="14595" max="14595" width="9.85546875" style="22" customWidth="1"/>
    <col min="14596" max="14596" width="13.7109375" style="22" customWidth="1"/>
    <col min="14597" max="14600" width="18.5703125" style="22" customWidth="1"/>
    <col min="14601" max="14850" width="9.140625" style="22"/>
    <col min="14851" max="14851" width="9.85546875" style="22" customWidth="1"/>
    <col min="14852" max="14852" width="13.7109375" style="22" customWidth="1"/>
    <col min="14853" max="14856" width="18.5703125" style="22" customWidth="1"/>
    <col min="14857" max="15106" width="9.140625" style="22"/>
    <col min="15107" max="15107" width="9.85546875" style="22" customWidth="1"/>
    <col min="15108" max="15108" width="13.7109375" style="22" customWidth="1"/>
    <col min="15109" max="15112" width="18.5703125" style="22" customWidth="1"/>
    <col min="15113" max="15362" width="9.140625" style="22"/>
    <col min="15363" max="15363" width="9.85546875" style="22" customWidth="1"/>
    <col min="15364" max="15364" width="13.7109375" style="22" customWidth="1"/>
    <col min="15365" max="15368" width="18.5703125" style="22" customWidth="1"/>
    <col min="15369" max="15618" width="9.140625" style="22"/>
    <col min="15619" max="15619" width="9.85546875" style="22" customWidth="1"/>
    <col min="15620" max="15620" width="13.7109375" style="22" customWidth="1"/>
    <col min="15621" max="15624" width="18.5703125" style="22" customWidth="1"/>
    <col min="15625" max="15874" width="9.140625" style="22"/>
    <col min="15875" max="15875" width="9.85546875" style="22" customWidth="1"/>
    <col min="15876" max="15876" width="13.7109375" style="22" customWidth="1"/>
    <col min="15877" max="15880" width="18.5703125" style="22" customWidth="1"/>
    <col min="15881" max="16130" width="9.140625" style="22"/>
    <col min="16131" max="16131" width="9.85546875" style="22" customWidth="1"/>
    <col min="16132" max="16132" width="13.7109375" style="22" customWidth="1"/>
    <col min="16133" max="16136" width="18.5703125" style="22" customWidth="1"/>
    <col min="16137" max="16384" width="9.140625" style="22"/>
  </cols>
  <sheetData>
    <row r="1" spans="2:13" ht="15.75" thickBot="1"/>
    <row r="2" spans="2:13" ht="58.5" customHeight="1" thickBot="1">
      <c r="B2" s="152" t="s">
        <v>28</v>
      </c>
      <c r="C2" s="153" t="s">
        <v>29</v>
      </c>
      <c r="D2" s="88" t="s">
        <v>82</v>
      </c>
      <c r="E2" s="152" t="s">
        <v>74</v>
      </c>
      <c r="F2" s="154" t="s">
        <v>30</v>
      </c>
      <c r="G2" s="154" t="s">
        <v>31</v>
      </c>
      <c r="H2" s="155" t="s">
        <v>32</v>
      </c>
      <c r="I2" s="155" t="s">
        <v>33</v>
      </c>
      <c r="J2" s="156" t="s">
        <v>34</v>
      </c>
      <c r="K2" s="157" t="s">
        <v>35</v>
      </c>
      <c r="L2" s="158" t="s">
        <v>36</v>
      </c>
      <c r="M2" s="153" t="s">
        <v>37</v>
      </c>
    </row>
    <row r="3" spans="2:13">
      <c r="B3" s="168">
        <v>410.5</v>
      </c>
      <c r="C3" s="169">
        <v>19.23</v>
      </c>
      <c r="D3" s="169">
        <v>21.346853874154998</v>
      </c>
      <c r="E3" s="306">
        <f>ROUND(D3,2)</f>
        <v>21.35</v>
      </c>
      <c r="F3" s="303">
        <f>ROUNDUP(D3,2)</f>
        <v>21.35</v>
      </c>
      <c r="G3" s="309">
        <f>ROUNDDOWN(D3,2)</f>
        <v>21.34</v>
      </c>
      <c r="H3" s="312">
        <f>INT(D3)</f>
        <v>21</v>
      </c>
      <c r="I3" s="312">
        <f>ABS(D3)</f>
        <v>21.346853874154998</v>
      </c>
      <c r="J3" s="160">
        <f>TRUNC(D3,0)</f>
        <v>21</v>
      </c>
      <c r="K3" s="159">
        <f>MROUND(D3,3)</f>
        <v>21</v>
      </c>
      <c r="L3" s="159">
        <f>EVEN(D3)</f>
        <v>22</v>
      </c>
      <c r="M3" s="161">
        <f>ODD(D3)</f>
        <v>23</v>
      </c>
    </row>
    <row r="4" spans="2:13">
      <c r="B4" s="170">
        <v>130.87</v>
      </c>
      <c r="C4" s="171">
        <v>14.22</v>
      </c>
      <c r="D4" s="171"/>
      <c r="E4" s="307"/>
      <c r="F4" s="304"/>
      <c r="G4" s="310"/>
      <c r="H4" s="313"/>
      <c r="I4" s="313"/>
      <c r="J4" s="162"/>
      <c r="K4" s="163"/>
      <c r="L4" s="163"/>
      <c r="M4" s="164"/>
    </row>
    <row r="5" spans="2:13">
      <c r="B5" s="170">
        <v>75.5</v>
      </c>
      <c r="C5" s="171">
        <v>9.35</v>
      </c>
      <c r="D5" s="171"/>
      <c r="E5" s="307"/>
      <c r="F5" s="304"/>
      <c r="G5" s="310"/>
      <c r="H5" s="313"/>
      <c r="I5" s="313"/>
      <c r="J5" s="162"/>
      <c r="K5" s="163"/>
      <c r="L5" s="163"/>
      <c r="M5" s="164"/>
    </row>
    <row r="6" spans="2:13">
      <c r="B6" s="170">
        <v>7.11</v>
      </c>
      <c r="C6" s="171">
        <v>7</v>
      </c>
      <c r="D6" s="171"/>
      <c r="E6" s="307"/>
      <c r="F6" s="304"/>
      <c r="G6" s="310"/>
      <c r="H6" s="313"/>
      <c r="I6" s="313"/>
      <c r="J6" s="162"/>
      <c r="K6" s="163"/>
      <c r="L6" s="163"/>
      <c r="M6" s="164"/>
    </row>
    <row r="7" spans="2:13">
      <c r="B7" s="170">
        <v>13</v>
      </c>
      <c r="C7" s="171">
        <v>14</v>
      </c>
      <c r="D7" s="171"/>
      <c r="E7" s="307"/>
      <c r="F7" s="304"/>
      <c r="G7" s="310"/>
      <c r="H7" s="313"/>
      <c r="I7" s="313"/>
      <c r="J7" s="162"/>
      <c r="K7" s="163"/>
      <c r="L7" s="163"/>
      <c r="M7" s="164"/>
    </row>
    <row r="8" spans="2:13">
      <c r="B8" s="170">
        <v>137.69999999999999</v>
      </c>
      <c r="C8" s="171">
        <v>7</v>
      </c>
      <c r="D8" s="171"/>
      <c r="E8" s="307"/>
      <c r="F8" s="304"/>
      <c r="G8" s="310"/>
      <c r="H8" s="313"/>
      <c r="I8" s="313"/>
      <c r="J8" s="162"/>
      <c r="K8" s="163"/>
      <c r="L8" s="163"/>
      <c r="M8" s="164"/>
    </row>
    <row r="9" spans="2:13">
      <c r="B9" s="170">
        <v>133.33000000000001</v>
      </c>
      <c r="C9" s="171">
        <v>33.33</v>
      </c>
      <c r="D9" s="171"/>
      <c r="E9" s="307"/>
      <c r="F9" s="304"/>
      <c r="G9" s="310"/>
      <c r="H9" s="313"/>
      <c r="I9" s="313"/>
      <c r="J9" s="162"/>
      <c r="K9" s="163"/>
      <c r="L9" s="163"/>
      <c r="M9" s="164"/>
    </row>
    <row r="10" spans="2:13">
      <c r="B10" s="170">
        <v>-417</v>
      </c>
      <c r="C10" s="171">
        <v>17.170000000000002</v>
      </c>
      <c r="D10" s="171"/>
      <c r="E10" s="307"/>
      <c r="F10" s="304"/>
      <c r="G10" s="310"/>
      <c r="H10" s="313"/>
      <c r="I10" s="313"/>
      <c r="J10" s="162"/>
      <c r="K10" s="163"/>
      <c r="L10" s="163"/>
      <c r="M10" s="164"/>
    </row>
    <row r="11" spans="2:13">
      <c r="B11" s="170">
        <v>353.55</v>
      </c>
      <c r="C11" s="171">
        <v>53.55</v>
      </c>
      <c r="D11" s="171"/>
      <c r="E11" s="307"/>
      <c r="F11" s="304"/>
      <c r="G11" s="310"/>
      <c r="H11" s="313"/>
      <c r="I11" s="313"/>
      <c r="J11" s="162"/>
      <c r="K11" s="163"/>
      <c r="L11" s="163"/>
      <c r="M11" s="164"/>
    </row>
    <row r="12" spans="2:13">
      <c r="B12" s="170">
        <v>33.11</v>
      </c>
      <c r="C12" s="171">
        <v>11.33</v>
      </c>
      <c r="D12" s="171"/>
      <c r="E12" s="307"/>
      <c r="F12" s="304"/>
      <c r="G12" s="310"/>
      <c r="H12" s="313"/>
      <c r="I12" s="313"/>
      <c r="J12" s="162"/>
      <c r="K12" s="163"/>
      <c r="L12" s="163"/>
      <c r="M12" s="164"/>
    </row>
    <row r="13" spans="2:13">
      <c r="B13" s="170">
        <v>231.44</v>
      </c>
      <c r="C13" s="171">
        <v>44.31</v>
      </c>
      <c r="D13" s="171"/>
      <c r="E13" s="307"/>
      <c r="F13" s="304"/>
      <c r="G13" s="310"/>
      <c r="H13" s="313"/>
      <c r="I13" s="313"/>
      <c r="J13" s="162"/>
      <c r="K13" s="163"/>
      <c r="L13" s="163"/>
      <c r="M13" s="164"/>
    </row>
    <row r="14" spans="2:13">
      <c r="B14" s="170">
        <v>6</v>
      </c>
      <c r="C14" s="171">
        <v>60</v>
      </c>
      <c r="D14" s="171"/>
      <c r="E14" s="307"/>
      <c r="F14" s="304"/>
      <c r="G14" s="310"/>
      <c r="H14" s="313"/>
      <c r="I14" s="313"/>
      <c r="J14" s="162"/>
      <c r="K14" s="163"/>
      <c r="L14" s="163"/>
      <c r="M14" s="164"/>
    </row>
    <row r="15" spans="2:13">
      <c r="B15" s="170">
        <v>-94</v>
      </c>
      <c r="C15" s="171">
        <v>19</v>
      </c>
      <c r="D15" s="171"/>
      <c r="E15" s="307"/>
      <c r="F15" s="304"/>
      <c r="G15" s="310"/>
      <c r="H15" s="313"/>
      <c r="I15" s="313"/>
      <c r="J15" s="162"/>
      <c r="K15" s="163"/>
      <c r="L15" s="163"/>
      <c r="M15" s="164"/>
    </row>
    <row r="16" spans="2:13">
      <c r="B16" s="170">
        <v>443</v>
      </c>
      <c r="C16" s="171">
        <v>20</v>
      </c>
      <c r="D16" s="171"/>
      <c r="E16" s="307"/>
      <c r="F16" s="304"/>
      <c r="G16" s="310"/>
      <c r="H16" s="313"/>
      <c r="I16" s="313"/>
      <c r="J16" s="162"/>
      <c r="K16" s="163"/>
      <c r="L16" s="163"/>
      <c r="M16" s="164"/>
    </row>
    <row r="17" spans="2:13">
      <c r="B17" s="170">
        <v>305</v>
      </c>
      <c r="C17" s="171">
        <v>17</v>
      </c>
      <c r="D17" s="171"/>
      <c r="E17" s="307"/>
      <c r="F17" s="304"/>
      <c r="G17" s="310"/>
      <c r="H17" s="313"/>
      <c r="I17" s="313"/>
      <c r="J17" s="162"/>
      <c r="K17" s="163"/>
      <c r="L17" s="163"/>
      <c r="M17" s="164"/>
    </row>
    <row r="18" spans="2:13">
      <c r="B18" s="170">
        <v>14</v>
      </c>
      <c r="C18" s="171">
        <v>10</v>
      </c>
      <c r="D18" s="171"/>
      <c r="E18" s="307"/>
      <c r="F18" s="304"/>
      <c r="G18" s="310"/>
      <c r="H18" s="313"/>
      <c r="I18" s="313"/>
      <c r="J18" s="162"/>
      <c r="K18" s="163"/>
      <c r="L18" s="163"/>
      <c r="M18" s="164"/>
    </row>
    <row r="19" spans="2:13">
      <c r="B19" s="170">
        <v>429</v>
      </c>
      <c r="C19" s="171">
        <v>12</v>
      </c>
      <c r="D19" s="171"/>
      <c r="E19" s="307"/>
      <c r="F19" s="304"/>
      <c r="G19" s="310"/>
      <c r="H19" s="313"/>
      <c r="I19" s="313"/>
      <c r="J19" s="162"/>
      <c r="K19" s="163"/>
      <c r="L19" s="163"/>
      <c r="M19" s="164"/>
    </row>
    <row r="20" spans="2:13">
      <c r="B20" s="170">
        <v>152</v>
      </c>
      <c r="C20" s="171">
        <v>13</v>
      </c>
      <c r="D20" s="171"/>
      <c r="E20" s="307"/>
      <c r="F20" s="304"/>
      <c r="G20" s="310"/>
      <c r="H20" s="313"/>
      <c r="I20" s="313"/>
      <c r="J20" s="162"/>
      <c r="K20" s="163"/>
      <c r="L20" s="163"/>
      <c r="M20" s="164"/>
    </row>
    <row r="21" spans="2:13">
      <c r="B21" s="170">
        <v>7</v>
      </c>
      <c r="C21" s="171">
        <v>2</v>
      </c>
      <c r="D21" s="171"/>
      <c r="E21" s="307"/>
      <c r="F21" s="304"/>
      <c r="G21" s="310"/>
      <c r="H21" s="313"/>
      <c r="I21" s="313"/>
      <c r="J21" s="162"/>
      <c r="K21" s="163"/>
      <c r="L21" s="163"/>
      <c r="M21" s="164"/>
    </row>
    <row r="22" spans="2:13">
      <c r="B22" s="170">
        <v>177</v>
      </c>
      <c r="C22" s="171">
        <v>12</v>
      </c>
      <c r="D22" s="171"/>
      <c r="E22" s="307"/>
      <c r="F22" s="304"/>
      <c r="G22" s="310"/>
      <c r="H22" s="313"/>
      <c r="I22" s="313"/>
      <c r="J22" s="162"/>
      <c r="K22" s="163"/>
      <c r="L22" s="163"/>
      <c r="M22" s="164"/>
    </row>
    <row r="23" spans="2:13">
      <c r="B23" s="170">
        <v>33.1</v>
      </c>
      <c r="C23" s="171">
        <v>33.33</v>
      </c>
      <c r="D23" s="171"/>
      <c r="E23" s="307"/>
      <c r="F23" s="304"/>
      <c r="G23" s="310"/>
      <c r="H23" s="313"/>
      <c r="I23" s="313"/>
      <c r="J23" s="162"/>
      <c r="K23" s="163"/>
      <c r="L23" s="163"/>
      <c r="M23" s="164"/>
    </row>
    <row r="24" spans="2:13">
      <c r="B24" s="170">
        <v>14</v>
      </c>
      <c r="C24" s="171">
        <v>9</v>
      </c>
      <c r="D24" s="171"/>
      <c r="E24" s="307"/>
      <c r="F24" s="304"/>
      <c r="G24" s="310"/>
      <c r="H24" s="313"/>
      <c r="I24" s="313"/>
      <c r="J24" s="162"/>
      <c r="K24" s="163"/>
      <c r="L24" s="163"/>
      <c r="M24" s="164"/>
    </row>
    <row r="25" spans="2:13">
      <c r="B25" s="170">
        <v>31</v>
      </c>
      <c r="C25" s="171">
        <v>7</v>
      </c>
      <c r="D25" s="171"/>
      <c r="E25" s="307"/>
      <c r="F25" s="304"/>
      <c r="G25" s="310"/>
      <c r="H25" s="313"/>
      <c r="I25" s="313"/>
      <c r="J25" s="162"/>
      <c r="K25" s="163"/>
      <c r="L25" s="163"/>
      <c r="M25" s="164"/>
    </row>
    <row r="26" spans="2:13">
      <c r="B26" s="170">
        <v>18</v>
      </c>
      <c r="C26" s="171">
        <v>47</v>
      </c>
      <c r="D26" s="171"/>
      <c r="E26" s="307"/>
      <c r="F26" s="304"/>
      <c r="G26" s="310"/>
      <c r="H26" s="313"/>
      <c r="I26" s="313"/>
      <c r="J26" s="162"/>
      <c r="K26" s="163"/>
      <c r="L26" s="163"/>
      <c r="M26" s="164"/>
    </row>
    <row r="27" spans="2:13">
      <c r="B27" s="170">
        <v>-9</v>
      </c>
      <c r="C27" s="171">
        <v>17</v>
      </c>
      <c r="D27" s="171"/>
      <c r="E27" s="307"/>
      <c r="F27" s="304"/>
      <c r="G27" s="310"/>
      <c r="H27" s="313"/>
      <c r="I27" s="313"/>
      <c r="J27" s="162"/>
      <c r="K27" s="163"/>
      <c r="L27" s="163"/>
      <c r="M27" s="164"/>
    </row>
    <row r="28" spans="2:13">
      <c r="B28" s="170">
        <v>339</v>
      </c>
      <c r="C28" s="171">
        <v>9</v>
      </c>
      <c r="D28" s="171"/>
      <c r="E28" s="307"/>
      <c r="F28" s="304"/>
      <c r="G28" s="310"/>
      <c r="H28" s="313"/>
      <c r="I28" s="313"/>
      <c r="J28" s="162"/>
      <c r="K28" s="163"/>
      <c r="L28" s="163"/>
      <c r="M28" s="164"/>
    </row>
    <row r="29" spans="2:13">
      <c r="B29" s="170">
        <v>-458</v>
      </c>
      <c r="C29" s="171">
        <v>-17</v>
      </c>
      <c r="D29" s="171"/>
      <c r="E29" s="307"/>
      <c r="F29" s="304"/>
      <c r="G29" s="310"/>
      <c r="H29" s="313"/>
      <c r="I29" s="313"/>
      <c r="J29" s="162"/>
      <c r="K29" s="163"/>
      <c r="L29" s="163"/>
      <c r="M29" s="164"/>
    </row>
    <row r="30" spans="2:13">
      <c r="B30" s="170">
        <v>223</v>
      </c>
      <c r="C30" s="171">
        <v>6</v>
      </c>
      <c r="D30" s="171"/>
      <c r="E30" s="307"/>
      <c r="F30" s="304"/>
      <c r="G30" s="310"/>
      <c r="H30" s="313"/>
      <c r="I30" s="313"/>
      <c r="J30" s="162"/>
      <c r="K30" s="163"/>
      <c r="L30" s="163"/>
      <c r="M30" s="164"/>
    </row>
    <row r="31" spans="2:13">
      <c r="B31" s="170">
        <v>-109</v>
      </c>
      <c r="C31" s="171">
        <v>10</v>
      </c>
      <c r="D31" s="171"/>
      <c r="E31" s="307"/>
      <c r="F31" s="304"/>
      <c r="G31" s="310"/>
      <c r="H31" s="313"/>
      <c r="I31" s="313"/>
      <c r="J31" s="162"/>
      <c r="K31" s="163"/>
      <c r="L31" s="163"/>
      <c r="M31" s="164"/>
    </row>
    <row r="32" spans="2:13">
      <c r="B32" s="170">
        <v>247</v>
      </c>
      <c r="C32" s="171">
        <v>15</v>
      </c>
      <c r="D32" s="171"/>
      <c r="E32" s="307"/>
      <c r="F32" s="304"/>
      <c r="G32" s="310"/>
      <c r="H32" s="313"/>
      <c r="I32" s="313"/>
      <c r="J32" s="162"/>
      <c r="K32" s="163"/>
      <c r="L32" s="163"/>
      <c r="M32" s="164"/>
    </row>
    <row r="33" spans="2:13">
      <c r="B33" s="170">
        <v>311</v>
      </c>
      <c r="C33" s="171">
        <v>17</v>
      </c>
      <c r="D33" s="171"/>
      <c r="E33" s="307"/>
      <c r="F33" s="304"/>
      <c r="G33" s="310"/>
      <c r="H33" s="313"/>
      <c r="I33" s="313"/>
      <c r="J33" s="162"/>
      <c r="K33" s="163"/>
      <c r="L33" s="163"/>
      <c r="M33" s="164"/>
    </row>
    <row r="34" spans="2:13">
      <c r="B34" s="170">
        <v>312.12</v>
      </c>
      <c r="C34" s="171">
        <v>12</v>
      </c>
      <c r="D34" s="171"/>
      <c r="E34" s="307"/>
      <c r="F34" s="304"/>
      <c r="G34" s="310"/>
      <c r="H34" s="313"/>
      <c r="I34" s="313"/>
      <c r="J34" s="162"/>
      <c r="K34" s="163"/>
      <c r="L34" s="163"/>
      <c r="M34" s="164"/>
    </row>
    <row r="35" spans="2:13">
      <c r="B35" s="170">
        <v>241</v>
      </c>
      <c r="C35" s="171">
        <v>10</v>
      </c>
      <c r="D35" s="171"/>
      <c r="E35" s="307"/>
      <c r="F35" s="304"/>
      <c r="G35" s="310"/>
      <c r="H35" s="313"/>
      <c r="I35" s="313"/>
      <c r="J35" s="162"/>
      <c r="K35" s="163"/>
      <c r="L35" s="163"/>
      <c r="M35" s="164"/>
    </row>
    <row r="36" spans="2:13">
      <c r="B36" s="170">
        <v>-50</v>
      </c>
      <c r="C36" s="171">
        <v>11</v>
      </c>
      <c r="D36" s="171"/>
      <c r="E36" s="307"/>
      <c r="F36" s="304"/>
      <c r="G36" s="310"/>
      <c r="H36" s="313"/>
      <c r="I36" s="313"/>
      <c r="J36" s="162"/>
      <c r="K36" s="163"/>
      <c r="L36" s="163"/>
      <c r="M36" s="164"/>
    </row>
    <row r="37" spans="2:13">
      <c r="B37" s="170">
        <v>212</v>
      </c>
      <c r="C37" s="171">
        <v>15</v>
      </c>
      <c r="D37" s="171"/>
      <c r="E37" s="307"/>
      <c r="F37" s="304"/>
      <c r="G37" s="310"/>
      <c r="H37" s="313"/>
      <c r="I37" s="313"/>
      <c r="J37" s="162"/>
      <c r="K37" s="163"/>
      <c r="L37" s="163"/>
      <c r="M37" s="164"/>
    </row>
    <row r="38" spans="2:13">
      <c r="B38" s="170">
        <v>186</v>
      </c>
      <c r="C38" s="171">
        <v>15</v>
      </c>
      <c r="D38" s="171"/>
      <c r="E38" s="307"/>
      <c r="F38" s="304"/>
      <c r="G38" s="310"/>
      <c r="H38" s="313"/>
      <c r="I38" s="313"/>
      <c r="J38" s="162"/>
      <c r="K38" s="163"/>
      <c r="L38" s="163"/>
      <c r="M38" s="164"/>
    </row>
    <row r="39" spans="2:13">
      <c r="B39" s="170">
        <v>205</v>
      </c>
      <c r="C39" s="171">
        <v>6</v>
      </c>
      <c r="D39" s="171"/>
      <c r="E39" s="307"/>
      <c r="F39" s="304"/>
      <c r="G39" s="310"/>
      <c r="H39" s="313"/>
      <c r="I39" s="313"/>
      <c r="J39" s="162"/>
      <c r="K39" s="163"/>
      <c r="L39" s="163"/>
      <c r="M39" s="164"/>
    </row>
    <row r="40" spans="2:13">
      <c r="B40" s="170">
        <v>-249</v>
      </c>
      <c r="C40" s="171">
        <v>20</v>
      </c>
      <c r="D40" s="171"/>
      <c r="E40" s="307"/>
      <c r="F40" s="304"/>
      <c r="G40" s="310"/>
      <c r="H40" s="313"/>
      <c r="I40" s="313"/>
      <c r="J40" s="162"/>
      <c r="K40" s="163"/>
      <c r="L40" s="163"/>
      <c r="M40" s="164"/>
    </row>
    <row r="41" spans="2:13">
      <c r="B41" s="170">
        <v>439</v>
      </c>
      <c r="C41" s="171">
        <v>19</v>
      </c>
      <c r="D41" s="171"/>
      <c r="E41" s="307"/>
      <c r="F41" s="304"/>
      <c r="G41" s="310"/>
      <c r="H41" s="313"/>
      <c r="I41" s="313"/>
      <c r="J41" s="162"/>
      <c r="K41" s="163"/>
      <c r="L41" s="163"/>
      <c r="M41" s="164"/>
    </row>
    <row r="42" spans="2:13">
      <c r="B42" s="170">
        <v>218</v>
      </c>
      <c r="C42" s="171">
        <v>6</v>
      </c>
      <c r="D42" s="171"/>
      <c r="E42" s="307"/>
      <c r="F42" s="304"/>
      <c r="G42" s="310"/>
      <c r="H42" s="313"/>
      <c r="I42" s="313"/>
      <c r="J42" s="162"/>
      <c r="K42" s="163"/>
      <c r="L42" s="163"/>
      <c r="M42" s="164"/>
    </row>
    <row r="43" spans="2:13">
      <c r="B43" s="170">
        <v>-181</v>
      </c>
      <c r="C43" s="171">
        <v>-20</v>
      </c>
      <c r="D43" s="171"/>
      <c r="E43" s="307"/>
      <c r="F43" s="304"/>
      <c r="G43" s="310"/>
      <c r="H43" s="313"/>
      <c r="I43" s="313"/>
      <c r="J43" s="162"/>
      <c r="K43" s="163"/>
      <c r="L43" s="163"/>
      <c r="M43" s="164"/>
    </row>
    <row r="44" spans="2:13">
      <c r="B44" s="170">
        <v>276</v>
      </c>
      <c r="C44" s="171">
        <v>5</v>
      </c>
      <c r="D44" s="171"/>
      <c r="E44" s="307"/>
      <c r="F44" s="304"/>
      <c r="G44" s="310"/>
      <c r="H44" s="313"/>
      <c r="I44" s="313"/>
      <c r="J44" s="162"/>
      <c r="K44" s="163"/>
      <c r="L44" s="163"/>
      <c r="M44" s="164"/>
    </row>
    <row r="45" spans="2:13">
      <c r="B45" s="170">
        <v>117</v>
      </c>
      <c r="C45" s="171">
        <v>13</v>
      </c>
      <c r="D45" s="171"/>
      <c r="E45" s="307"/>
      <c r="F45" s="304"/>
      <c r="G45" s="310"/>
      <c r="H45" s="313"/>
      <c r="I45" s="313"/>
      <c r="J45" s="162"/>
      <c r="K45" s="163"/>
      <c r="L45" s="163"/>
      <c r="M45" s="164"/>
    </row>
    <row r="46" spans="2:13">
      <c r="B46" s="170">
        <v>154</v>
      </c>
      <c r="C46" s="171">
        <v>16</v>
      </c>
      <c r="D46" s="171"/>
      <c r="E46" s="307"/>
      <c r="F46" s="304"/>
      <c r="G46" s="310"/>
      <c r="H46" s="313"/>
      <c r="I46" s="313"/>
      <c r="J46" s="162"/>
      <c r="K46" s="163"/>
      <c r="L46" s="163"/>
      <c r="M46" s="164"/>
    </row>
    <row r="47" spans="2:13">
      <c r="B47" s="170">
        <v>279</v>
      </c>
      <c r="C47" s="171">
        <v>9</v>
      </c>
      <c r="D47" s="171"/>
      <c r="E47" s="307"/>
      <c r="F47" s="304"/>
      <c r="G47" s="310"/>
      <c r="H47" s="313"/>
      <c r="I47" s="313"/>
      <c r="J47" s="162"/>
      <c r="K47" s="163"/>
      <c r="L47" s="163"/>
      <c r="M47" s="164"/>
    </row>
    <row r="48" spans="2:13">
      <c r="B48" s="170">
        <v>495</v>
      </c>
      <c r="C48" s="171">
        <v>18</v>
      </c>
      <c r="D48" s="171"/>
      <c r="E48" s="307"/>
      <c r="F48" s="304"/>
      <c r="G48" s="310"/>
      <c r="H48" s="313"/>
      <c r="I48" s="313"/>
      <c r="J48" s="162"/>
      <c r="K48" s="163"/>
      <c r="L48" s="163"/>
      <c r="M48" s="164"/>
    </row>
    <row r="49" spans="2:13">
      <c r="B49" s="170">
        <v>392</v>
      </c>
      <c r="C49" s="171">
        <v>5</v>
      </c>
      <c r="D49" s="171"/>
      <c r="E49" s="307"/>
      <c r="F49" s="304"/>
      <c r="G49" s="310"/>
      <c r="H49" s="313"/>
      <c r="I49" s="313"/>
      <c r="J49" s="162"/>
      <c r="K49" s="163"/>
      <c r="L49" s="163"/>
      <c r="M49" s="164"/>
    </row>
    <row r="50" spans="2:13" ht="15.75" thickBot="1">
      <c r="B50" s="172">
        <v>-116</v>
      </c>
      <c r="C50" s="173">
        <v>-13</v>
      </c>
      <c r="D50" s="173"/>
      <c r="E50" s="308"/>
      <c r="F50" s="305"/>
      <c r="G50" s="311"/>
      <c r="H50" s="314"/>
      <c r="I50" s="314"/>
      <c r="J50" s="165"/>
      <c r="K50" s="166"/>
      <c r="L50" s="166"/>
      <c r="M50" s="167"/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79998168889431442"/>
  </sheetPr>
  <dimension ref="B1:M26"/>
  <sheetViews>
    <sheetView showGridLines="0" zoomScale="90" zoomScaleNormal="90" workbookViewId="0">
      <selection activeCell="F11" sqref="F11"/>
    </sheetView>
  </sheetViews>
  <sheetFormatPr defaultColWidth="0" defaultRowHeight="15" zeroHeight="1"/>
  <cols>
    <col min="1" max="1" width="2.7109375" customWidth="1"/>
    <col min="2" max="3" width="23.5703125" customWidth="1"/>
    <col min="4" max="4" width="7.140625" customWidth="1"/>
    <col min="5" max="5" width="28.85546875" bestFit="1" customWidth="1"/>
    <col min="6" max="6" width="23.5703125" customWidth="1"/>
    <col min="7" max="7" width="9.5703125" customWidth="1"/>
    <col min="8" max="8" width="16.5703125" customWidth="1"/>
    <col min="9" max="9" width="22.7109375" customWidth="1"/>
    <col min="10" max="10" width="9.42578125" customWidth="1"/>
    <col min="11" max="12" width="9.140625" customWidth="1"/>
    <col min="13" max="13" width="9.140625" hidden="1" customWidth="1"/>
  </cols>
  <sheetData>
    <row r="1" spans="2:7" ht="82.5" customHeight="1">
      <c r="B1" s="23"/>
    </row>
    <row r="2" spans="2:7" ht="12.75" customHeight="1">
      <c r="B2" s="24"/>
    </row>
    <row r="3" spans="2:7" ht="19.5" customHeight="1" thickBot="1"/>
    <row r="4" spans="2:7" ht="19.5" thickBot="1">
      <c r="B4" s="225" t="s">
        <v>12</v>
      </c>
      <c r="C4" s="226"/>
      <c r="E4" s="225" t="s">
        <v>43</v>
      </c>
      <c r="F4" s="226"/>
    </row>
    <row r="5" spans="2:7" ht="19.5" customHeight="1">
      <c r="B5" s="95" t="s">
        <v>38</v>
      </c>
      <c r="C5" s="96">
        <v>2500</v>
      </c>
      <c r="E5" s="25" t="s">
        <v>38</v>
      </c>
      <c r="F5" s="26">
        <v>2500</v>
      </c>
    </row>
    <row r="6" spans="2:7" ht="19.5" customHeight="1">
      <c r="B6" s="97" t="s">
        <v>12</v>
      </c>
      <c r="C6" s="98">
        <v>0.08</v>
      </c>
      <c r="E6" s="27" t="s">
        <v>43</v>
      </c>
      <c r="F6" s="317">
        <f>F5-F7*100%</f>
        <v>2050</v>
      </c>
    </row>
    <row r="7" spans="2:7" ht="19.5" customHeight="1" thickBot="1">
      <c r="B7" s="99" t="s">
        <v>39</v>
      </c>
      <c r="C7" s="116">
        <f>C5*C6</f>
        <v>200</v>
      </c>
      <c r="E7" s="29" t="s">
        <v>39</v>
      </c>
      <c r="F7" s="30">
        <v>450</v>
      </c>
    </row>
    <row r="8" spans="2:7" ht="19.5" customHeight="1"/>
    <row r="9" spans="2:7" ht="19.5" customHeight="1" thickBot="1"/>
    <row r="10" spans="2:7" ht="19.5" customHeight="1" thickBot="1">
      <c r="B10" s="225" t="s">
        <v>40</v>
      </c>
      <c r="C10" s="226"/>
      <c r="E10" s="225" t="s">
        <v>44</v>
      </c>
      <c r="F10" s="226"/>
    </row>
    <row r="11" spans="2:7" ht="19.5" customHeight="1">
      <c r="B11" s="174" t="s">
        <v>38</v>
      </c>
      <c r="C11" s="26">
        <v>2500</v>
      </c>
      <c r="E11" s="25" t="s">
        <v>38</v>
      </c>
      <c r="F11" s="316"/>
    </row>
    <row r="12" spans="2:7" ht="19.5" customHeight="1">
      <c r="B12" s="175" t="s">
        <v>41</v>
      </c>
      <c r="C12" s="28">
        <v>0.08</v>
      </c>
      <c r="E12" s="27" t="s">
        <v>45</v>
      </c>
      <c r="F12" s="28">
        <v>0.18</v>
      </c>
    </row>
    <row r="13" spans="2:7" ht="19.5" customHeight="1" thickBot="1">
      <c r="B13" s="176" t="s">
        <v>40</v>
      </c>
      <c r="C13" s="315">
        <f>C11-C11*C12</f>
        <v>2300</v>
      </c>
      <c r="E13" s="29" t="s">
        <v>39</v>
      </c>
      <c r="F13" s="31">
        <v>450</v>
      </c>
      <c r="G13" s="39"/>
    </row>
    <row r="14" spans="2:7" ht="19.5" customHeight="1">
      <c r="G14" s="39"/>
    </row>
    <row r="15" spans="2:7" ht="19.5" customHeight="1" thickBot="1"/>
    <row r="16" spans="2:7" ht="19.5" customHeight="1" thickBot="1">
      <c r="B16" s="225" t="s">
        <v>75</v>
      </c>
      <c r="C16" s="226"/>
      <c r="E16" s="225" t="s">
        <v>46</v>
      </c>
      <c r="F16" s="226"/>
    </row>
    <row r="17" spans="2:6" ht="19.5" customHeight="1">
      <c r="B17" s="174" t="s">
        <v>38</v>
      </c>
      <c r="C17" s="26">
        <v>2500</v>
      </c>
      <c r="E17" s="25" t="s">
        <v>28</v>
      </c>
      <c r="F17" s="26">
        <v>2342</v>
      </c>
    </row>
    <row r="18" spans="2:6" ht="19.5" customHeight="1">
      <c r="B18" s="175" t="s">
        <v>42</v>
      </c>
      <c r="C18" s="28">
        <v>0.08</v>
      </c>
      <c r="E18" s="27" t="s">
        <v>29</v>
      </c>
      <c r="F18" s="32">
        <v>2500</v>
      </c>
    </row>
    <row r="19" spans="2:6" ht="19.5" customHeight="1" thickBot="1">
      <c r="B19" s="176" t="s">
        <v>39</v>
      </c>
      <c r="C19" s="315">
        <f>C17+C17*C18</f>
        <v>2700</v>
      </c>
      <c r="E19" s="29" t="s">
        <v>46</v>
      </c>
      <c r="F19" s="117"/>
    </row>
    <row r="20" spans="2:6" ht="19.5" customHeight="1"/>
    <row r="21" spans="2:6"/>
    <row r="22" spans="2:6"/>
    <row r="23" spans="2:6"/>
    <row r="24" spans="2:6"/>
    <row r="25" spans="2:6"/>
    <row r="26" spans="2:6"/>
  </sheetData>
  <mergeCells count="6">
    <mergeCell ref="B4:C4"/>
    <mergeCell ref="B10:C10"/>
    <mergeCell ref="B16:C16"/>
    <mergeCell ref="E4:F4"/>
    <mergeCell ref="E10:F10"/>
    <mergeCell ref="E16:F16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79998168889431442"/>
  </sheetPr>
  <dimension ref="A1:V20"/>
  <sheetViews>
    <sheetView showGridLines="0" zoomScale="130" zoomScaleNormal="130" workbookViewId="0">
      <selection activeCell="F7" sqref="F7:F17"/>
    </sheetView>
  </sheetViews>
  <sheetFormatPr defaultColWidth="0" defaultRowHeight="15" zeroHeight="1"/>
  <cols>
    <col min="1" max="1" width="1.85546875" customWidth="1"/>
    <col min="2" max="2" width="2.7109375" customWidth="1"/>
    <col min="3" max="3" width="1.7109375" customWidth="1"/>
    <col min="4" max="4" width="16.140625" bestFit="1" customWidth="1"/>
    <col min="5" max="5" width="15.42578125" customWidth="1"/>
    <col min="6" max="6" width="16.140625" customWidth="1"/>
    <col min="7" max="7" width="6.140625" customWidth="1"/>
    <col min="8" max="8" width="12.140625" customWidth="1"/>
    <col min="9" max="9" width="4.85546875" customWidth="1"/>
    <col min="10" max="10" width="16.140625" bestFit="1" customWidth="1"/>
    <col min="11" max="11" width="13.28515625" customWidth="1"/>
    <col min="12" max="12" width="14.7109375" style="100" customWidth="1"/>
    <col min="13" max="13" width="15.7109375" customWidth="1"/>
    <col min="14" max="14" width="9.140625" customWidth="1"/>
    <col min="15" max="15" width="5.7109375" customWidth="1"/>
    <col min="16" max="16" width="15.140625" customWidth="1"/>
    <col min="17" max="17" width="9.140625" hidden="1" customWidth="1"/>
    <col min="18" max="18" width="11.5703125" hidden="1" customWidth="1"/>
    <col min="19" max="22" width="0" hidden="1" customWidth="1"/>
    <col min="23" max="16384" width="9.140625" hidden="1"/>
  </cols>
  <sheetData>
    <row r="1" spans="4:22" ht="72.75" customHeight="1"/>
    <row r="2" spans="4:22"/>
    <row r="3" spans="4:22" hidden="1"/>
    <row r="4" spans="4:22" s="33" customFormat="1" ht="24" customHeight="1">
      <c r="D4" s="227" t="s">
        <v>71</v>
      </c>
      <c r="E4" s="228"/>
      <c r="F4" s="184">
        <v>3.24</v>
      </c>
      <c r="H4"/>
      <c r="I4"/>
      <c r="N4"/>
      <c r="O4"/>
      <c r="P4"/>
      <c r="Q4"/>
      <c r="R4"/>
      <c r="S4"/>
      <c r="T4"/>
      <c r="U4"/>
      <c r="V4"/>
    </row>
    <row r="5" spans="4:22" ht="3.75" customHeight="1">
      <c r="E5" s="100"/>
    </row>
    <row r="6" spans="4:22" ht="21.75" customHeight="1">
      <c r="D6" s="35" t="s">
        <v>47</v>
      </c>
      <c r="E6" s="101" t="s">
        <v>48</v>
      </c>
      <c r="F6" s="34" t="s">
        <v>49</v>
      </c>
    </row>
    <row r="7" spans="4:22">
      <c r="D7" s="177" t="s">
        <v>50</v>
      </c>
      <c r="E7" s="178">
        <v>550</v>
      </c>
      <c r="F7" s="179">
        <f>E7*F$4</f>
        <v>1782.0000000000002</v>
      </c>
    </row>
    <row r="8" spans="4:22">
      <c r="D8" s="180" t="s">
        <v>51</v>
      </c>
      <c r="E8" s="181">
        <v>850</v>
      </c>
      <c r="F8" s="179">
        <f t="shared" ref="F8:F17" si="0">E8*F$4</f>
        <v>2754</v>
      </c>
    </row>
    <row r="9" spans="4:22">
      <c r="D9" s="180" t="s">
        <v>52</v>
      </c>
      <c r="E9" s="181">
        <v>325</v>
      </c>
      <c r="F9" s="179">
        <f t="shared" si="0"/>
        <v>1053</v>
      </c>
    </row>
    <row r="10" spans="4:22">
      <c r="D10" s="180" t="s">
        <v>53</v>
      </c>
      <c r="E10" s="181">
        <v>300</v>
      </c>
      <c r="F10" s="179">
        <f t="shared" si="0"/>
        <v>972.00000000000011</v>
      </c>
    </row>
    <row r="11" spans="4:22">
      <c r="D11" s="180" t="s">
        <v>50</v>
      </c>
      <c r="E11" s="181">
        <v>890</v>
      </c>
      <c r="F11" s="179">
        <f t="shared" si="0"/>
        <v>2883.6000000000004</v>
      </c>
    </row>
    <row r="12" spans="4:22">
      <c r="D12" s="180" t="s">
        <v>54</v>
      </c>
      <c r="E12" s="181">
        <v>100</v>
      </c>
      <c r="F12" s="179">
        <f t="shared" si="0"/>
        <v>324</v>
      </c>
    </row>
    <row r="13" spans="4:22">
      <c r="D13" s="180" t="s">
        <v>55</v>
      </c>
      <c r="E13" s="181">
        <v>25</v>
      </c>
      <c r="F13" s="179">
        <f t="shared" si="0"/>
        <v>81</v>
      </c>
    </row>
    <row r="14" spans="4:22">
      <c r="D14" s="180" t="s">
        <v>56</v>
      </c>
      <c r="E14" s="181">
        <v>10</v>
      </c>
      <c r="F14" s="179">
        <f t="shared" si="0"/>
        <v>32.400000000000006</v>
      </c>
    </row>
    <row r="15" spans="4:22">
      <c r="D15" s="180" t="s">
        <v>57</v>
      </c>
      <c r="E15" s="181">
        <v>360</v>
      </c>
      <c r="F15" s="179">
        <f t="shared" si="0"/>
        <v>1166.4000000000001</v>
      </c>
    </row>
    <row r="16" spans="4:22">
      <c r="D16" s="180" t="s">
        <v>58</v>
      </c>
      <c r="E16" s="181">
        <v>250</v>
      </c>
      <c r="F16" s="179">
        <f t="shared" si="0"/>
        <v>810</v>
      </c>
    </row>
    <row r="17" spans="4:6">
      <c r="D17" s="182" t="s">
        <v>59</v>
      </c>
      <c r="E17" s="183">
        <v>600</v>
      </c>
      <c r="F17" s="179">
        <f t="shared" si="0"/>
        <v>1944.0000000000002</v>
      </c>
    </row>
    <row r="18" spans="4:6"/>
    <row r="19" spans="4:6"/>
    <row r="20" spans="4:6"/>
  </sheetData>
  <mergeCells count="1">
    <mergeCell ref="D4:E4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79998168889431442"/>
  </sheetPr>
  <dimension ref="A1:R22"/>
  <sheetViews>
    <sheetView showGridLines="0" tabSelected="1" zoomScaleNormal="100" workbookViewId="0">
      <selection activeCell="K16" sqref="K16"/>
    </sheetView>
  </sheetViews>
  <sheetFormatPr defaultColWidth="0" defaultRowHeight="21" zeroHeight="1"/>
  <cols>
    <col min="1" max="1" width="2.7109375" style="36" customWidth="1"/>
    <col min="2" max="2" width="24.42578125" style="36" bestFit="1" customWidth="1"/>
    <col min="3" max="3" width="2.7109375" style="36" customWidth="1"/>
    <col min="4" max="4" width="20.85546875" style="36" customWidth="1"/>
    <col min="5" max="5" width="3" style="36" customWidth="1"/>
    <col min="6" max="6" width="18.7109375" style="36" bestFit="1" customWidth="1"/>
    <col min="7" max="7" width="3.42578125" style="36" customWidth="1"/>
    <col min="8" max="8" width="18" style="36" customWidth="1"/>
    <col min="9" max="9" width="9.140625" style="36" customWidth="1"/>
    <col min="10" max="10" width="24.5703125" style="36" customWidth="1"/>
    <col min="11" max="11" width="9.140625" style="36" customWidth="1"/>
    <col min="12" max="12" width="11.85546875" style="36" customWidth="1"/>
    <col min="13" max="13" width="9.140625" style="36" customWidth="1"/>
    <col min="14" max="14" width="12.28515625" style="36" bestFit="1" customWidth="1"/>
    <col min="15" max="18" width="9.140625" style="36" customWidth="1"/>
    <col min="19" max="16384" width="9.140625" style="36" hidden="1"/>
  </cols>
  <sheetData>
    <row r="1" spans="1:18" s="185" customFormat="1" ht="12.75" customHeight="1" thickBot="1"/>
    <row r="2" spans="1:18" ht="84" customHeight="1" thickTop="1" thickBot="1">
      <c r="A2" s="102"/>
      <c r="B2" s="231"/>
      <c r="C2" s="232"/>
      <c r="D2" s="232"/>
      <c r="E2" s="232"/>
      <c r="F2" s="232"/>
      <c r="G2" s="232"/>
      <c r="H2" s="232"/>
      <c r="I2" s="232"/>
      <c r="J2" s="232"/>
      <c r="K2" s="232"/>
      <c r="L2" s="233"/>
      <c r="M2" s="103"/>
      <c r="N2" s="102"/>
      <c r="O2" s="102"/>
      <c r="P2" s="102"/>
      <c r="Q2" s="102"/>
      <c r="R2" s="102"/>
    </row>
    <row r="3" spans="1:18" ht="16.5" customHeight="1" thickTop="1">
      <c r="A3" s="102"/>
      <c r="B3" s="104"/>
      <c r="C3" s="104"/>
      <c r="D3" s="104"/>
      <c r="E3" s="104"/>
      <c r="F3" s="105"/>
      <c r="G3" s="105"/>
      <c r="H3" s="105"/>
      <c r="I3" s="105"/>
      <c r="J3" s="105"/>
      <c r="K3" s="102"/>
      <c r="L3" s="102"/>
      <c r="M3" s="103"/>
      <c r="N3" s="102"/>
      <c r="O3" s="102"/>
      <c r="P3" s="102"/>
      <c r="Q3" s="102"/>
      <c r="R3" s="102"/>
    </row>
    <row r="4" spans="1:18" ht="21.75" thickBot="1">
      <c r="A4" s="102"/>
      <c r="B4" s="106" t="s">
        <v>76</v>
      </c>
      <c r="C4" s="106"/>
      <c r="D4" s="106" t="s">
        <v>77</v>
      </c>
      <c r="E4" s="106"/>
      <c r="F4" s="106" t="s">
        <v>78</v>
      </c>
      <c r="G4" s="106"/>
      <c r="H4" s="106" t="s">
        <v>79</v>
      </c>
      <c r="I4" s="107"/>
      <c r="J4" s="107"/>
      <c r="K4" s="107"/>
      <c r="L4" s="102"/>
      <c r="M4" s="103"/>
      <c r="N4" s="102"/>
      <c r="O4" s="102"/>
      <c r="P4" s="102"/>
      <c r="Q4" s="102"/>
      <c r="R4" s="102"/>
    </row>
    <row r="5" spans="1:18" ht="21.75" thickTop="1">
      <c r="A5" s="102"/>
      <c r="B5" s="37" t="s">
        <v>60</v>
      </c>
      <c r="C5" s="107"/>
      <c r="D5" s="38">
        <v>1.99</v>
      </c>
      <c r="E5" s="107"/>
      <c r="F5" s="186">
        <v>2</v>
      </c>
      <c r="G5" s="108"/>
      <c r="H5" s="318">
        <f>D5*F5</f>
        <v>3.98</v>
      </c>
      <c r="I5" s="109"/>
      <c r="J5" s="234" t="s">
        <v>80</v>
      </c>
      <c r="K5" s="319">
        <f>SUM(H5:H15)</f>
        <v>78.079999999999984</v>
      </c>
      <c r="L5" s="235"/>
      <c r="M5" s="103"/>
      <c r="N5" s="102"/>
      <c r="O5" s="102"/>
      <c r="P5" s="102"/>
      <c r="Q5" s="102"/>
      <c r="R5" s="102"/>
    </row>
    <row r="6" spans="1:18" ht="5.25" customHeight="1">
      <c r="A6" s="102"/>
      <c r="B6" s="107"/>
      <c r="C6" s="107"/>
      <c r="D6" s="107"/>
      <c r="E6" s="107"/>
      <c r="F6" s="187"/>
      <c r="G6" s="108"/>
      <c r="H6" s="318">
        <f t="shared" ref="H6:H15" si="0">D6*F6</f>
        <v>0</v>
      </c>
      <c r="I6" s="109"/>
      <c r="J6" s="234"/>
      <c r="K6" s="236"/>
      <c r="L6" s="237"/>
      <c r="M6" s="103"/>
      <c r="N6" s="102"/>
      <c r="O6" s="102"/>
      <c r="P6" s="102"/>
      <c r="Q6" s="102"/>
      <c r="R6" s="102"/>
    </row>
    <row r="7" spans="1:18" ht="21.75" thickBot="1">
      <c r="A7" s="102"/>
      <c r="B7" s="37" t="s">
        <v>61</v>
      </c>
      <c r="C7" s="107"/>
      <c r="D7" s="38">
        <v>5.99</v>
      </c>
      <c r="E7" s="107"/>
      <c r="F7" s="186">
        <v>6</v>
      </c>
      <c r="G7" s="108"/>
      <c r="H7" s="318">
        <f t="shared" si="0"/>
        <v>35.94</v>
      </c>
      <c r="I7" s="109"/>
      <c r="J7" s="234"/>
      <c r="K7" s="238"/>
      <c r="L7" s="239"/>
      <c r="M7" s="103"/>
      <c r="N7" s="102"/>
      <c r="O7" s="102"/>
      <c r="P7" s="102"/>
      <c r="Q7" s="102"/>
      <c r="R7" s="102"/>
    </row>
    <row r="8" spans="1:18" ht="6.75" customHeight="1" thickTop="1" thickBot="1">
      <c r="A8" s="102"/>
      <c r="B8" s="107"/>
      <c r="C8" s="107"/>
      <c r="D8" s="107"/>
      <c r="E8" s="107"/>
      <c r="F8" s="187"/>
      <c r="G8" s="108"/>
      <c r="H8" s="318">
        <f t="shared" si="0"/>
        <v>0</v>
      </c>
      <c r="I8" s="109"/>
      <c r="J8" s="107"/>
      <c r="K8" s="107"/>
      <c r="L8" s="102"/>
      <c r="M8" s="103"/>
      <c r="N8" s="102"/>
      <c r="O8" s="102"/>
      <c r="P8" s="102"/>
      <c r="Q8" s="102"/>
      <c r="R8" s="102"/>
    </row>
    <row r="9" spans="1:18" ht="21.75" thickTop="1">
      <c r="A9" s="102"/>
      <c r="B9" s="37" t="s">
        <v>62</v>
      </c>
      <c r="C9" s="107"/>
      <c r="D9" s="38">
        <v>19.899999999999999</v>
      </c>
      <c r="E9" s="107"/>
      <c r="F9" s="186">
        <v>1</v>
      </c>
      <c r="G9" s="108"/>
      <c r="H9" s="318">
        <f t="shared" si="0"/>
        <v>19.899999999999999</v>
      </c>
      <c r="I9" s="109"/>
      <c r="J9" s="240" t="s">
        <v>70</v>
      </c>
      <c r="K9" s="241">
        <v>0.15</v>
      </c>
      <c r="L9" s="242"/>
      <c r="M9" s="103"/>
      <c r="N9" s="110"/>
      <c r="O9" s="102"/>
      <c r="P9" s="102"/>
      <c r="Q9" s="102"/>
      <c r="R9" s="102"/>
    </row>
    <row r="10" spans="1:18" ht="6.75" customHeight="1">
      <c r="A10" s="102"/>
      <c r="B10" s="107"/>
      <c r="C10" s="107"/>
      <c r="D10" s="107"/>
      <c r="E10" s="107"/>
      <c r="F10" s="187"/>
      <c r="G10" s="108"/>
      <c r="H10" s="318">
        <f t="shared" si="0"/>
        <v>0</v>
      </c>
      <c r="I10" s="109"/>
      <c r="J10" s="240"/>
      <c r="K10" s="243"/>
      <c r="L10" s="244"/>
      <c r="M10" s="103"/>
      <c r="N10" s="102"/>
      <c r="O10" s="102"/>
      <c r="P10" s="102"/>
      <c r="Q10" s="102"/>
      <c r="R10" s="102"/>
    </row>
    <row r="11" spans="1:18" ht="21.75" thickBot="1">
      <c r="A11" s="102"/>
      <c r="B11" s="37" t="s">
        <v>63</v>
      </c>
      <c r="C11" s="107"/>
      <c r="D11" s="38">
        <v>3.55</v>
      </c>
      <c r="E11" s="107"/>
      <c r="F11" s="186">
        <v>1</v>
      </c>
      <c r="G11" s="108"/>
      <c r="H11" s="318">
        <f t="shared" si="0"/>
        <v>3.55</v>
      </c>
      <c r="I11" s="109"/>
      <c r="J11" s="240"/>
      <c r="K11" s="245"/>
      <c r="L11" s="246"/>
      <c r="M11" s="103"/>
      <c r="N11" s="102"/>
      <c r="O11" s="102"/>
      <c r="P11" s="102"/>
      <c r="Q11" s="102"/>
      <c r="R11" s="102"/>
    </row>
    <row r="12" spans="1:18" ht="6" customHeight="1" thickTop="1" thickBot="1">
      <c r="A12" s="102"/>
      <c r="B12" s="107"/>
      <c r="C12" s="107"/>
      <c r="D12" s="107"/>
      <c r="E12" s="107"/>
      <c r="F12" s="188"/>
      <c r="G12" s="107"/>
      <c r="H12" s="318">
        <f t="shared" si="0"/>
        <v>0</v>
      </c>
      <c r="I12" s="107"/>
      <c r="J12" s="107"/>
      <c r="K12" s="107"/>
      <c r="L12" s="102"/>
      <c r="M12" s="103"/>
      <c r="N12" s="102"/>
      <c r="O12" s="102"/>
      <c r="P12" s="102"/>
      <c r="Q12" s="102"/>
      <c r="R12" s="102"/>
    </row>
    <row r="13" spans="1:18" ht="21.75" thickTop="1">
      <c r="A13" s="102"/>
      <c r="B13" s="37" t="s">
        <v>64</v>
      </c>
      <c r="C13" s="107"/>
      <c r="D13" s="38">
        <v>1.99</v>
      </c>
      <c r="E13" s="107"/>
      <c r="F13" s="189">
        <v>4</v>
      </c>
      <c r="G13" s="107"/>
      <c r="H13" s="318">
        <f t="shared" si="0"/>
        <v>7.96</v>
      </c>
      <c r="I13" s="107"/>
      <c r="J13" s="247" t="s">
        <v>83</v>
      </c>
      <c r="K13" s="320"/>
      <c r="L13" s="248"/>
      <c r="M13" s="102"/>
      <c r="N13" s="102"/>
      <c r="O13" s="102"/>
      <c r="P13" s="102"/>
      <c r="Q13" s="102"/>
      <c r="R13" s="102"/>
    </row>
    <row r="14" spans="1:18" ht="6" customHeight="1">
      <c r="A14" s="102"/>
      <c r="B14" s="107"/>
      <c r="C14" s="107"/>
      <c r="D14" s="107"/>
      <c r="E14" s="107"/>
      <c r="F14" s="188"/>
      <c r="G14" s="107"/>
      <c r="H14" s="318">
        <f t="shared" si="0"/>
        <v>0</v>
      </c>
      <c r="I14" s="107"/>
      <c r="J14" s="247"/>
      <c r="K14" s="249"/>
      <c r="L14" s="250"/>
      <c r="M14" s="102"/>
      <c r="N14" s="102"/>
      <c r="O14" s="102"/>
      <c r="P14" s="102"/>
      <c r="Q14" s="102"/>
      <c r="R14" s="102"/>
    </row>
    <row r="15" spans="1:18" ht="21.75" thickBot="1">
      <c r="A15" s="102"/>
      <c r="B15" s="37" t="s">
        <v>65</v>
      </c>
      <c r="C15" s="107"/>
      <c r="D15" s="38">
        <v>2.25</v>
      </c>
      <c r="E15" s="107"/>
      <c r="F15" s="189">
        <v>3</v>
      </c>
      <c r="G15" s="107"/>
      <c r="H15" s="318">
        <f t="shared" si="0"/>
        <v>6.75</v>
      </c>
      <c r="I15" s="107"/>
      <c r="J15" s="247"/>
      <c r="K15" s="251"/>
      <c r="L15" s="252"/>
      <c r="M15" s="102"/>
      <c r="N15" s="102"/>
      <c r="O15" s="102"/>
      <c r="P15" s="102"/>
      <c r="Q15" s="102"/>
      <c r="R15" s="102"/>
    </row>
    <row r="16" spans="1:18" ht="5.25" customHeight="1" thickTop="1" thickBot="1">
      <c r="A16" s="102"/>
      <c r="B16" s="102"/>
      <c r="C16" s="102"/>
      <c r="D16" s="102"/>
      <c r="E16" s="102"/>
      <c r="F16" s="102"/>
      <c r="G16" s="102"/>
      <c r="H16" s="102"/>
      <c r="I16" s="102"/>
      <c r="J16" s="102"/>
      <c r="K16" s="192"/>
      <c r="L16" s="192"/>
      <c r="M16" s="102"/>
      <c r="N16" s="102"/>
      <c r="O16" s="102"/>
      <c r="P16" s="102"/>
      <c r="Q16" s="102"/>
      <c r="R16" s="102"/>
    </row>
    <row r="17" spans="1:18" ht="48.75" customHeight="1" thickTop="1" thickBot="1">
      <c r="A17" s="102"/>
      <c r="B17" s="102"/>
      <c r="C17" s="102"/>
      <c r="D17" s="102"/>
      <c r="E17" s="102"/>
      <c r="F17" s="102"/>
      <c r="G17" s="102"/>
      <c r="H17" s="102"/>
      <c r="I17" s="102"/>
      <c r="J17" s="111" t="s">
        <v>81</v>
      </c>
      <c r="K17" s="229"/>
      <c r="L17" s="230"/>
      <c r="M17" s="102"/>
      <c r="N17" s="102"/>
      <c r="O17" s="102"/>
      <c r="P17" s="102"/>
      <c r="Q17" s="102"/>
      <c r="R17" s="102"/>
    </row>
    <row r="18" spans="1:18" ht="21.75" thickTop="1">
      <c r="A18" s="102"/>
      <c r="B18" s="102"/>
      <c r="C18" s="102"/>
      <c r="D18" s="102"/>
      <c r="E18" s="102"/>
      <c r="F18" s="102"/>
      <c r="G18" s="102"/>
      <c r="H18" s="102"/>
      <c r="I18" s="102"/>
      <c r="J18" s="102"/>
      <c r="K18" s="102"/>
      <c r="L18" s="102"/>
      <c r="M18" s="102"/>
      <c r="N18" s="102"/>
      <c r="O18" s="102"/>
      <c r="P18" s="102"/>
      <c r="Q18" s="102"/>
      <c r="R18" s="102"/>
    </row>
    <row r="19" spans="1:18">
      <c r="A19" s="102"/>
      <c r="B19" s="102"/>
      <c r="C19" s="102"/>
      <c r="D19" s="102"/>
      <c r="E19" s="102"/>
      <c r="F19" s="102"/>
      <c r="G19" s="102"/>
      <c r="H19" s="102"/>
      <c r="I19"/>
      <c r="J19" s="102"/>
      <c r="K19" s="102"/>
      <c r="L19" s="102"/>
      <c r="M19" s="102"/>
      <c r="N19" s="102"/>
      <c r="O19" s="102"/>
      <c r="P19" s="102"/>
      <c r="Q19" s="102"/>
      <c r="R19" s="102"/>
    </row>
    <row r="20" spans="1:18">
      <c r="A20" s="102"/>
      <c r="B20" s="102"/>
      <c r="C20" s="102"/>
      <c r="D20" s="102"/>
      <c r="E20" s="102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</row>
    <row r="21" spans="1:18">
      <c r="A21" s="102"/>
      <c r="B21" s="102"/>
      <c r="C21" s="102"/>
      <c r="D21" s="102"/>
      <c r="E21" s="102"/>
      <c r="F21" s="102"/>
      <c r="G21" s="102"/>
      <c r="H21" s="102"/>
      <c r="I21" s="102"/>
      <c r="J21" s="102"/>
      <c r="K21" s="102"/>
      <c r="L21" s="102"/>
      <c r="M21" s="102"/>
      <c r="N21" s="102"/>
      <c r="O21" s="102"/>
      <c r="P21" s="102"/>
      <c r="Q21" s="102"/>
      <c r="R21" s="102"/>
    </row>
    <row r="22" spans="1:18">
      <c r="A22" s="102"/>
      <c r="B22" s="102"/>
      <c r="C22" s="102"/>
      <c r="D22" s="102"/>
      <c r="E22" s="102"/>
      <c r="F22" s="102"/>
      <c r="G22" s="102"/>
      <c r="H22" s="102"/>
      <c r="I22" s="102"/>
      <c r="J22" s="102"/>
      <c r="K22" s="102"/>
      <c r="L22" s="102"/>
      <c r="M22" s="102"/>
      <c r="N22" s="102"/>
      <c r="O22" s="102"/>
      <c r="P22" s="102"/>
      <c r="Q22" s="102"/>
      <c r="R22" s="102"/>
    </row>
  </sheetData>
  <mergeCells count="8">
    <mergeCell ref="K17:L17"/>
    <mergeCell ref="B2:L2"/>
    <mergeCell ref="J5:J7"/>
    <mergeCell ref="K5:L7"/>
    <mergeCell ref="J9:J11"/>
    <mergeCell ref="K9:L11"/>
    <mergeCell ref="J13:J15"/>
    <mergeCell ref="K13:L15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9</vt:i4>
      </vt:variant>
    </vt:vector>
  </HeadingPairs>
  <TitlesOfParts>
    <vt:vector size="9" baseType="lpstr">
      <vt:lpstr>Números_1</vt:lpstr>
      <vt:lpstr>Números_2</vt:lpstr>
      <vt:lpstr>Números_3</vt:lpstr>
      <vt:lpstr>Números_4</vt:lpstr>
      <vt:lpstr>Data é Número</vt:lpstr>
      <vt:lpstr>Arredondamento</vt:lpstr>
      <vt:lpstr>Exercício_1</vt:lpstr>
      <vt:lpstr>Exercício_2</vt:lpstr>
      <vt:lpstr>Exercício_3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2018-03-14T11:28:21Z</dcterms:modified>
</cp:coreProperties>
</file>