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eo month\"/>
    </mc:Choice>
  </mc:AlternateContent>
  <xr:revisionPtr revIDLastSave="0" documentId="13_ncr:1_{65140968-70D3-4E97-BFD1-E6740BED3F0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 Page" sheetId="1" r:id="rId1"/>
    <sheet name="Dashboard" sheetId="2" r:id="rId2"/>
    <sheet name="Inp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C5" i="2" l="1"/>
  <c r="C13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N13" i="2"/>
  <c r="N19" i="2" s="1"/>
  <c r="N20" i="2" s="1"/>
  <c r="M13" i="2"/>
  <c r="M19" i="2" s="1"/>
  <c r="M20" i="2" s="1"/>
  <c r="L13" i="2"/>
  <c r="L19" i="2" s="1"/>
  <c r="L20" i="2" s="1"/>
  <c r="K13" i="2"/>
  <c r="K19" i="2" s="1"/>
  <c r="K20" i="2" s="1"/>
  <c r="J13" i="2"/>
  <c r="J19" i="2" s="1"/>
  <c r="I13" i="2"/>
  <c r="I19" i="2" s="1"/>
  <c r="H13" i="2"/>
  <c r="H19" i="2" s="1"/>
  <c r="G13" i="2"/>
  <c r="G19" i="2" s="1"/>
  <c r="F13" i="2"/>
  <c r="F19" i="2" s="1"/>
  <c r="E13" i="2"/>
  <c r="E19" i="2" s="1"/>
  <c r="D13" i="2"/>
  <c r="D19" i="2" s="1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D5" i="2"/>
  <c r="E5" i="2"/>
  <c r="F5" i="2"/>
  <c r="G5" i="2"/>
  <c r="H5" i="2"/>
  <c r="I5" i="2"/>
  <c r="J5" i="2"/>
  <c r="K5" i="2"/>
  <c r="L5" i="2"/>
  <c r="M5" i="2"/>
  <c r="N5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N9" i="2" l="1"/>
  <c r="F9" i="2"/>
  <c r="I20" i="2"/>
  <c r="J9" i="2"/>
  <c r="J10" i="2" s="1"/>
  <c r="M9" i="2"/>
  <c r="M22" i="2" s="1"/>
  <c r="I9" i="2"/>
  <c r="E9" i="2"/>
  <c r="E22" i="2" s="1"/>
  <c r="I22" i="2"/>
  <c r="P15" i="2"/>
  <c r="P16" i="2"/>
  <c r="P17" i="2"/>
  <c r="J20" i="2"/>
  <c r="L9" i="2"/>
  <c r="H9" i="2"/>
  <c r="D9" i="2"/>
  <c r="D22" i="2" s="1"/>
  <c r="P8" i="2"/>
  <c r="P7" i="2"/>
  <c r="C9" i="2"/>
  <c r="D10" i="2" s="1"/>
  <c r="K9" i="2"/>
  <c r="K10" i="2" s="1"/>
  <c r="G9" i="2"/>
  <c r="G10" i="2" s="1"/>
  <c r="P6" i="2"/>
  <c r="P14" i="2"/>
  <c r="P18" i="2"/>
  <c r="F20" i="2"/>
  <c r="L10" i="2"/>
  <c r="L22" i="2"/>
  <c r="G20" i="2"/>
  <c r="H20" i="2"/>
  <c r="E20" i="2"/>
  <c r="H22" i="2"/>
  <c r="N22" i="2"/>
  <c r="N10" i="2"/>
  <c r="F10" i="2"/>
  <c r="F22" i="2"/>
  <c r="P5" i="2"/>
  <c r="I10" i="2"/>
  <c r="C19" i="2"/>
  <c r="P13" i="2"/>
  <c r="J22" i="2" l="1"/>
  <c r="E10" i="2"/>
  <c r="M10" i="2"/>
  <c r="H10" i="2"/>
  <c r="G22" i="2"/>
  <c r="P9" i="2"/>
  <c r="K22" i="2"/>
  <c r="C22" i="2"/>
  <c r="P22" i="2" s="1"/>
  <c r="P19" i="2"/>
  <c r="D20" i="2"/>
</calcChain>
</file>

<file path=xl/sharedStrings.xml><?xml version="1.0" encoding="utf-8"?>
<sst xmlns="http://schemas.openxmlformats.org/spreadsheetml/2006/main" count="241" uniqueCount="75">
  <si>
    <t>Excel Personal Budgeting</t>
  </si>
  <si>
    <r>
      <rPr>
        <sz val="16"/>
        <color theme="1"/>
        <rFont val="Calibri"/>
      </rPr>
      <t>Get 10%</t>
    </r>
    <r>
      <rPr>
        <b/>
        <sz val="16"/>
        <color theme="1"/>
        <rFont val="Calibri"/>
      </rPr>
      <t xml:space="preserve"> OFF</t>
    </r>
    <r>
      <rPr>
        <sz val="16"/>
        <color theme="1"/>
        <rFont val="Calibri"/>
      </rPr>
      <t xml:space="preserve"> our course using coupon code </t>
    </r>
    <r>
      <rPr>
        <b/>
        <sz val="16"/>
        <color theme="1"/>
        <rFont val="Calibri"/>
      </rPr>
      <t>EMAIL10</t>
    </r>
  </si>
  <si>
    <t>Get Our Complete Finance &amp; Valuation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</si>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</sst>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22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50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u/>
      <sz val="20"/>
      <color rgb="FF0563C1"/>
      <name val="Calibri"/>
    </font>
    <font>
      <i/>
      <u/>
      <sz val="14"/>
      <color rgb="FF0432FF"/>
      <name val="Calibri"/>
    </font>
    <font>
      <b/>
      <sz val="11"/>
      <color theme="1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b/>
      <sz val="16"/>
      <color theme="1"/>
      <name val="Calibri"/>
    </font>
    <font>
      <sz val="12"/>
      <color theme="4" tint="0.39997558519241921"/>
      <name val="Calibri"/>
      <family val="2"/>
    </font>
    <font>
      <i/>
      <sz val="12"/>
      <color theme="4" tint="0.39997558519241921"/>
      <name val="Calibri"/>
      <family val="2"/>
    </font>
    <font>
      <b/>
      <sz val="20"/>
      <color rgb="FF293D6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0" xfId="0" applyFont="1"/>
    <xf numFmtId="0" fontId="3" fillId="2" borderId="1" xfId="0" applyFont="1" applyFill="1" applyBorder="1"/>
    <xf numFmtId="0" fontId="3" fillId="0" borderId="5" xfId="0" applyFont="1" applyBorder="1"/>
    <xf numFmtId="0" fontId="4" fillId="0" borderId="0" xfId="0" applyFont="1" applyAlignment="1">
      <alignment horizontal="center"/>
    </xf>
    <xf numFmtId="0" fontId="3" fillId="0" borderId="6" xfId="0" applyFont="1" applyBorder="1"/>
    <xf numFmtId="0" fontId="4" fillId="0" borderId="0" xfId="0" applyFont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6" fillId="0" borderId="0" xfId="0" applyFont="1"/>
    <xf numFmtId="0" fontId="7" fillId="0" borderId="8" xfId="0" applyFont="1" applyBorder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8" fillId="0" borderId="11" xfId="0" applyFont="1" applyBorder="1"/>
    <xf numFmtId="0" fontId="3" fillId="0" borderId="11" xfId="0" applyFont="1" applyBorder="1"/>
    <xf numFmtId="0" fontId="9" fillId="4" borderId="1" xfId="0" applyFont="1" applyFill="1" applyBorder="1"/>
    <xf numFmtId="17" fontId="10" fillId="4" borderId="1" xfId="0" applyNumberFormat="1" applyFont="1" applyFill="1" applyBorder="1" applyAlignment="1">
      <alignment horizontal="right"/>
    </xf>
    <xf numFmtId="17" fontId="3" fillId="0" borderId="0" xfId="0" applyNumberFormat="1" applyFont="1"/>
    <xf numFmtId="17" fontId="10" fillId="4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12" fillId="2" borderId="12" xfId="0" applyFont="1" applyFill="1" applyBorder="1" applyAlignment="1">
      <alignment horizontal="left"/>
    </xf>
    <xf numFmtId="164" fontId="12" fillId="2" borderId="12" xfId="0" applyNumberFormat="1" applyFont="1" applyFill="1" applyBorder="1"/>
    <xf numFmtId="0" fontId="12" fillId="0" borderId="0" xfId="0" applyFont="1"/>
    <xf numFmtId="0" fontId="13" fillId="2" borderId="13" xfId="0" applyFont="1" applyFill="1" applyBorder="1" applyAlignment="1">
      <alignment horizontal="left"/>
    </xf>
    <xf numFmtId="164" fontId="14" fillId="2" borderId="13" xfId="0" applyNumberFormat="1" applyFont="1" applyFill="1" applyBorder="1"/>
    <xf numFmtId="9" fontId="13" fillId="2" borderId="13" xfId="0" applyNumberFormat="1" applyFont="1" applyFill="1" applyBorder="1"/>
    <xf numFmtId="0" fontId="12" fillId="0" borderId="0" xfId="0" applyFont="1" applyAlignment="1">
      <alignment horizontal="left"/>
    </xf>
    <xf numFmtId="164" fontId="12" fillId="0" borderId="0" xfId="0" applyNumberFormat="1" applyFont="1"/>
    <xf numFmtId="0" fontId="12" fillId="5" borderId="12" xfId="0" applyFont="1" applyFill="1" applyBorder="1" applyAlignment="1">
      <alignment horizontal="left"/>
    </xf>
    <xf numFmtId="164" fontId="12" fillId="5" borderId="12" xfId="0" applyNumberFormat="1" applyFont="1" applyFill="1" applyBorder="1"/>
    <xf numFmtId="0" fontId="13" fillId="5" borderId="13" xfId="0" applyFont="1" applyFill="1" applyBorder="1" applyAlignment="1">
      <alignment horizontal="left"/>
    </xf>
    <xf numFmtId="9" fontId="13" fillId="5" borderId="13" xfId="0" applyNumberFormat="1" applyFont="1" applyFill="1" applyBorder="1"/>
    <xf numFmtId="0" fontId="3" fillId="0" borderId="0" xfId="0" applyFont="1"/>
    <xf numFmtId="0" fontId="10" fillId="4" borderId="1" xfId="0" applyFont="1" applyFill="1" applyBorder="1"/>
    <xf numFmtId="16" fontId="3" fillId="0" borderId="0" xfId="0" applyNumberFormat="1" applyFont="1" applyAlignment="1">
      <alignment horizontal="left"/>
    </xf>
    <xf numFmtId="164" fontId="17" fillId="0" borderId="0" xfId="0" applyNumberFormat="1" applyFont="1"/>
    <xf numFmtId="0" fontId="15" fillId="4" borderId="14" xfId="0" applyFont="1" applyFill="1" applyBorder="1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16" fontId="0" fillId="0" borderId="0" xfId="0" applyNumberFormat="1" applyAlignment="1">
      <alignment horizontal="left"/>
    </xf>
    <xf numFmtId="164" fontId="3" fillId="6" borderId="17" xfId="0" applyNumberFormat="1" applyFont="1" applyFill="1" applyBorder="1"/>
    <xf numFmtId="164" fontId="19" fillId="6" borderId="18" xfId="0" applyNumberFormat="1" applyFont="1" applyFill="1" applyBorder="1"/>
    <xf numFmtId="164" fontId="3" fillId="6" borderId="18" xfId="0" applyNumberFormat="1" applyFont="1" applyFill="1" applyBorder="1"/>
    <xf numFmtId="9" fontId="20" fillId="7" borderId="13" xfId="0" applyNumberFormat="1" applyFont="1" applyFill="1" applyBorder="1"/>
    <xf numFmtId="0" fontId="21" fillId="0" borderId="11" xfId="0" applyFont="1" applyBorder="1" applyAlignment="1">
      <alignment vertical="center"/>
    </xf>
  </cellXfs>
  <cellStyles count="1">
    <cellStyle name="Normal" xfId="0" builtinId="0"/>
  </cellStyles>
  <dxfs count="10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F-4C37-AD9A-B5D7F1EF58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F-4C37-AD9A-B5D7F1EF58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F-4C37-AD9A-B5D7F1EF58A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FF-4C37-AD9A-B5D7F1EF58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FF-4C37-AD9A-B5D7F1EF58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FF-4C37-AD9A-B5D7F1EF58A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EFF-4C37-AD9A-B5D7F1EF58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EFF-4C37-AD9A-B5D7F1EF58A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EFF-4C37-AD9A-B5D7F1EF5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Dashboard!$B$13:$B$18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Dashboard!$P$13:$P$18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FF-4C37-AD9A-B5D7F1EF5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FF97-440A-A0C7-E320DBB4BB3B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FF97-440A-A0C7-E320DBB4BB3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F97-440A-A0C7-E320DBB4B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FF97-440A-A0C7-E320DBB4BB3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P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F97-440A-A0C7-E320DBB4BB3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Dashboard!$P$5:$P$8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440A-A0C7-E320DBB4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P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2428875</xdr:colOff>
      <xdr:row>4</xdr:row>
      <xdr:rowOff>190500</xdr:rowOff>
    </xdr:from>
    <xdr:ext cx="304800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26</xdr:row>
      <xdr:rowOff>25400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479425</xdr:colOff>
      <xdr:row>26</xdr:row>
      <xdr:rowOff>38100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personal-finance-budget-tracker-oct-30-2022&amp;utm_campaign=YT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1" sqref="C11"/>
    </sheetView>
  </sheetViews>
  <sheetFormatPr defaultColWidth="11.25" defaultRowHeight="15" customHeight="1" x14ac:dyDescent="0.35"/>
  <cols>
    <col min="1" max="1" width="9.4140625" customWidth="1"/>
    <col min="2" max="2" width="7.33203125" customWidth="1"/>
    <col min="3" max="3" width="96.75" customWidth="1"/>
    <col min="4" max="4" width="8.25" customWidth="1"/>
    <col min="5" max="26" width="9.4140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4" x14ac:dyDescent="0.35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4" x14ac:dyDescent="0.35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5"/>
      <c r="C6" s="8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5"/>
      <c r="C7" s="8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5"/>
      <c r="C8" s="8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x14ac:dyDescent="0.5">
      <c r="A9" s="9"/>
      <c r="B9" s="10"/>
      <c r="C9" s="11" t="s">
        <v>1</v>
      </c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1" x14ac:dyDescent="0.5">
      <c r="A10" s="9"/>
      <c r="B10" s="10"/>
      <c r="C10" s="13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3.25" customHeight="1" x14ac:dyDescent="0.35">
      <c r="A11" s="14"/>
      <c r="B11" s="15"/>
      <c r="C11" s="16" t="s">
        <v>2</v>
      </c>
      <c r="D11" s="1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5" x14ac:dyDescent="0.35">
      <c r="A12" s="1"/>
      <c r="B12" s="5"/>
      <c r="C12" s="8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5"/>
      <c r="C13" s="8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5"/>
      <c r="C14" s="8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5" x14ac:dyDescent="0.45">
      <c r="A15" s="1"/>
      <c r="B15" s="5"/>
      <c r="C15" s="18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5"/>
      <c r="C16" s="19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5"/>
      <c r="C17" s="8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" x14ac:dyDescent="0.35">
      <c r="A18" s="1"/>
      <c r="B18" s="5"/>
      <c r="C18" s="20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21"/>
      <c r="C19" s="22"/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C11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tabSelected="1" zoomScale="70" zoomScaleNormal="70" workbookViewId="0">
      <selection activeCell="H18" sqref="H18"/>
    </sheetView>
  </sheetViews>
  <sheetFormatPr defaultColWidth="11.25" defaultRowHeight="15" customHeight="1" x14ac:dyDescent="0.35"/>
  <cols>
    <col min="1" max="1" width="6.33203125" customWidth="1"/>
    <col min="2" max="2" width="15.6640625" customWidth="1"/>
    <col min="3" max="9" width="9.9140625" customWidth="1"/>
    <col min="10" max="10" width="6.58203125" bestFit="1" customWidth="1"/>
    <col min="11" max="14" width="9.9140625" customWidth="1"/>
    <col min="15" max="15" width="3.6640625" customWidth="1"/>
    <col min="16" max="26" width="10.6640625" customWidth="1"/>
  </cols>
  <sheetData>
    <row r="1" spans="2:16" ht="15.75" customHeight="1" x14ac:dyDescent="0.5">
      <c r="B1" s="57" t="s">
        <v>7</v>
      </c>
      <c r="C1" s="24"/>
      <c r="D1" s="24"/>
      <c r="E1" s="24"/>
      <c r="F1" s="24"/>
      <c r="G1" s="24"/>
      <c r="H1" s="24"/>
      <c r="I1" s="25"/>
      <c r="J1" s="25"/>
      <c r="K1" s="25"/>
      <c r="L1" s="25"/>
      <c r="M1" s="25"/>
      <c r="N1" s="25"/>
      <c r="O1" s="25"/>
      <c r="P1" s="25"/>
    </row>
    <row r="2" spans="2:16" ht="15.75" customHeight="1" x14ac:dyDescent="0.35"/>
    <row r="3" spans="2:16" ht="15.75" customHeight="1" x14ac:dyDescent="0.35">
      <c r="B3" s="26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7" t="s">
        <v>20</v>
      </c>
      <c r="O3" s="28"/>
      <c r="P3" s="29" t="s">
        <v>21</v>
      </c>
    </row>
    <row r="4" spans="2:16" ht="15.75" customHeight="1" x14ac:dyDescent="0.35">
      <c r="B4" s="30" t="s">
        <v>22</v>
      </c>
    </row>
    <row r="5" spans="2:16" ht="15.75" customHeight="1" x14ac:dyDescent="0.35">
      <c r="B5" s="31" t="s">
        <v>23</v>
      </c>
      <c r="C5" s="32">
        <f>SUMIFS(Inputs!$F:$F,Inputs!$C:$C,Dashboard!C$3,Inputs!$D:$D,Dashboard!$B5)</f>
        <v>3500</v>
      </c>
      <c r="D5" s="32">
        <f>SUMIFS(Inputs!$F:$F,Inputs!$C:$C,Dashboard!D$3,Inputs!$D:$D,Dashboard!$B5)</f>
        <v>3500</v>
      </c>
      <c r="E5" s="32">
        <f>SUMIFS(Inputs!$F:$F,Inputs!$C:$C,Dashboard!E$3,Inputs!$D:$D,Dashboard!$B5)</f>
        <v>3500</v>
      </c>
      <c r="F5" s="32">
        <f>SUMIFS(Inputs!$F:$F,Inputs!$C:$C,Dashboard!F$3,Inputs!$D:$D,Dashboard!$B5)</f>
        <v>3500</v>
      </c>
      <c r="G5" s="32">
        <f>SUMIFS(Inputs!$F:$F,Inputs!$C:$C,Dashboard!G$3,Inputs!$D:$D,Dashboard!$B5)</f>
        <v>3500</v>
      </c>
      <c r="H5" s="32">
        <f>SUMIFS(Inputs!$F:$F,Inputs!$C:$C,Dashboard!H$3,Inputs!$D:$D,Dashboard!$B5)</f>
        <v>3500</v>
      </c>
      <c r="I5" s="32">
        <f>SUMIFS(Inputs!$F:$F,Inputs!$C:$C,Dashboard!I$3,Inputs!$D:$D,Dashboard!$B5)</f>
        <v>3500</v>
      </c>
      <c r="J5" s="32">
        <f>SUMIFS(Inputs!$F:$F,Inputs!$C:$C,Dashboard!J$3,Inputs!$D:$D,Dashboard!$B5)</f>
        <v>3500</v>
      </c>
      <c r="K5" s="32">
        <f>SUMIFS(Inputs!$F:$F,Inputs!$C:$C,Dashboard!K$3,Inputs!$D:$D,Dashboard!$B5)</f>
        <v>0</v>
      </c>
      <c r="L5" s="32">
        <f>SUMIFS(Inputs!$F:$F,Inputs!$C:$C,Dashboard!L$3,Inputs!$D:$D,Dashboard!$B5)</f>
        <v>0</v>
      </c>
      <c r="M5" s="32">
        <f>SUMIFS(Inputs!$F:$F,Inputs!$C:$C,Dashboard!M$3,Inputs!$D:$D,Dashboard!$B5)</f>
        <v>0</v>
      </c>
      <c r="N5" s="32">
        <f>SUMIFS(Inputs!$F:$F,Inputs!$C:$C,Dashboard!N$3,Inputs!$D:$D,Dashboard!$B5)</f>
        <v>0</v>
      </c>
      <c r="P5" s="32">
        <f>SUM(C5:N5)</f>
        <v>28000</v>
      </c>
    </row>
    <row r="6" spans="2:16" ht="15.75" customHeight="1" x14ac:dyDescent="0.35">
      <c r="B6" s="31" t="s">
        <v>24</v>
      </c>
      <c r="C6" s="32">
        <f>SUMIFS(Inputs!$F:$F,Inputs!$C:$C,Dashboard!C$3,Inputs!$D:$D,Dashboard!$B6)</f>
        <v>850</v>
      </c>
      <c r="D6" s="32">
        <f>SUMIFS(Inputs!$F:$F,Inputs!$C:$C,Dashboard!D$3,Inputs!$D:$D,Dashboard!$B6)</f>
        <v>1025</v>
      </c>
      <c r="E6" s="32">
        <f>SUMIFS(Inputs!$F:$F,Inputs!$C:$C,Dashboard!E$3,Inputs!$D:$D,Dashboard!$B6)</f>
        <v>999</v>
      </c>
      <c r="F6" s="32">
        <f>SUMIFS(Inputs!$F:$F,Inputs!$C:$C,Dashboard!F$3,Inputs!$D:$D,Dashboard!$B6)</f>
        <v>1243</v>
      </c>
      <c r="G6" s="32">
        <f>SUMIFS(Inputs!$F:$F,Inputs!$C:$C,Dashboard!G$3,Inputs!$D:$D,Dashboard!$B6)</f>
        <v>1450</v>
      </c>
      <c r="H6" s="32">
        <f>SUMIFS(Inputs!$F:$F,Inputs!$C:$C,Dashboard!H$3,Inputs!$D:$D,Dashboard!$B6)</f>
        <v>2232</v>
      </c>
      <c r="I6" s="32">
        <f>SUMIFS(Inputs!$F:$F,Inputs!$C:$C,Dashboard!I$3,Inputs!$D:$D,Dashboard!$B6)</f>
        <v>2231</v>
      </c>
      <c r="J6" s="32">
        <f>SUMIFS(Inputs!$F:$F,Inputs!$C:$C,Dashboard!J$3,Inputs!$D:$D,Dashboard!$B6)</f>
        <v>2300</v>
      </c>
      <c r="K6" s="32">
        <f>SUMIFS(Inputs!$F:$F,Inputs!$C:$C,Dashboard!K$3,Inputs!$D:$D,Dashboard!$B6)</f>
        <v>0</v>
      </c>
      <c r="L6" s="32">
        <f>SUMIFS(Inputs!$F:$F,Inputs!$C:$C,Dashboard!L$3,Inputs!$D:$D,Dashboard!$B6)</f>
        <v>0</v>
      </c>
      <c r="M6" s="32">
        <f>SUMIFS(Inputs!$F:$F,Inputs!$C:$C,Dashboard!M$3,Inputs!$D:$D,Dashboard!$B6)</f>
        <v>0</v>
      </c>
      <c r="N6" s="32">
        <f>SUMIFS(Inputs!$F:$F,Inputs!$C:$C,Dashboard!N$3,Inputs!$D:$D,Dashboard!$B6)</f>
        <v>0</v>
      </c>
      <c r="P6" s="32">
        <f t="shared" ref="P6:P9" si="0">SUM(C6:N6)</f>
        <v>12330</v>
      </c>
    </row>
    <row r="7" spans="2:16" ht="15.75" customHeight="1" x14ac:dyDescent="0.35">
      <c r="B7" s="31" t="s">
        <v>25</v>
      </c>
      <c r="C7" s="32">
        <f>SUMIFS(Inputs!$F:$F,Inputs!$C:$C,Dashboard!C$3,Inputs!$D:$D,Dashboard!$B7)</f>
        <v>199</v>
      </c>
      <c r="D7" s="32">
        <f>SUMIFS(Inputs!$F:$F,Inputs!$C:$C,Dashboard!D$3,Inputs!$D:$D,Dashboard!$B7)</f>
        <v>228</v>
      </c>
      <c r="E7" s="32">
        <f>SUMIFS(Inputs!$F:$F,Inputs!$C:$C,Dashboard!E$3,Inputs!$D:$D,Dashboard!$B7)</f>
        <v>59</v>
      </c>
      <c r="F7" s="32">
        <f>SUMIFS(Inputs!$F:$F,Inputs!$C:$C,Dashboard!F$3,Inputs!$D:$D,Dashboard!$B7)</f>
        <v>258</v>
      </c>
      <c r="G7" s="32">
        <f>SUMIFS(Inputs!$F:$F,Inputs!$C:$C,Dashboard!G$3,Inputs!$D:$D,Dashboard!$B7)</f>
        <v>1366</v>
      </c>
      <c r="H7" s="32">
        <f>SUMIFS(Inputs!$F:$F,Inputs!$C:$C,Dashboard!H$3,Inputs!$D:$D,Dashboard!$B7)</f>
        <v>199</v>
      </c>
      <c r="I7" s="32">
        <f>SUMIFS(Inputs!$F:$F,Inputs!$C:$C,Dashboard!I$3,Inputs!$D:$D,Dashboard!$B7)</f>
        <v>59</v>
      </c>
      <c r="J7" s="32">
        <f>SUMIFS(Inputs!$F:$F,Inputs!$C:$C,Dashboard!J$3,Inputs!$D:$D,Dashboard!$B7)</f>
        <v>25</v>
      </c>
      <c r="K7" s="32">
        <f>SUMIFS(Inputs!$F:$F,Inputs!$C:$C,Dashboard!K$3,Inputs!$D:$D,Dashboard!$B7)</f>
        <v>0</v>
      </c>
      <c r="L7" s="32">
        <f>SUMIFS(Inputs!$F:$F,Inputs!$C:$C,Dashboard!L$3,Inputs!$D:$D,Dashboard!$B7)</f>
        <v>0</v>
      </c>
      <c r="M7" s="32">
        <f>SUMIFS(Inputs!$F:$F,Inputs!$C:$C,Dashboard!M$3,Inputs!$D:$D,Dashboard!$B7)</f>
        <v>0</v>
      </c>
      <c r="N7" s="32">
        <f>SUMIFS(Inputs!$F:$F,Inputs!$C:$C,Dashboard!N$3,Inputs!$D:$D,Dashboard!$B7)</f>
        <v>0</v>
      </c>
      <c r="P7" s="32">
        <f t="shared" si="0"/>
        <v>2393</v>
      </c>
    </row>
    <row r="8" spans="2:16" ht="15.75" customHeight="1" x14ac:dyDescent="0.35">
      <c r="B8" s="31" t="s">
        <v>26</v>
      </c>
      <c r="C8" s="32">
        <f>SUMIFS(Inputs!$F:$F,Inputs!$C:$C,Dashboard!C$3,Inputs!$D:$D,Dashboard!$B8)</f>
        <v>0</v>
      </c>
      <c r="D8" s="32">
        <f>SUMIFS(Inputs!$F:$F,Inputs!$C:$C,Dashboard!D$3,Inputs!$D:$D,Dashboard!$B8)</f>
        <v>195</v>
      </c>
      <c r="E8" s="32">
        <f>SUMIFS(Inputs!$F:$F,Inputs!$C:$C,Dashboard!E$3,Inputs!$D:$D,Dashboard!$B8)</f>
        <v>299</v>
      </c>
      <c r="F8" s="32">
        <f>SUMIFS(Inputs!$F:$F,Inputs!$C:$C,Dashboard!F$3,Inputs!$D:$D,Dashboard!$B8)</f>
        <v>359</v>
      </c>
      <c r="G8" s="32">
        <f>SUMIFS(Inputs!$F:$F,Inputs!$C:$C,Dashboard!G$3,Inputs!$D:$D,Dashboard!$B8)</f>
        <v>0</v>
      </c>
      <c r="H8" s="32">
        <f>SUMIFS(Inputs!$F:$F,Inputs!$C:$C,Dashboard!H$3,Inputs!$D:$D,Dashboard!$B8)</f>
        <v>250</v>
      </c>
      <c r="I8" s="32">
        <f>SUMIFS(Inputs!$F:$F,Inputs!$C:$C,Dashboard!I$3,Inputs!$D:$D,Dashboard!$B8)</f>
        <v>215</v>
      </c>
      <c r="J8" s="32">
        <f>SUMIFS(Inputs!$F:$F,Inputs!$C:$C,Dashboard!J$3,Inputs!$D:$D,Dashboard!$B8)</f>
        <v>350</v>
      </c>
      <c r="K8" s="32">
        <f>SUMIFS(Inputs!$F:$F,Inputs!$C:$C,Dashboard!K$3,Inputs!$D:$D,Dashboard!$B8)</f>
        <v>0</v>
      </c>
      <c r="L8" s="32">
        <f>SUMIFS(Inputs!$F:$F,Inputs!$C:$C,Dashboard!L$3,Inputs!$D:$D,Dashboard!$B8)</f>
        <v>0</v>
      </c>
      <c r="M8" s="32">
        <f>SUMIFS(Inputs!$F:$F,Inputs!$C:$C,Dashboard!M$3,Inputs!$D:$D,Dashboard!$B8)</f>
        <v>0</v>
      </c>
      <c r="N8" s="32">
        <f>SUMIFS(Inputs!$F:$F,Inputs!$C:$C,Dashboard!N$3,Inputs!$D:$D,Dashboard!$B8)</f>
        <v>0</v>
      </c>
      <c r="O8" s="32"/>
      <c r="P8" s="32">
        <f t="shared" si="0"/>
        <v>1668</v>
      </c>
    </row>
    <row r="9" spans="2:16" ht="15.75" customHeight="1" x14ac:dyDescent="0.35">
      <c r="B9" s="33" t="s">
        <v>27</v>
      </c>
      <c r="C9" s="34">
        <f t="shared" ref="C9:N9" si="1">SUM(C5:C8)</f>
        <v>4549</v>
      </c>
      <c r="D9" s="34">
        <f t="shared" si="1"/>
        <v>4948</v>
      </c>
      <c r="E9" s="34">
        <f t="shared" si="1"/>
        <v>4857</v>
      </c>
      <c r="F9" s="34">
        <f t="shared" si="1"/>
        <v>5360</v>
      </c>
      <c r="G9" s="34">
        <f t="shared" si="1"/>
        <v>6316</v>
      </c>
      <c r="H9" s="34">
        <f t="shared" si="1"/>
        <v>6181</v>
      </c>
      <c r="I9" s="34">
        <f t="shared" si="1"/>
        <v>6005</v>
      </c>
      <c r="J9" s="34">
        <f t="shared" si="1"/>
        <v>6175</v>
      </c>
      <c r="K9" s="34">
        <f t="shared" si="1"/>
        <v>0</v>
      </c>
      <c r="L9" s="34">
        <f t="shared" si="1"/>
        <v>0</v>
      </c>
      <c r="M9" s="34">
        <f t="shared" si="1"/>
        <v>0</v>
      </c>
      <c r="N9" s="34">
        <f t="shared" si="1"/>
        <v>0</v>
      </c>
      <c r="O9" s="35"/>
      <c r="P9" s="53">
        <f t="shared" si="0"/>
        <v>44391</v>
      </c>
    </row>
    <row r="10" spans="2:16" ht="15.75" customHeight="1" x14ac:dyDescent="0.35">
      <c r="B10" s="36" t="s">
        <v>28</v>
      </c>
      <c r="C10" s="37"/>
      <c r="D10" s="56">
        <f>IF(D9=0,"",D9/C9-1)</f>
        <v>8.7711584963728217E-2</v>
      </c>
      <c r="E10" s="56">
        <f t="shared" ref="E10:N10" si="2">IF(E9=0,"",E9/D9-1)</f>
        <v>-1.8391269199676596E-2</v>
      </c>
      <c r="F10" s="56">
        <f t="shared" si="2"/>
        <v>0.10356186946674906</v>
      </c>
      <c r="G10" s="56">
        <f t="shared" si="2"/>
        <v>0.17835820895522381</v>
      </c>
      <c r="H10" s="56">
        <f t="shared" si="2"/>
        <v>-2.1374287523749258E-2</v>
      </c>
      <c r="I10" s="56">
        <f t="shared" si="2"/>
        <v>-2.8474356900177966E-2</v>
      </c>
      <c r="J10" s="56">
        <f t="shared" si="2"/>
        <v>2.8309741881765271E-2</v>
      </c>
      <c r="K10" s="56" t="str">
        <f t="shared" si="2"/>
        <v/>
      </c>
      <c r="L10" s="56" t="str">
        <f t="shared" si="2"/>
        <v/>
      </c>
      <c r="M10" s="56" t="str">
        <f t="shared" si="2"/>
        <v/>
      </c>
      <c r="N10" s="56" t="str">
        <f t="shared" si="2"/>
        <v/>
      </c>
      <c r="O10" s="35"/>
      <c r="P10" s="54"/>
    </row>
    <row r="11" spans="2:16" ht="12.75" customHeight="1" x14ac:dyDescent="0.35">
      <c r="B11" s="39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2:16" ht="15.75" customHeight="1" x14ac:dyDescent="0.35">
      <c r="B12" s="30" t="s">
        <v>29</v>
      </c>
      <c r="P12" s="35"/>
    </row>
    <row r="13" spans="2:16" ht="15.75" customHeight="1" x14ac:dyDescent="0.35">
      <c r="B13" s="31" t="s">
        <v>30</v>
      </c>
      <c r="C13" s="32">
        <f>SUMIFS(Inputs!$F:$F,Inputs!$C:$C,Dashboard!C$3,Inputs!$D:$D,Dashboard!$B13)</f>
        <v>1250</v>
      </c>
      <c r="D13" s="32">
        <f>SUMIFS(Inputs!$F:$F,Inputs!$C:$C,Dashboard!D$3,Inputs!$D:$D,Dashboard!$B13)</f>
        <v>1250</v>
      </c>
      <c r="E13" s="32">
        <f>SUMIFS(Inputs!$F:$F,Inputs!$C:$C,Dashboard!E$3,Inputs!$D:$D,Dashboard!$B13)</f>
        <v>1250</v>
      </c>
      <c r="F13" s="32">
        <f>SUMIFS(Inputs!$F:$F,Inputs!$C:$C,Dashboard!F$3,Inputs!$D:$D,Dashboard!$B13)</f>
        <v>1250</v>
      </c>
      <c r="G13" s="32">
        <f>SUMIFS(Inputs!$F:$F,Inputs!$C:$C,Dashboard!G$3,Inputs!$D:$D,Dashboard!$B13)</f>
        <v>1250</v>
      </c>
      <c r="H13" s="32">
        <f>SUMIFS(Inputs!$F:$F,Inputs!$C:$C,Dashboard!H$3,Inputs!$D:$D,Dashboard!$B13)</f>
        <v>1250</v>
      </c>
      <c r="I13" s="32">
        <f>SUMIFS(Inputs!$F:$F,Inputs!$C:$C,Dashboard!I$3,Inputs!$D:$D,Dashboard!$B13)</f>
        <v>1250</v>
      </c>
      <c r="J13" s="32">
        <f>SUMIFS(Inputs!$F:$F,Inputs!$C:$C,Dashboard!J$3,Inputs!$D:$D,Dashboard!$B13)</f>
        <v>1250</v>
      </c>
      <c r="K13" s="32">
        <f>SUMIFS(Inputs!$F:$F,Inputs!$C:$C,Dashboard!K$3,Inputs!$D:$D,Dashboard!$B13)</f>
        <v>0</v>
      </c>
      <c r="L13" s="32">
        <f>SUMIFS(Inputs!$F:$F,Inputs!$C:$C,Dashboard!L$3,Inputs!$D:$D,Dashboard!$B13)</f>
        <v>0</v>
      </c>
      <c r="M13" s="32">
        <f>SUMIFS(Inputs!$F:$F,Inputs!$C:$C,Dashboard!M$3,Inputs!$D:$D,Dashboard!$B13)</f>
        <v>0</v>
      </c>
      <c r="N13" s="32">
        <f>SUMIFS(Inputs!$F:$F,Inputs!$C:$C,Dashboard!N$3,Inputs!$D:$D,Dashboard!$B13)</f>
        <v>0</v>
      </c>
      <c r="P13" s="32">
        <f>SUM(C13:N13)</f>
        <v>10000</v>
      </c>
    </row>
    <row r="14" spans="2:16" ht="15.75" customHeight="1" x14ac:dyDescent="0.35">
      <c r="B14" s="31" t="s">
        <v>31</v>
      </c>
      <c r="C14" s="32">
        <f>SUMIFS(Inputs!$F:$F,Inputs!$C:$C,Dashboard!C$3,Inputs!$D:$D,Dashboard!$B14)</f>
        <v>140</v>
      </c>
      <c r="D14" s="32">
        <f>SUMIFS(Inputs!$F:$F,Inputs!$C:$C,Dashboard!D$3,Inputs!$D:$D,Dashboard!$B14)</f>
        <v>105</v>
      </c>
      <c r="E14" s="32">
        <f>SUMIFS(Inputs!$F:$F,Inputs!$C:$C,Dashboard!E$3,Inputs!$D:$D,Dashboard!$B14)</f>
        <v>110</v>
      </c>
      <c r="F14" s="32">
        <f>SUMIFS(Inputs!$F:$F,Inputs!$C:$C,Dashboard!F$3,Inputs!$D:$D,Dashboard!$B14)</f>
        <v>140</v>
      </c>
      <c r="G14" s="32">
        <f>SUMIFS(Inputs!$F:$F,Inputs!$C:$C,Dashboard!G$3,Inputs!$D:$D,Dashboard!$B14)</f>
        <v>152</v>
      </c>
      <c r="H14" s="32">
        <f>SUMIFS(Inputs!$F:$F,Inputs!$C:$C,Dashboard!H$3,Inputs!$D:$D,Dashboard!$B14)</f>
        <v>152</v>
      </c>
      <c r="I14" s="32">
        <f>SUMIFS(Inputs!$F:$F,Inputs!$C:$C,Dashboard!I$3,Inputs!$D:$D,Dashboard!$B14)</f>
        <v>110</v>
      </c>
      <c r="J14" s="32">
        <f>SUMIFS(Inputs!$F:$F,Inputs!$C:$C,Dashboard!J$3,Inputs!$D:$D,Dashboard!$B14)</f>
        <v>110</v>
      </c>
      <c r="K14" s="32">
        <f>SUMIFS(Inputs!$F:$F,Inputs!$C:$C,Dashboard!K$3,Inputs!$D:$D,Dashboard!$B14)</f>
        <v>0</v>
      </c>
      <c r="L14" s="32">
        <f>SUMIFS(Inputs!$F:$F,Inputs!$C:$C,Dashboard!L$3,Inputs!$D:$D,Dashboard!$B14)</f>
        <v>0</v>
      </c>
      <c r="M14" s="32">
        <f>SUMIFS(Inputs!$F:$F,Inputs!$C:$C,Dashboard!M$3,Inputs!$D:$D,Dashboard!$B14)</f>
        <v>0</v>
      </c>
      <c r="N14" s="32">
        <f>SUMIFS(Inputs!$F:$F,Inputs!$C:$C,Dashboard!N$3,Inputs!$D:$D,Dashboard!$B14)</f>
        <v>0</v>
      </c>
      <c r="P14" s="32">
        <f t="shared" ref="P14:P19" si="3">SUM(C14:N14)</f>
        <v>1019</v>
      </c>
    </row>
    <row r="15" spans="2:16" ht="15.75" customHeight="1" x14ac:dyDescent="0.35">
      <c r="B15" s="31" t="s">
        <v>32</v>
      </c>
      <c r="C15" s="32">
        <f>SUMIFS(Inputs!$F:$F,Inputs!$C:$C,Dashboard!C$3,Inputs!$D:$D,Dashboard!$B15)</f>
        <v>52</v>
      </c>
      <c r="D15" s="32">
        <f>SUMIFS(Inputs!$F:$F,Inputs!$C:$C,Dashboard!D$3,Inputs!$D:$D,Dashboard!$B15)</f>
        <v>52</v>
      </c>
      <c r="E15" s="32">
        <f>SUMIFS(Inputs!$F:$F,Inputs!$C:$C,Dashboard!E$3,Inputs!$D:$D,Dashboard!$B15)</f>
        <v>52</v>
      </c>
      <c r="F15" s="32">
        <f>SUMIFS(Inputs!$F:$F,Inputs!$C:$C,Dashboard!F$3,Inputs!$D:$D,Dashboard!$B15)</f>
        <v>52</v>
      </c>
      <c r="G15" s="32">
        <f>SUMIFS(Inputs!$F:$F,Inputs!$C:$C,Dashboard!G$3,Inputs!$D:$D,Dashboard!$B15)</f>
        <v>52</v>
      </c>
      <c r="H15" s="32">
        <f>SUMIFS(Inputs!$F:$F,Inputs!$C:$C,Dashboard!H$3,Inputs!$D:$D,Dashboard!$B15)</f>
        <v>52</v>
      </c>
      <c r="I15" s="32">
        <f>SUMIFS(Inputs!$F:$F,Inputs!$C:$C,Dashboard!I$3,Inputs!$D:$D,Dashboard!$B15)</f>
        <v>45</v>
      </c>
      <c r="J15" s="32">
        <f>SUMIFS(Inputs!$F:$F,Inputs!$C:$C,Dashboard!J$3,Inputs!$D:$D,Dashboard!$B15)</f>
        <v>52</v>
      </c>
      <c r="K15" s="32">
        <f>SUMIFS(Inputs!$F:$F,Inputs!$C:$C,Dashboard!K$3,Inputs!$D:$D,Dashboard!$B15)</f>
        <v>0</v>
      </c>
      <c r="L15" s="32">
        <f>SUMIFS(Inputs!$F:$F,Inputs!$C:$C,Dashboard!L$3,Inputs!$D:$D,Dashboard!$B15)</f>
        <v>0</v>
      </c>
      <c r="M15" s="32">
        <f>SUMIFS(Inputs!$F:$F,Inputs!$C:$C,Dashboard!M$3,Inputs!$D:$D,Dashboard!$B15)</f>
        <v>0</v>
      </c>
      <c r="N15" s="32">
        <f>SUMIFS(Inputs!$F:$F,Inputs!$C:$C,Dashboard!N$3,Inputs!$D:$D,Dashboard!$B15)</f>
        <v>0</v>
      </c>
      <c r="P15" s="32">
        <f t="shared" si="3"/>
        <v>409</v>
      </c>
    </row>
    <row r="16" spans="2:16" ht="15.75" customHeight="1" x14ac:dyDescent="0.35">
      <c r="B16" s="31" t="s">
        <v>33</v>
      </c>
      <c r="C16" s="32">
        <f>SUMIFS(Inputs!$F:$F,Inputs!$C:$C,Dashboard!C$3,Inputs!$D:$D,Dashboard!$B16)</f>
        <v>449</v>
      </c>
      <c r="D16" s="32">
        <f>SUMIFS(Inputs!$F:$F,Inputs!$C:$C,Dashboard!D$3,Inputs!$D:$D,Dashboard!$B16)</f>
        <v>305</v>
      </c>
      <c r="E16" s="32">
        <f>SUMIFS(Inputs!$F:$F,Inputs!$C:$C,Dashboard!E$3,Inputs!$D:$D,Dashboard!$B16)</f>
        <v>208</v>
      </c>
      <c r="F16" s="32">
        <f>SUMIFS(Inputs!$F:$F,Inputs!$C:$C,Dashboard!F$3,Inputs!$D:$D,Dashboard!$B16)</f>
        <v>449</v>
      </c>
      <c r="G16" s="32">
        <f>SUMIFS(Inputs!$F:$F,Inputs!$C:$C,Dashboard!G$3,Inputs!$D:$D,Dashboard!$B16)</f>
        <v>449</v>
      </c>
      <c r="H16" s="32">
        <f>SUMIFS(Inputs!$F:$F,Inputs!$C:$C,Dashboard!H$3,Inputs!$D:$D,Dashboard!$B16)</f>
        <v>560</v>
      </c>
      <c r="I16" s="32">
        <f>SUMIFS(Inputs!$F:$F,Inputs!$C:$C,Dashboard!I$3,Inputs!$D:$D,Dashboard!$B16)</f>
        <v>208</v>
      </c>
      <c r="J16" s="32">
        <f>SUMIFS(Inputs!$F:$F,Inputs!$C:$C,Dashboard!J$3,Inputs!$D:$D,Dashboard!$B16)</f>
        <v>208</v>
      </c>
      <c r="K16" s="32">
        <f>SUMIFS(Inputs!$F:$F,Inputs!$C:$C,Dashboard!K$3,Inputs!$D:$D,Dashboard!$B16)</f>
        <v>0</v>
      </c>
      <c r="L16" s="32">
        <f>SUMIFS(Inputs!$F:$F,Inputs!$C:$C,Dashboard!L$3,Inputs!$D:$D,Dashboard!$B16)</f>
        <v>0</v>
      </c>
      <c r="M16" s="32">
        <f>SUMIFS(Inputs!$F:$F,Inputs!$C:$C,Dashboard!M$3,Inputs!$D:$D,Dashboard!$B16)</f>
        <v>0</v>
      </c>
      <c r="N16" s="32">
        <f>SUMIFS(Inputs!$F:$F,Inputs!$C:$C,Dashboard!N$3,Inputs!$D:$D,Dashboard!$B16)</f>
        <v>0</v>
      </c>
      <c r="P16" s="32">
        <f t="shared" si="3"/>
        <v>2836</v>
      </c>
    </row>
    <row r="17" spans="1:26" ht="15.75" customHeight="1" x14ac:dyDescent="0.35">
      <c r="B17" s="31" t="s">
        <v>34</v>
      </c>
      <c r="C17" s="32">
        <f>SUMIFS(Inputs!$F:$F,Inputs!$C:$C,Dashboard!C$3,Inputs!$D:$D,Dashboard!$B17)</f>
        <v>562</v>
      </c>
      <c r="D17" s="32">
        <f>SUMIFS(Inputs!$F:$F,Inputs!$C:$C,Dashboard!D$3,Inputs!$D:$D,Dashboard!$B17)</f>
        <v>194</v>
      </c>
      <c r="E17" s="32">
        <f>SUMIFS(Inputs!$F:$F,Inputs!$C:$C,Dashboard!E$3,Inputs!$D:$D,Dashboard!$B17)</f>
        <v>405</v>
      </c>
      <c r="F17" s="32">
        <f>SUMIFS(Inputs!$F:$F,Inputs!$C:$C,Dashboard!F$3,Inputs!$D:$D,Dashboard!$B17)</f>
        <v>462</v>
      </c>
      <c r="G17" s="32">
        <f>SUMIFS(Inputs!$F:$F,Inputs!$C:$C,Dashboard!G$3,Inputs!$D:$D,Dashboard!$B17)</f>
        <v>646</v>
      </c>
      <c r="H17" s="32">
        <f>SUMIFS(Inputs!$F:$F,Inputs!$C:$C,Dashboard!H$3,Inputs!$D:$D,Dashboard!$B17)</f>
        <v>629</v>
      </c>
      <c r="I17" s="32">
        <f>SUMIFS(Inputs!$F:$F,Inputs!$C:$C,Dashboard!I$3,Inputs!$D:$D,Dashboard!$B17)</f>
        <v>294</v>
      </c>
      <c r="J17" s="32">
        <f>SUMIFS(Inputs!$F:$F,Inputs!$C:$C,Dashboard!J$3,Inputs!$D:$D,Dashboard!$B17)</f>
        <v>147</v>
      </c>
      <c r="K17" s="32">
        <f>SUMIFS(Inputs!$F:$F,Inputs!$C:$C,Dashboard!K$3,Inputs!$D:$D,Dashboard!$B17)</f>
        <v>0</v>
      </c>
      <c r="L17" s="32">
        <f>SUMIFS(Inputs!$F:$F,Inputs!$C:$C,Dashboard!L$3,Inputs!$D:$D,Dashboard!$B17)</f>
        <v>0</v>
      </c>
      <c r="M17" s="32">
        <f>SUMIFS(Inputs!$F:$F,Inputs!$C:$C,Dashboard!M$3,Inputs!$D:$D,Dashboard!$B17)</f>
        <v>0</v>
      </c>
      <c r="N17" s="32">
        <f>SUMIFS(Inputs!$F:$F,Inputs!$C:$C,Dashboard!N$3,Inputs!$D:$D,Dashboard!$B17)</f>
        <v>0</v>
      </c>
      <c r="P17" s="32">
        <f t="shared" si="3"/>
        <v>3339</v>
      </c>
    </row>
    <row r="18" spans="1:26" ht="15.75" customHeight="1" x14ac:dyDescent="0.35">
      <c r="B18" s="31" t="s">
        <v>35</v>
      </c>
      <c r="C18" s="32">
        <f>SUMIFS(Inputs!$F:$F,Inputs!$C:$C,Dashboard!C$3,Inputs!$D:$D,Dashboard!$B18)</f>
        <v>249</v>
      </c>
      <c r="D18" s="32">
        <f>SUMIFS(Inputs!$F:$F,Inputs!$C:$C,Dashboard!D$3,Inputs!$D:$D,Dashboard!$B18)</f>
        <v>18</v>
      </c>
      <c r="E18" s="32">
        <f>SUMIFS(Inputs!$F:$F,Inputs!$C:$C,Dashboard!E$3,Inputs!$D:$D,Dashboard!$B18)</f>
        <v>199</v>
      </c>
      <c r="F18" s="32">
        <f>SUMIFS(Inputs!$F:$F,Inputs!$C:$C,Dashboard!F$3,Inputs!$D:$D,Dashboard!$B18)</f>
        <v>249</v>
      </c>
      <c r="G18" s="32">
        <f>SUMIFS(Inputs!$F:$F,Inputs!$C:$C,Dashboard!G$3,Inputs!$D:$D,Dashboard!$B18)</f>
        <v>249</v>
      </c>
      <c r="H18" s="32">
        <f>SUMIFS(Inputs!$F:$F,Inputs!$C:$C,Dashboard!H$3,Inputs!$D:$D,Dashboard!$B18)</f>
        <v>0</v>
      </c>
      <c r="I18" s="32">
        <f>SUMIFS(Inputs!$F:$F,Inputs!$C:$C,Dashboard!I$3,Inputs!$D:$D,Dashboard!$B18)</f>
        <v>399</v>
      </c>
      <c r="J18" s="32">
        <f>SUMIFS(Inputs!$F:$F,Inputs!$C:$C,Dashboard!J$3,Inputs!$D:$D,Dashboard!$B18)</f>
        <v>149</v>
      </c>
      <c r="K18" s="32">
        <f>SUMIFS(Inputs!$F:$F,Inputs!$C:$C,Dashboard!K$3,Inputs!$D:$D,Dashboard!$B18)</f>
        <v>0</v>
      </c>
      <c r="L18" s="32">
        <f>SUMIFS(Inputs!$F:$F,Inputs!$C:$C,Dashboard!L$3,Inputs!$D:$D,Dashboard!$B18)</f>
        <v>0</v>
      </c>
      <c r="M18" s="32">
        <f>SUMIFS(Inputs!$F:$F,Inputs!$C:$C,Dashboard!M$3,Inputs!$D:$D,Dashboard!$B18)</f>
        <v>0</v>
      </c>
      <c r="N18" s="32">
        <f>SUMIFS(Inputs!$F:$F,Inputs!$C:$C,Dashboard!N$3,Inputs!$D:$D,Dashboard!$B18)</f>
        <v>0</v>
      </c>
      <c r="P18" s="32">
        <f t="shared" si="3"/>
        <v>1512</v>
      </c>
    </row>
    <row r="19" spans="1:26" ht="15.75" customHeight="1" x14ac:dyDescent="0.35">
      <c r="B19" s="33" t="s">
        <v>36</v>
      </c>
      <c r="C19" s="34">
        <f t="shared" ref="C19:N19" si="4">SUM(C13:C18)</f>
        <v>2702</v>
      </c>
      <c r="D19" s="34">
        <f t="shared" si="4"/>
        <v>1924</v>
      </c>
      <c r="E19" s="34">
        <f t="shared" si="4"/>
        <v>2224</v>
      </c>
      <c r="F19" s="34">
        <f t="shared" si="4"/>
        <v>2602</v>
      </c>
      <c r="G19" s="34">
        <f t="shared" si="4"/>
        <v>2798</v>
      </c>
      <c r="H19" s="34">
        <f t="shared" si="4"/>
        <v>2643</v>
      </c>
      <c r="I19" s="34">
        <f t="shared" si="4"/>
        <v>2306</v>
      </c>
      <c r="J19" s="34">
        <f t="shared" si="4"/>
        <v>1916</v>
      </c>
      <c r="K19" s="34">
        <f t="shared" si="4"/>
        <v>0</v>
      </c>
      <c r="L19" s="34">
        <f t="shared" si="4"/>
        <v>0</v>
      </c>
      <c r="M19" s="34">
        <f t="shared" si="4"/>
        <v>0</v>
      </c>
      <c r="N19" s="34">
        <f t="shared" si="4"/>
        <v>0</v>
      </c>
      <c r="P19" s="53">
        <f t="shared" si="3"/>
        <v>19115</v>
      </c>
    </row>
    <row r="20" spans="1:26" ht="15.75" customHeight="1" x14ac:dyDescent="0.35">
      <c r="B20" s="36" t="s">
        <v>28</v>
      </c>
      <c r="C20" s="37"/>
      <c r="D20" s="38">
        <f>IF(D19=0,"",D19/C19-1)</f>
        <v>-0.28793486306439675</v>
      </c>
      <c r="E20" s="38">
        <f t="shared" ref="E20" si="5">IF(E19=0,"",E19/D19-1)</f>
        <v>0.15592515592515599</v>
      </c>
      <c r="F20" s="38">
        <f t="shared" ref="F20" si="6">IF(F19=0,"",F19/E19-1)</f>
        <v>0.16996402877697836</v>
      </c>
      <c r="G20" s="38">
        <f t="shared" ref="G20" si="7">IF(G19=0,"",G19/F19-1)</f>
        <v>7.532667179093E-2</v>
      </c>
      <c r="H20" s="38">
        <f t="shared" ref="H20" si="8">IF(H19=0,"",H19/G19-1)</f>
        <v>-5.5396711937097942E-2</v>
      </c>
      <c r="I20" s="38">
        <f t="shared" ref="I20" si="9">IF(I19=0,"",I19/H19-1)</f>
        <v>-0.12750662126371548</v>
      </c>
      <c r="J20" s="38">
        <f t="shared" ref="J20" si="10">IF(J19=0,"",J19/I19-1)</f>
        <v>-0.16912402428447526</v>
      </c>
      <c r="K20" s="38" t="str">
        <f t="shared" ref="K20" si="11">IF(K19=0,"",K19/J19-1)</f>
        <v/>
      </c>
      <c r="L20" s="38" t="str">
        <f t="shared" ref="L20" si="12">IF(L19=0,"",L19/K19-1)</f>
        <v/>
      </c>
      <c r="M20" s="38" t="str">
        <f t="shared" ref="M20" si="13">IF(M19=0,"",M19/L19-1)</f>
        <v/>
      </c>
      <c r="N20" s="38" t="str">
        <f t="shared" ref="N20" si="14">IF(N19=0,"",N19/M19-1)</f>
        <v/>
      </c>
      <c r="P20" s="55"/>
    </row>
    <row r="21" spans="1:26" ht="15.75" customHeight="1" x14ac:dyDescent="0.35">
      <c r="P21" s="40"/>
    </row>
    <row r="22" spans="1:26" ht="15.75" customHeight="1" x14ac:dyDescent="0.35">
      <c r="B22" s="41" t="s">
        <v>37</v>
      </c>
      <c r="C22" s="42">
        <f>C9-C19</f>
        <v>1847</v>
      </c>
      <c r="D22" s="42">
        <f t="shared" ref="D22:N22" si="15">D9-D19</f>
        <v>3024</v>
      </c>
      <c r="E22" s="42">
        <f t="shared" si="15"/>
        <v>2633</v>
      </c>
      <c r="F22" s="42">
        <f>F9-F19</f>
        <v>2758</v>
      </c>
      <c r="G22" s="42">
        <f t="shared" si="15"/>
        <v>3518</v>
      </c>
      <c r="H22" s="42">
        <f t="shared" si="15"/>
        <v>3538</v>
      </c>
      <c r="I22" s="42">
        <f t="shared" si="15"/>
        <v>3699</v>
      </c>
      <c r="J22" s="42">
        <f t="shared" si="15"/>
        <v>4259</v>
      </c>
      <c r="K22" s="42">
        <f t="shared" si="15"/>
        <v>0</v>
      </c>
      <c r="L22" s="42">
        <f t="shared" si="15"/>
        <v>0</v>
      </c>
      <c r="M22" s="42">
        <f t="shared" si="15"/>
        <v>0</v>
      </c>
      <c r="N22" s="42">
        <f t="shared" si="15"/>
        <v>0</v>
      </c>
      <c r="P22" s="42">
        <f>SUM(C22:N22)</f>
        <v>25276</v>
      </c>
    </row>
    <row r="23" spans="1:26" ht="15.75" customHeight="1" x14ac:dyDescent="0.35">
      <c r="B23" s="43" t="s">
        <v>28</v>
      </c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P23" s="44"/>
    </row>
    <row r="24" spans="1:26" ht="15.75" customHeight="1" x14ac:dyDescent="0.35">
      <c r="A24" s="45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5"/>
      <c r="P24" s="40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9.75" customHeight="1" x14ac:dyDescent="0.35"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26" ht="15.75" customHeight="1" x14ac:dyDescent="0.35">
      <c r="B26" s="49" t="s">
        <v>38</v>
      </c>
      <c r="C26" s="50"/>
      <c r="D26" s="50"/>
      <c r="E26" s="51"/>
      <c r="G26" s="49" t="s">
        <v>39</v>
      </c>
      <c r="H26" s="50"/>
      <c r="I26" s="50"/>
      <c r="J26" s="50"/>
      <c r="K26" s="51"/>
    </row>
    <row r="27" spans="1:26" ht="15.75" customHeight="1" x14ac:dyDescent="0.35"/>
    <row r="28" spans="1:26" ht="15.75" customHeight="1" x14ac:dyDescent="0.35"/>
    <row r="29" spans="1:26" ht="15.75" customHeight="1" x14ac:dyDescent="0.35"/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">
    <mergeCell ref="B26:E26"/>
    <mergeCell ref="G26:K26"/>
  </mergeCells>
  <conditionalFormatting sqref="D10:N10">
    <cfRule type="cellIs" dxfId="9" priority="1" operator="greaterThan">
      <formula>0</formula>
    </cfRule>
  </conditionalFormatting>
  <conditionalFormatting sqref="D10:N10">
    <cfRule type="cellIs" dxfId="8" priority="2" operator="lessThan">
      <formula>0</formula>
    </cfRule>
  </conditionalFormatting>
  <conditionalFormatting sqref="D20:N20">
    <cfRule type="cellIs" dxfId="7" priority="3" operator="greaterThan">
      <formula>0</formula>
    </cfRule>
  </conditionalFormatting>
  <conditionalFormatting sqref="D20:N20">
    <cfRule type="cellIs" dxfId="6" priority="4" operator="lessThan">
      <formula>0</formula>
    </cfRule>
  </conditionalFormatting>
  <conditionalFormatting sqref="E23:N23">
    <cfRule type="cellIs" dxfId="5" priority="5" operator="greaterThan">
      <formula>0</formula>
    </cfRule>
  </conditionalFormatting>
  <conditionalFormatting sqref="E23:N23">
    <cfRule type="cellIs" dxfId="4" priority="6" operator="lessThan">
      <formula>0</formula>
    </cfRule>
  </conditionalFormatting>
  <conditionalFormatting sqref="P23">
    <cfRule type="cellIs" dxfId="3" priority="7" operator="greaterThan">
      <formula>0</formula>
    </cfRule>
  </conditionalFormatting>
  <conditionalFormatting sqref="P23">
    <cfRule type="cellIs" dxfId="2" priority="8" operator="lessThan">
      <formula>0</formula>
    </cfRule>
  </conditionalFormatting>
  <conditionalFormatting sqref="D23:N23">
    <cfRule type="cellIs" dxfId="1" priority="9" operator="greaterThan">
      <formula>0</formula>
    </cfRule>
  </conditionalFormatting>
  <conditionalFormatting sqref="D23:N23">
    <cfRule type="cellIs" dxfId="0" priority="10" operator="lessThan">
      <formula>0</formula>
    </cfRule>
  </conditionalFormatting>
  <pageMargins left="0.7" right="0.7" top="0.75" bottom="0.75" header="0" footer="0"/>
  <pageSetup scale="90" fitToWidth="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showGridLines="0" workbookViewId="0">
      <pane ySplit="3" topLeftCell="A84" activePane="bottomLeft" state="frozen"/>
      <selection pane="bottomLeft" activeCell="A96" sqref="A96:XFD96"/>
    </sheetView>
  </sheetViews>
  <sheetFormatPr defaultColWidth="11.25" defaultRowHeight="15" customHeight="1" x14ac:dyDescent="0.35"/>
  <cols>
    <col min="1" max="1" width="13.4140625" customWidth="1"/>
    <col min="2" max="4" width="10.6640625" customWidth="1"/>
    <col min="5" max="5" width="34.33203125" customWidth="1"/>
    <col min="6" max="26" width="10.6640625" customWidth="1"/>
  </cols>
  <sheetData>
    <row r="1" spans="2:9" ht="15.75" customHeight="1" x14ac:dyDescent="0.35"/>
    <row r="2" spans="2:9" ht="15.75" customHeight="1" x14ac:dyDescent="0.5">
      <c r="B2" s="24" t="s">
        <v>40</v>
      </c>
      <c r="C2" s="24"/>
      <c r="D2" s="24"/>
      <c r="E2" s="24"/>
      <c r="F2" s="24"/>
      <c r="G2" s="24"/>
      <c r="H2" s="24"/>
    </row>
    <row r="3" spans="2:9" ht="15.75" customHeight="1" x14ac:dyDescent="0.35"/>
    <row r="4" spans="2:9" ht="15.75" customHeight="1" x14ac:dyDescent="0.35">
      <c r="B4" s="46" t="s">
        <v>41</v>
      </c>
      <c r="C4" s="46" t="s">
        <v>42</v>
      </c>
      <c r="D4" s="46" t="s">
        <v>43</v>
      </c>
      <c r="E4" s="46" t="s">
        <v>44</v>
      </c>
      <c r="F4" s="46" t="s">
        <v>45</v>
      </c>
      <c r="H4" s="46" t="s">
        <v>46</v>
      </c>
    </row>
    <row r="5" spans="2:9" ht="15.75" customHeight="1" x14ac:dyDescent="0.35">
      <c r="B5" s="47">
        <v>44562</v>
      </c>
      <c r="C5" s="30" t="str">
        <f t="shared" ref="C5:C57" si="0">TEXT(B5,"MMMM")</f>
        <v>January</v>
      </c>
      <c r="D5" s="30" t="s">
        <v>30</v>
      </c>
      <c r="E5" s="30" t="s">
        <v>47</v>
      </c>
      <c r="F5" s="48">
        <v>1250</v>
      </c>
      <c r="H5" s="31" t="s">
        <v>23</v>
      </c>
    </row>
    <row r="6" spans="2:9" ht="15.75" customHeight="1" x14ac:dyDescent="0.35">
      <c r="B6" s="47">
        <v>44562</v>
      </c>
      <c r="C6" s="30" t="str">
        <f t="shared" si="0"/>
        <v>January</v>
      </c>
      <c r="D6" s="30" t="s">
        <v>31</v>
      </c>
      <c r="E6" s="30" t="s">
        <v>48</v>
      </c>
      <c r="F6" s="48">
        <v>140</v>
      </c>
      <c r="H6" s="31" t="s">
        <v>24</v>
      </c>
    </row>
    <row r="7" spans="2:9" ht="15.75" customHeight="1" x14ac:dyDescent="0.35">
      <c r="B7" s="47">
        <v>44562</v>
      </c>
      <c r="C7" s="30" t="str">
        <f t="shared" si="0"/>
        <v>January</v>
      </c>
      <c r="D7" s="30" t="s">
        <v>32</v>
      </c>
      <c r="E7" s="30" t="s">
        <v>49</v>
      </c>
      <c r="F7" s="48">
        <v>52</v>
      </c>
      <c r="H7" s="31" t="s">
        <v>25</v>
      </c>
    </row>
    <row r="8" spans="2:9" ht="15.75" customHeight="1" x14ac:dyDescent="0.35">
      <c r="B8" s="47">
        <v>44569</v>
      </c>
      <c r="C8" s="30" t="str">
        <f t="shared" si="0"/>
        <v>January</v>
      </c>
      <c r="D8" s="30" t="s">
        <v>33</v>
      </c>
      <c r="E8" s="30" t="s">
        <v>50</v>
      </c>
      <c r="F8" s="48">
        <v>449</v>
      </c>
      <c r="H8" s="31" t="s">
        <v>26</v>
      </c>
    </row>
    <row r="9" spans="2:9" ht="15.75" customHeight="1" x14ac:dyDescent="0.35">
      <c r="B9" s="47">
        <v>44572</v>
      </c>
      <c r="C9" s="30" t="str">
        <f t="shared" si="0"/>
        <v>January</v>
      </c>
      <c r="D9" s="30" t="s">
        <v>34</v>
      </c>
      <c r="E9" s="30" t="s">
        <v>51</v>
      </c>
      <c r="F9" s="48">
        <v>245</v>
      </c>
      <c r="H9" s="31" t="s">
        <v>30</v>
      </c>
    </row>
    <row r="10" spans="2:9" ht="15.75" customHeight="1" x14ac:dyDescent="0.35">
      <c r="B10" s="47">
        <v>44573</v>
      </c>
      <c r="C10" s="30" t="str">
        <f t="shared" si="0"/>
        <v>January</v>
      </c>
      <c r="D10" s="30" t="s">
        <v>34</v>
      </c>
      <c r="E10" s="30" t="s">
        <v>52</v>
      </c>
      <c r="F10" s="48">
        <v>168</v>
      </c>
      <c r="H10" s="31" t="s">
        <v>31</v>
      </c>
    </row>
    <row r="11" spans="2:9" ht="15.75" customHeight="1" x14ac:dyDescent="0.35">
      <c r="B11" s="47">
        <v>44573</v>
      </c>
      <c r="C11" s="30" t="str">
        <f t="shared" si="0"/>
        <v>January</v>
      </c>
      <c r="D11" s="30" t="s">
        <v>34</v>
      </c>
      <c r="E11" s="30" t="s">
        <v>53</v>
      </c>
      <c r="F11" s="48">
        <v>149</v>
      </c>
      <c r="H11" s="31" t="s">
        <v>32</v>
      </c>
    </row>
    <row r="12" spans="2:9" ht="15.75" customHeight="1" x14ac:dyDescent="0.35">
      <c r="B12" s="47">
        <v>44575</v>
      </c>
      <c r="C12" s="30" t="str">
        <f t="shared" si="0"/>
        <v>January</v>
      </c>
      <c r="D12" s="30" t="s">
        <v>35</v>
      </c>
      <c r="E12" s="30" t="s">
        <v>54</v>
      </c>
      <c r="F12" s="48">
        <v>249</v>
      </c>
      <c r="H12" s="31" t="s">
        <v>33</v>
      </c>
      <c r="I12" s="31"/>
    </row>
    <row r="13" spans="2:9" ht="15.75" customHeight="1" x14ac:dyDescent="0.35">
      <c r="B13" s="47">
        <v>44592</v>
      </c>
      <c r="C13" s="30" t="str">
        <f t="shared" si="0"/>
        <v>January</v>
      </c>
      <c r="D13" s="30" t="s">
        <v>24</v>
      </c>
      <c r="E13" s="30" t="s">
        <v>55</v>
      </c>
      <c r="F13" s="48">
        <v>850</v>
      </c>
      <c r="H13" s="31" t="s">
        <v>34</v>
      </c>
    </row>
    <row r="14" spans="2:9" ht="15.75" customHeight="1" x14ac:dyDescent="0.35">
      <c r="B14" s="47">
        <v>44592</v>
      </c>
      <c r="C14" s="30" t="str">
        <f t="shared" si="0"/>
        <v>January</v>
      </c>
      <c r="D14" s="30" t="s">
        <v>23</v>
      </c>
      <c r="E14" s="30" t="s">
        <v>56</v>
      </c>
      <c r="F14" s="48">
        <v>3500</v>
      </c>
      <c r="H14" s="31" t="s">
        <v>35</v>
      </c>
    </row>
    <row r="15" spans="2:9" ht="15.75" customHeight="1" x14ac:dyDescent="0.35">
      <c r="B15" s="47">
        <v>44592</v>
      </c>
      <c r="C15" s="30" t="str">
        <f t="shared" si="0"/>
        <v>January</v>
      </c>
      <c r="D15" s="30" t="s">
        <v>25</v>
      </c>
      <c r="E15" s="30" t="s">
        <v>57</v>
      </c>
      <c r="F15" s="48">
        <v>199</v>
      </c>
    </row>
    <row r="16" spans="2:9" ht="15.75" customHeight="1" x14ac:dyDescent="0.35">
      <c r="B16" s="47">
        <v>44593</v>
      </c>
      <c r="C16" s="30" t="str">
        <f t="shared" si="0"/>
        <v>February</v>
      </c>
      <c r="D16" s="30" t="s">
        <v>30</v>
      </c>
      <c r="E16" s="30" t="s">
        <v>47</v>
      </c>
      <c r="F16" s="48">
        <v>1250</v>
      </c>
      <c r="H16" s="31"/>
    </row>
    <row r="17" spans="2:6" ht="15.75" customHeight="1" x14ac:dyDescent="0.35">
      <c r="B17" s="47">
        <v>44593</v>
      </c>
      <c r="C17" s="30" t="str">
        <f t="shared" si="0"/>
        <v>February</v>
      </c>
      <c r="D17" s="30" t="s">
        <v>31</v>
      </c>
      <c r="E17" s="30" t="s">
        <v>58</v>
      </c>
      <c r="F17" s="48">
        <v>105</v>
      </c>
    </row>
    <row r="18" spans="2:6" ht="15.75" customHeight="1" x14ac:dyDescent="0.35">
      <c r="B18" s="47">
        <v>44593</v>
      </c>
      <c r="C18" s="30" t="str">
        <f t="shared" si="0"/>
        <v>February</v>
      </c>
      <c r="D18" s="30" t="s">
        <v>32</v>
      </c>
      <c r="E18" s="30" t="s">
        <v>49</v>
      </c>
      <c r="F18" s="48">
        <v>52</v>
      </c>
    </row>
    <row r="19" spans="2:6" ht="15.75" customHeight="1" x14ac:dyDescent="0.35">
      <c r="B19" s="47">
        <v>44600</v>
      </c>
      <c r="C19" s="30" t="str">
        <f t="shared" si="0"/>
        <v>February</v>
      </c>
      <c r="D19" s="30" t="s">
        <v>33</v>
      </c>
      <c r="E19" s="30" t="s">
        <v>50</v>
      </c>
      <c r="F19" s="48">
        <v>305</v>
      </c>
    </row>
    <row r="20" spans="2:6" ht="15.75" customHeight="1" x14ac:dyDescent="0.35">
      <c r="B20" s="47">
        <v>44603</v>
      </c>
      <c r="C20" s="30" t="str">
        <f t="shared" si="0"/>
        <v>February</v>
      </c>
      <c r="D20" s="30" t="s">
        <v>34</v>
      </c>
      <c r="E20" s="30" t="s">
        <v>59</v>
      </c>
      <c r="F20" s="48">
        <v>28</v>
      </c>
    </row>
    <row r="21" spans="2:6" ht="15.75" customHeight="1" x14ac:dyDescent="0.35">
      <c r="B21" s="47">
        <v>44604</v>
      </c>
      <c r="C21" s="30" t="str">
        <f t="shared" si="0"/>
        <v>February</v>
      </c>
      <c r="D21" s="30" t="s">
        <v>34</v>
      </c>
      <c r="E21" s="30" t="s">
        <v>60</v>
      </c>
      <c r="F21" s="48">
        <v>99</v>
      </c>
    </row>
    <row r="22" spans="2:6" ht="15.75" customHeight="1" x14ac:dyDescent="0.35">
      <c r="B22" s="47">
        <v>44604</v>
      </c>
      <c r="C22" s="30" t="str">
        <f t="shared" si="0"/>
        <v>February</v>
      </c>
      <c r="D22" s="30" t="s">
        <v>34</v>
      </c>
      <c r="E22" s="30" t="s">
        <v>61</v>
      </c>
      <c r="F22" s="48">
        <v>67</v>
      </c>
    </row>
    <row r="23" spans="2:6" ht="15.75" customHeight="1" x14ac:dyDescent="0.35">
      <c r="B23" s="47">
        <v>44606</v>
      </c>
      <c r="C23" s="30" t="str">
        <f t="shared" si="0"/>
        <v>February</v>
      </c>
      <c r="D23" s="30" t="s">
        <v>35</v>
      </c>
      <c r="E23" s="30" t="s">
        <v>62</v>
      </c>
      <c r="F23" s="48">
        <v>18</v>
      </c>
    </row>
    <row r="24" spans="2:6" ht="15.75" customHeight="1" x14ac:dyDescent="0.35">
      <c r="B24" s="47">
        <v>44620</v>
      </c>
      <c r="C24" s="30" t="str">
        <f t="shared" si="0"/>
        <v>February</v>
      </c>
      <c r="D24" s="30" t="s">
        <v>24</v>
      </c>
      <c r="E24" s="30" t="s">
        <v>55</v>
      </c>
      <c r="F24" s="48">
        <v>1025</v>
      </c>
    </row>
    <row r="25" spans="2:6" ht="15.75" customHeight="1" x14ac:dyDescent="0.35">
      <c r="B25" s="47">
        <v>44620</v>
      </c>
      <c r="C25" s="30" t="str">
        <f t="shared" si="0"/>
        <v>February</v>
      </c>
      <c r="D25" s="30" t="s">
        <v>23</v>
      </c>
      <c r="E25" s="30" t="s">
        <v>56</v>
      </c>
      <c r="F25" s="48">
        <v>3500</v>
      </c>
    </row>
    <row r="26" spans="2:6" ht="15.75" customHeight="1" x14ac:dyDescent="0.35">
      <c r="B26" s="47">
        <v>44620</v>
      </c>
      <c r="C26" s="30" t="str">
        <f t="shared" si="0"/>
        <v>February</v>
      </c>
      <c r="D26" s="30" t="s">
        <v>25</v>
      </c>
      <c r="E26" s="30" t="s">
        <v>57</v>
      </c>
      <c r="F26" s="48">
        <v>228</v>
      </c>
    </row>
    <row r="27" spans="2:6" ht="15.75" customHeight="1" x14ac:dyDescent="0.35">
      <c r="B27" s="47">
        <v>44620</v>
      </c>
      <c r="C27" s="30" t="str">
        <f t="shared" si="0"/>
        <v>February</v>
      </c>
      <c r="D27" s="30" t="s">
        <v>26</v>
      </c>
      <c r="E27" s="30" t="s">
        <v>63</v>
      </c>
      <c r="F27" s="48">
        <v>195</v>
      </c>
    </row>
    <row r="28" spans="2:6" ht="15.75" customHeight="1" x14ac:dyDescent="0.35">
      <c r="B28" s="47">
        <v>44621</v>
      </c>
      <c r="C28" s="30" t="str">
        <f t="shared" si="0"/>
        <v>March</v>
      </c>
      <c r="D28" s="30" t="s">
        <v>30</v>
      </c>
      <c r="E28" s="30" t="s">
        <v>47</v>
      </c>
      <c r="F28" s="48">
        <v>1250</v>
      </c>
    </row>
    <row r="29" spans="2:6" ht="15.75" customHeight="1" x14ac:dyDescent="0.35">
      <c r="B29" s="47">
        <v>44621</v>
      </c>
      <c r="C29" s="30" t="str">
        <f t="shared" si="0"/>
        <v>March</v>
      </c>
      <c r="D29" s="30" t="s">
        <v>31</v>
      </c>
      <c r="E29" s="30" t="s">
        <v>58</v>
      </c>
      <c r="F29" s="48">
        <v>110</v>
      </c>
    </row>
    <row r="30" spans="2:6" ht="15.75" customHeight="1" x14ac:dyDescent="0.35">
      <c r="B30" s="47">
        <v>44621</v>
      </c>
      <c r="C30" s="30" t="str">
        <f t="shared" si="0"/>
        <v>March</v>
      </c>
      <c r="D30" s="30" t="s">
        <v>32</v>
      </c>
      <c r="E30" s="30" t="s">
        <v>49</v>
      </c>
      <c r="F30" s="48">
        <v>52</v>
      </c>
    </row>
    <row r="31" spans="2:6" ht="15.75" customHeight="1" x14ac:dyDescent="0.35">
      <c r="B31" s="47">
        <v>44628</v>
      </c>
      <c r="C31" s="30" t="str">
        <f t="shared" si="0"/>
        <v>March</v>
      </c>
      <c r="D31" s="30" t="s">
        <v>33</v>
      </c>
      <c r="E31" s="30" t="s">
        <v>50</v>
      </c>
      <c r="F31" s="48">
        <v>208</v>
      </c>
    </row>
    <row r="32" spans="2:6" ht="15.75" customHeight="1" x14ac:dyDescent="0.35">
      <c r="B32" s="47">
        <v>44631</v>
      </c>
      <c r="C32" s="30" t="str">
        <f t="shared" si="0"/>
        <v>March</v>
      </c>
      <c r="D32" s="30" t="s">
        <v>34</v>
      </c>
      <c r="E32" s="30" t="s">
        <v>64</v>
      </c>
      <c r="F32" s="48">
        <v>188</v>
      </c>
    </row>
    <row r="33" spans="2:6" ht="15.75" customHeight="1" x14ac:dyDescent="0.35">
      <c r="B33" s="47">
        <v>44632</v>
      </c>
      <c r="C33" s="30" t="str">
        <f t="shared" si="0"/>
        <v>March</v>
      </c>
      <c r="D33" s="30" t="s">
        <v>34</v>
      </c>
      <c r="E33" s="30" t="s">
        <v>65</v>
      </c>
      <c r="F33" s="48">
        <v>168</v>
      </c>
    </row>
    <row r="34" spans="2:6" ht="15.75" customHeight="1" x14ac:dyDescent="0.35">
      <c r="B34" s="47">
        <v>44632</v>
      </c>
      <c r="C34" s="30" t="str">
        <f t="shared" si="0"/>
        <v>March</v>
      </c>
      <c r="D34" s="30" t="s">
        <v>34</v>
      </c>
      <c r="E34" s="30" t="s">
        <v>66</v>
      </c>
      <c r="F34" s="48">
        <v>49</v>
      </c>
    </row>
    <row r="35" spans="2:6" ht="15.75" customHeight="1" x14ac:dyDescent="0.35">
      <c r="B35" s="47">
        <v>44634</v>
      </c>
      <c r="C35" s="30" t="str">
        <f t="shared" si="0"/>
        <v>March</v>
      </c>
      <c r="D35" s="30" t="s">
        <v>35</v>
      </c>
      <c r="E35" s="30" t="s">
        <v>54</v>
      </c>
      <c r="F35" s="48">
        <v>199</v>
      </c>
    </row>
    <row r="36" spans="2:6" ht="15.75" customHeight="1" x14ac:dyDescent="0.35">
      <c r="B36" s="47">
        <v>44648</v>
      </c>
      <c r="C36" s="30" t="str">
        <f t="shared" si="0"/>
        <v>March</v>
      </c>
      <c r="D36" s="30" t="s">
        <v>24</v>
      </c>
      <c r="E36" s="30" t="s">
        <v>55</v>
      </c>
      <c r="F36" s="48">
        <v>999</v>
      </c>
    </row>
    <row r="37" spans="2:6" ht="15.75" customHeight="1" x14ac:dyDescent="0.35">
      <c r="B37" s="47">
        <v>44648</v>
      </c>
      <c r="C37" s="30" t="str">
        <f t="shared" si="0"/>
        <v>March</v>
      </c>
      <c r="D37" s="30" t="s">
        <v>23</v>
      </c>
      <c r="E37" s="30" t="s">
        <v>56</v>
      </c>
      <c r="F37" s="48">
        <v>3500</v>
      </c>
    </row>
    <row r="38" spans="2:6" ht="15.75" customHeight="1" x14ac:dyDescent="0.35">
      <c r="B38" s="47">
        <v>44648</v>
      </c>
      <c r="C38" s="30" t="str">
        <f t="shared" si="0"/>
        <v>March</v>
      </c>
      <c r="D38" s="30" t="s">
        <v>26</v>
      </c>
      <c r="E38" s="30" t="s">
        <v>63</v>
      </c>
      <c r="F38" s="48">
        <v>299</v>
      </c>
    </row>
    <row r="39" spans="2:6" ht="15.75" customHeight="1" x14ac:dyDescent="0.35">
      <c r="B39" s="47">
        <v>44648</v>
      </c>
      <c r="C39" s="30" t="str">
        <f t="shared" si="0"/>
        <v>March</v>
      </c>
      <c r="D39" s="30" t="s">
        <v>25</v>
      </c>
      <c r="E39" s="30" t="s">
        <v>57</v>
      </c>
      <c r="F39" s="48">
        <v>59</v>
      </c>
    </row>
    <row r="40" spans="2:6" ht="15.75" customHeight="1" x14ac:dyDescent="0.35">
      <c r="B40" s="47">
        <v>44652</v>
      </c>
      <c r="C40" s="30" t="str">
        <f t="shared" si="0"/>
        <v>April</v>
      </c>
      <c r="D40" s="30" t="s">
        <v>30</v>
      </c>
      <c r="E40" s="30" t="s">
        <v>47</v>
      </c>
      <c r="F40" s="48">
        <v>1250</v>
      </c>
    </row>
    <row r="41" spans="2:6" ht="15.75" customHeight="1" x14ac:dyDescent="0.35">
      <c r="B41" s="47">
        <v>44652</v>
      </c>
      <c r="C41" s="30" t="str">
        <f t="shared" si="0"/>
        <v>April</v>
      </c>
      <c r="D41" s="30" t="s">
        <v>31</v>
      </c>
      <c r="E41" s="30" t="s">
        <v>48</v>
      </c>
      <c r="F41" s="48">
        <v>140</v>
      </c>
    </row>
    <row r="42" spans="2:6" ht="15.75" customHeight="1" x14ac:dyDescent="0.35">
      <c r="B42" s="47">
        <v>44652</v>
      </c>
      <c r="C42" s="30" t="str">
        <f t="shared" si="0"/>
        <v>April</v>
      </c>
      <c r="D42" s="30" t="s">
        <v>32</v>
      </c>
      <c r="E42" s="30" t="s">
        <v>49</v>
      </c>
      <c r="F42" s="48">
        <v>52</v>
      </c>
    </row>
    <row r="43" spans="2:6" ht="15.75" customHeight="1" x14ac:dyDescent="0.35">
      <c r="B43" s="47">
        <v>44659</v>
      </c>
      <c r="C43" s="30" t="str">
        <f t="shared" si="0"/>
        <v>April</v>
      </c>
      <c r="D43" s="30" t="s">
        <v>33</v>
      </c>
      <c r="E43" s="30" t="s">
        <v>50</v>
      </c>
      <c r="F43" s="48">
        <v>449</v>
      </c>
    </row>
    <row r="44" spans="2:6" ht="15.75" customHeight="1" x14ac:dyDescent="0.35">
      <c r="B44" s="47">
        <v>44659</v>
      </c>
      <c r="C44" s="30" t="str">
        <f t="shared" si="0"/>
        <v>April</v>
      </c>
      <c r="D44" s="30" t="s">
        <v>26</v>
      </c>
      <c r="E44" s="30" t="s">
        <v>63</v>
      </c>
      <c r="F44" s="48">
        <v>359</v>
      </c>
    </row>
    <row r="45" spans="2:6" ht="15.75" customHeight="1" x14ac:dyDescent="0.35">
      <c r="B45" s="47">
        <v>44662</v>
      </c>
      <c r="C45" s="30" t="str">
        <f t="shared" si="0"/>
        <v>April</v>
      </c>
      <c r="D45" s="30" t="s">
        <v>34</v>
      </c>
      <c r="E45" s="30" t="s">
        <v>67</v>
      </c>
      <c r="F45" s="48">
        <v>245</v>
      </c>
    </row>
    <row r="46" spans="2:6" ht="15.75" customHeight="1" x14ac:dyDescent="0.35">
      <c r="B46" s="47">
        <v>44663</v>
      </c>
      <c r="C46" s="30" t="str">
        <f t="shared" si="0"/>
        <v>April</v>
      </c>
      <c r="D46" s="30" t="s">
        <v>34</v>
      </c>
      <c r="E46" s="30" t="s">
        <v>52</v>
      </c>
      <c r="F46" s="48">
        <v>168</v>
      </c>
    </row>
    <row r="47" spans="2:6" ht="15.75" customHeight="1" x14ac:dyDescent="0.35">
      <c r="B47" s="47">
        <v>44663</v>
      </c>
      <c r="C47" s="30" t="str">
        <f t="shared" si="0"/>
        <v>April</v>
      </c>
      <c r="D47" s="30" t="s">
        <v>34</v>
      </c>
      <c r="E47" s="30" t="s">
        <v>68</v>
      </c>
      <c r="F47" s="48">
        <v>49</v>
      </c>
    </row>
    <row r="48" spans="2:6" ht="15.75" customHeight="1" x14ac:dyDescent="0.35">
      <c r="B48" s="47">
        <v>44665</v>
      </c>
      <c r="C48" s="30" t="str">
        <f t="shared" si="0"/>
        <v>April</v>
      </c>
      <c r="D48" s="30" t="s">
        <v>35</v>
      </c>
      <c r="E48" s="30" t="s">
        <v>54</v>
      </c>
      <c r="F48" s="48">
        <v>249</v>
      </c>
    </row>
    <row r="49" spans="2:6" ht="15.75" customHeight="1" x14ac:dyDescent="0.35">
      <c r="B49" s="47">
        <v>44679</v>
      </c>
      <c r="C49" s="30" t="str">
        <f t="shared" si="0"/>
        <v>April</v>
      </c>
      <c r="D49" s="30" t="s">
        <v>24</v>
      </c>
      <c r="E49" s="30" t="s">
        <v>55</v>
      </c>
      <c r="F49" s="48">
        <v>1243</v>
      </c>
    </row>
    <row r="50" spans="2:6" ht="15.75" customHeight="1" x14ac:dyDescent="0.35">
      <c r="B50" s="47">
        <v>44679</v>
      </c>
      <c r="C50" s="30" t="str">
        <f t="shared" si="0"/>
        <v>April</v>
      </c>
      <c r="D50" s="30" t="s">
        <v>23</v>
      </c>
      <c r="E50" s="30" t="s">
        <v>56</v>
      </c>
      <c r="F50" s="48">
        <v>3500</v>
      </c>
    </row>
    <row r="51" spans="2:6" ht="15.75" customHeight="1" x14ac:dyDescent="0.35">
      <c r="B51" s="47">
        <v>44679</v>
      </c>
      <c r="C51" s="30" t="str">
        <f t="shared" si="0"/>
        <v>April</v>
      </c>
      <c r="D51" s="30" t="s">
        <v>25</v>
      </c>
      <c r="E51" s="30" t="s">
        <v>57</v>
      </c>
      <c r="F51" s="48">
        <v>258</v>
      </c>
    </row>
    <row r="52" spans="2:6" ht="15.75" customHeight="1" x14ac:dyDescent="0.35">
      <c r="B52" s="47">
        <v>44682</v>
      </c>
      <c r="C52" s="30" t="str">
        <f t="shared" si="0"/>
        <v>May</v>
      </c>
      <c r="D52" s="30" t="s">
        <v>30</v>
      </c>
      <c r="E52" s="30" t="s">
        <v>47</v>
      </c>
      <c r="F52" s="48">
        <v>1250</v>
      </c>
    </row>
    <row r="53" spans="2:6" ht="15.75" customHeight="1" x14ac:dyDescent="0.35">
      <c r="B53" s="47">
        <v>44682</v>
      </c>
      <c r="C53" s="30" t="str">
        <f t="shared" si="0"/>
        <v>May</v>
      </c>
      <c r="D53" s="30" t="s">
        <v>31</v>
      </c>
      <c r="E53" s="30" t="s">
        <v>48</v>
      </c>
      <c r="F53" s="48">
        <v>152</v>
      </c>
    </row>
    <row r="54" spans="2:6" ht="15.75" customHeight="1" x14ac:dyDescent="0.35">
      <c r="B54" s="47">
        <v>44682</v>
      </c>
      <c r="C54" s="30" t="str">
        <f t="shared" si="0"/>
        <v>May</v>
      </c>
      <c r="D54" s="30" t="s">
        <v>32</v>
      </c>
      <c r="E54" s="30" t="s">
        <v>49</v>
      </c>
      <c r="F54" s="48">
        <v>52</v>
      </c>
    </row>
    <row r="55" spans="2:6" ht="15.75" customHeight="1" x14ac:dyDescent="0.35">
      <c r="B55" s="47">
        <v>44689</v>
      </c>
      <c r="C55" s="30" t="str">
        <f t="shared" si="0"/>
        <v>May</v>
      </c>
      <c r="D55" s="30" t="s">
        <v>33</v>
      </c>
      <c r="E55" s="30" t="s">
        <v>50</v>
      </c>
      <c r="F55" s="48">
        <v>449</v>
      </c>
    </row>
    <row r="56" spans="2:6" ht="15.75" customHeight="1" x14ac:dyDescent="0.35">
      <c r="B56" s="47">
        <v>44692</v>
      </c>
      <c r="C56" s="30" t="str">
        <f t="shared" si="0"/>
        <v>May</v>
      </c>
      <c r="D56" s="30" t="s">
        <v>34</v>
      </c>
      <c r="E56" s="30" t="s">
        <v>51</v>
      </c>
      <c r="F56" s="48">
        <v>245</v>
      </c>
    </row>
    <row r="57" spans="2:6" ht="15.75" customHeight="1" x14ac:dyDescent="0.35">
      <c r="B57" s="47">
        <v>44693</v>
      </c>
      <c r="C57" s="30" t="str">
        <f t="shared" si="0"/>
        <v>May</v>
      </c>
      <c r="D57" s="30" t="s">
        <v>34</v>
      </c>
      <c r="E57" s="30" t="s">
        <v>52</v>
      </c>
      <c r="F57" s="48">
        <v>168</v>
      </c>
    </row>
    <row r="58" spans="2:6" ht="15.75" customHeight="1" x14ac:dyDescent="0.35">
      <c r="B58" s="47">
        <v>44693</v>
      </c>
      <c r="C58" s="30" t="str">
        <f>TEXT(B55,"MMMM")</f>
        <v>May</v>
      </c>
      <c r="D58" s="30" t="s">
        <v>34</v>
      </c>
      <c r="E58" s="30" t="s">
        <v>69</v>
      </c>
      <c r="F58" s="48">
        <v>233</v>
      </c>
    </row>
    <row r="59" spans="2:6" ht="15.75" customHeight="1" x14ac:dyDescent="0.35">
      <c r="B59" s="47">
        <v>44695</v>
      </c>
      <c r="C59" s="30" t="str">
        <f t="shared" ref="C59:C95" si="1">TEXT(B59,"MMMM")</f>
        <v>May</v>
      </c>
      <c r="D59" s="30" t="s">
        <v>35</v>
      </c>
      <c r="E59" s="30" t="s">
        <v>54</v>
      </c>
      <c r="F59" s="48">
        <v>249</v>
      </c>
    </row>
    <row r="60" spans="2:6" ht="15.75" customHeight="1" x14ac:dyDescent="0.35">
      <c r="B60" s="47">
        <v>44709</v>
      </c>
      <c r="C60" s="30" t="str">
        <f t="shared" si="1"/>
        <v>May</v>
      </c>
      <c r="D60" s="30" t="s">
        <v>24</v>
      </c>
      <c r="E60" s="30" t="s">
        <v>55</v>
      </c>
      <c r="F60" s="48">
        <v>1450</v>
      </c>
    </row>
    <row r="61" spans="2:6" ht="15.75" customHeight="1" x14ac:dyDescent="0.35">
      <c r="B61" s="47">
        <v>44709</v>
      </c>
      <c r="C61" s="30" t="str">
        <f t="shared" si="1"/>
        <v>May</v>
      </c>
      <c r="D61" s="30" t="s">
        <v>23</v>
      </c>
      <c r="E61" s="30" t="s">
        <v>56</v>
      </c>
      <c r="F61" s="48">
        <v>3500</v>
      </c>
    </row>
    <row r="62" spans="2:6" ht="15.75" customHeight="1" x14ac:dyDescent="0.35">
      <c r="B62" s="47">
        <v>44709</v>
      </c>
      <c r="C62" s="30" t="str">
        <f t="shared" si="1"/>
        <v>May</v>
      </c>
      <c r="D62" s="30" t="s">
        <v>25</v>
      </c>
      <c r="E62" s="30" t="s">
        <v>57</v>
      </c>
      <c r="F62" s="48">
        <v>366</v>
      </c>
    </row>
    <row r="63" spans="2:6" ht="15.75" customHeight="1" x14ac:dyDescent="0.35">
      <c r="B63" s="47">
        <v>44710</v>
      </c>
      <c r="C63" s="30" t="str">
        <f t="shared" si="1"/>
        <v>May</v>
      </c>
      <c r="D63" s="30" t="s">
        <v>25</v>
      </c>
      <c r="E63" s="30" t="s">
        <v>70</v>
      </c>
      <c r="F63" s="48">
        <v>1000</v>
      </c>
    </row>
    <row r="64" spans="2:6" ht="15.75" customHeight="1" x14ac:dyDescent="0.35">
      <c r="B64" s="47">
        <v>44713</v>
      </c>
      <c r="C64" s="30" t="str">
        <f t="shared" si="1"/>
        <v>June</v>
      </c>
      <c r="D64" s="30" t="s">
        <v>30</v>
      </c>
      <c r="E64" s="30" t="s">
        <v>47</v>
      </c>
      <c r="F64" s="48">
        <v>1250</v>
      </c>
    </row>
    <row r="65" spans="2:6" ht="15.75" customHeight="1" x14ac:dyDescent="0.35">
      <c r="B65" s="47">
        <v>44713</v>
      </c>
      <c r="C65" s="30" t="str">
        <f t="shared" si="1"/>
        <v>June</v>
      </c>
      <c r="D65" s="30" t="s">
        <v>31</v>
      </c>
      <c r="E65" s="30" t="s">
        <v>48</v>
      </c>
      <c r="F65" s="48">
        <v>152</v>
      </c>
    </row>
    <row r="66" spans="2:6" ht="15.75" customHeight="1" x14ac:dyDescent="0.35">
      <c r="B66" s="47">
        <v>44713</v>
      </c>
      <c r="C66" s="30" t="str">
        <f t="shared" si="1"/>
        <v>June</v>
      </c>
      <c r="D66" s="30" t="s">
        <v>32</v>
      </c>
      <c r="E66" s="30" t="s">
        <v>49</v>
      </c>
      <c r="F66" s="48">
        <v>52</v>
      </c>
    </row>
    <row r="67" spans="2:6" ht="15.75" customHeight="1" x14ac:dyDescent="0.35">
      <c r="B67" s="47">
        <v>44720</v>
      </c>
      <c r="C67" s="30" t="str">
        <f t="shared" si="1"/>
        <v>June</v>
      </c>
      <c r="D67" s="30" t="s">
        <v>33</v>
      </c>
      <c r="E67" s="30" t="s">
        <v>50</v>
      </c>
      <c r="F67" s="48">
        <v>560</v>
      </c>
    </row>
    <row r="68" spans="2:6" ht="15.75" customHeight="1" x14ac:dyDescent="0.35">
      <c r="B68" s="47">
        <v>44723</v>
      </c>
      <c r="C68" s="30" t="str">
        <f t="shared" si="1"/>
        <v>June</v>
      </c>
      <c r="D68" s="30" t="s">
        <v>34</v>
      </c>
      <c r="E68" s="30" t="s">
        <v>71</v>
      </c>
      <c r="F68" s="48">
        <v>280</v>
      </c>
    </row>
    <row r="69" spans="2:6" ht="15.75" customHeight="1" x14ac:dyDescent="0.35">
      <c r="B69" s="47">
        <v>44724</v>
      </c>
      <c r="C69" s="30" t="str">
        <f t="shared" si="1"/>
        <v>June</v>
      </c>
      <c r="D69" s="30" t="s">
        <v>34</v>
      </c>
      <c r="E69" s="30" t="s">
        <v>52</v>
      </c>
      <c r="F69" s="48">
        <v>250</v>
      </c>
    </row>
    <row r="70" spans="2:6" ht="15.75" customHeight="1" x14ac:dyDescent="0.35">
      <c r="B70" s="47">
        <v>44724</v>
      </c>
      <c r="C70" s="30" t="str">
        <f t="shared" si="1"/>
        <v>June</v>
      </c>
      <c r="D70" s="30" t="s">
        <v>34</v>
      </c>
      <c r="E70" s="30" t="s">
        <v>72</v>
      </c>
      <c r="F70" s="48">
        <v>99</v>
      </c>
    </row>
    <row r="71" spans="2:6" ht="15.75" customHeight="1" x14ac:dyDescent="0.35">
      <c r="B71" s="47">
        <v>44742</v>
      </c>
      <c r="C71" s="30" t="str">
        <f t="shared" si="1"/>
        <v>June</v>
      </c>
      <c r="D71" s="30" t="s">
        <v>24</v>
      </c>
      <c r="E71" s="30" t="s">
        <v>55</v>
      </c>
      <c r="F71" s="48">
        <v>2232</v>
      </c>
    </row>
    <row r="72" spans="2:6" ht="15.75" customHeight="1" x14ac:dyDescent="0.35">
      <c r="B72" s="47">
        <v>44742</v>
      </c>
      <c r="C72" s="30" t="str">
        <f t="shared" si="1"/>
        <v>June</v>
      </c>
      <c r="D72" s="30" t="s">
        <v>23</v>
      </c>
      <c r="E72" s="30" t="s">
        <v>56</v>
      </c>
      <c r="F72" s="48">
        <v>3500</v>
      </c>
    </row>
    <row r="73" spans="2:6" ht="15.75" customHeight="1" x14ac:dyDescent="0.35">
      <c r="B73" s="47">
        <v>44742</v>
      </c>
      <c r="C73" s="30" t="str">
        <f t="shared" si="1"/>
        <v>June</v>
      </c>
      <c r="D73" s="30" t="s">
        <v>25</v>
      </c>
      <c r="E73" s="30" t="s">
        <v>57</v>
      </c>
      <c r="F73" s="48">
        <v>199</v>
      </c>
    </row>
    <row r="74" spans="2:6" ht="15.75" customHeight="1" x14ac:dyDescent="0.35">
      <c r="B74" s="47">
        <v>44742</v>
      </c>
      <c r="C74" s="30" t="str">
        <f t="shared" si="1"/>
        <v>June</v>
      </c>
      <c r="D74" s="30" t="s">
        <v>26</v>
      </c>
      <c r="E74" s="30" t="s">
        <v>57</v>
      </c>
      <c r="F74" s="48">
        <v>250</v>
      </c>
    </row>
    <row r="75" spans="2:6" ht="15.75" customHeight="1" x14ac:dyDescent="0.35">
      <c r="B75" s="47">
        <v>44743</v>
      </c>
      <c r="C75" s="30" t="str">
        <f t="shared" si="1"/>
        <v>July</v>
      </c>
      <c r="D75" s="30" t="s">
        <v>31</v>
      </c>
      <c r="E75" s="30" t="s">
        <v>58</v>
      </c>
      <c r="F75" s="48">
        <v>110</v>
      </c>
    </row>
    <row r="76" spans="2:6" ht="15.75" customHeight="1" x14ac:dyDescent="0.35">
      <c r="B76" s="47">
        <v>44743</v>
      </c>
      <c r="C76" s="30" t="str">
        <f t="shared" si="1"/>
        <v>July</v>
      </c>
      <c r="D76" s="30" t="s">
        <v>32</v>
      </c>
      <c r="E76" s="30" t="s">
        <v>49</v>
      </c>
      <c r="F76" s="48">
        <v>45</v>
      </c>
    </row>
    <row r="77" spans="2:6" ht="15.75" customHeight="1" x14ac:dyDescent="0.35">
      <c r="B77" s="47">
        <v>44743</v>
      </c>
      <c r="C77" s="30" t="str">
        <f t="shared" si="1"/>
        <v>July</v>
      </c>
      <c r="D77" s="30" t="s">
        <v>30</v>
      </c>
      <c r="E77" s="30" t="s">
        <v>47</v>
      </c>
      <c r="F77" s="48">
        <v>1250</v>
      </c>
    </row>
    <row r="78" spans="2:6" ht="15.75" customHeight="1" x14ac:dyDescent="0.35">
      <c r="B78" s="47">
        <v>44753</v>
      </c>
      <c r="C78" s="30" t="str">
        <f t="shared" si="1"/>
        <v>July</v>
      </c>
      <c r="D78" s="30" t="s">
        <v>33</v>
      </c>
      <c r="E78" s="30" t="s">
        <v>50</v>
      </c>
      <c r="F78" s="48">
        <v>208</v>
      </c>
    </row>
    <row r="79" spans="2:6" ht="15.75" customHeight="1" x14ac:dyDescent="0.35">
      <c r="B79" s="47">
        <v>44753</v>
      </c>
      <c r="C79" s="30" t="str">
        <f t="shared" si="1"/>
        <v>July</v>
      </c>
      <c r="D79" s="30" t="s">
        <v>34</v>
      </c>
      <c r="E79" s="30" t="s">
        <v>64</v>
      </c>
      <c r="F79" s="48">
        <v>245</v>
      </c>
    </row>
    <row r="80" spans="2:6" ht="15.75" customHeight="1" x14ac:dyDescent="0.35">
      <c r="B80" s="47">
        <v>44753</v>
      </c>
      <c r="C80" s="30" t="str">
        <f t="shared" si="1"/>
        <v>July</v>
      </c>
      <c r="D80" s="30" t="s">
        <v>34</v>
      </c>
      <c r="E80" s="30" t="s">
        <v>66</v>
      </c>
      <c r="F80" s="48">
        <v>49</v>
      </c>
    </row>
    <row r="81" spans="2:6" ht="15.75" customHeight="1" x14ac:dyDescent="0.35">
      <c r="B81" s="47">
        <v>44755</v>
      </c>
      <c r="C81" s="30" t="str">
        <f t="shared" si="1"/>
        <v>July</v>
      </c>
      <c r="D81" s="30" t="s">
        <v>35</v>
      </c>
      <c r="E81" s="30" t="s">
        <v>54</v>
      </c>
      <c r="F81" s="48">
        <v>399</v>
      </c>
    </row>
    <row r="82" spans="2:6" ht="15.75" customHeight="1" x14ac:dyDescent="0.35">
      <c r="B82" s="47">
        <v>44770</v>
      </c>
      <c r="C82" s="30" t="str">
        <f t="shared" si="1"/>
        <v>July</v>
      </c>
      <c r="D82" s="30" t="s">
        <v>24</v>
      </c>
      <c r="E82" s="30" t="s">
        <v>55</v>
      </c>
      <c r="F82" s="48">
        <v>2231</v>
      </c>
    </row>
    <row r="83" spans="2:6" ht="15.75" customHeight="1" x14ac:dyDescent="0.35">
      <c r="B83" s="47">
        <v>44770</v>
      </c>
      <c r="C83" s="30" t="str">
        <f t="shared" si="1"/>
        <v>July</v>
      </c>
      <c r="D83" s="30" t="s">
        <v>23</v>
      </c>
      <c r="E83" s="30" t="s">
        <v>56</v>
      </c>
      <c r="F83" s="48">
        <v>3500</v>
      </c>
    </row>
    <row r="84" spans="2:6" ht="15.75" customHeight="1" x14ac:dyDescent="0.35">
      <c r="B84" s="47">
        <v>44770</v>
      </c>
      <c r="C84" s="30" t="str">
        <f t="shared" si="1"/>
        <v>July</v>
      </c>
      <c r="D84" s="30" t="s">
        <v>26</v>
      </c>
      <c r="E84" s="30" t="s">
        <v>63</v>
      </c>
      <c r="F84" s="48">
        <v>215</v>
      </c>
    </row>
    <row r="85" spans="2:6" ht="15.75" customHeight="1" x14ac:dyDescent="0.35">
      <c r="B85" s="47">
        <v>44770</v>
      </c>
      <c r="C85" s="30" t="str">
        <f t="shared" si="1"/>
        <v>July</v>
      </c>
      <c r="D85" s="30" t="s">
        <v>25</v>
      </c>
      <c r="E85" s="30" t="s">
        <v>57</v>
      </c>
      <c r="F85" s="48">
        <v>59</v>
      </c>
    </row>
    <row r="86" spans="2:6" ht="15.75" customHeight="1" x14ac:dyDescent="0.35">
      <c r="B86" s="47">
        <v>44774</v>
      </c>
      <c r="C86" s="30" t="str">
        <f t="shared" si="1"/>
        <v>August</v>
      </c>
      <c r="D86" s="30" t="s">
        <v>31</v>
      </c>
      <c r="E86" s="30" t="s">
        <v>58</v>
      </c>
      <c r="F86" s="48">
        <v>110</v>
      </c>
    </row>
    <row r="87" spans="2:6" ht="15.75" customHeight="1" x14ac:dyDescent="0.35">
      <c r="B87" s="47">
        <v>44774</v>
      </c>
      <c r="C87" s="30" t="str">
        <f t="shared" si="1"/>
        <v>August</v>
      </c>
      <c r="D87" s="30" t="s">
        <v>30</v>
      </c>
      <c r="E87" s="30" t="s">
        <v>47</v>
      </c>
      <c r="F87" s="48">
        <v>1250</v>
      </c>
    </row>
    <row r="88" spans="2:6" ht="15.75" customHeight="1" x14ac:dyDescent="0.35">
      <c r="B88" s="47">
        <v>44774</v>
      </c>
      <c r="C88" s="30" t="str">
        <f t="shared" si="1"/>
        <v>August</v>
      </c>
      <c r="D88" s="30" t="s">
        <v>32</v>
      </c>
      <c r="E88" s="30" t="s">
        <v>49</v>
      </c>
      <c r="F88" s="48">
        <v>52</v>
      </c>
    </row>
    <row r="89" spans="2:6" ht="15.75" customHeight="1" x14ac:dyDescent="0.35">
      <c r="B89" s="47">
        <v>44774</v>
      </c>
      <c r="C89" s="30" t="str">
        <f t="shared" si="1"/>
        <v>August</v>
      </c>
      <c r="D89" s="30" t="s">
        <v>33</v>
      </c>
      <c r="E89" s="30" t="s">
        <v>50</v>
      </c>
      <c r="F89" s="48">
        <v>208</v>
      </c>
    </row>
    <row r="90" spans="2:6" ht="15.75" customHeight="1" x14ac:dyDescent="0.35">
      <c r="B90" s="47">
        <v>44789</v>
      </c>
      <c r="C90" s="30" t="str">
        <f t="shared" si="1"/>
        <v>August</v>
      </c>
      <c r="D90" s="30" t="s">
        <v>34</v>
      </c>
      <c r="E90" s="30" t="s">
        <v>73</v>
      </c>
      <c r="F90" s="48">
        <v>147</v>
      </c>
    </row>
    <row r="91" spans="2:6" ht="15.75" customHeight="1" x14ac:dyDescent="0.35">
      <c r="B91" s="47">
        <v>44789</v>
      </c>
      <c r="C91" s="30" t="str">
        <f t="shared" si="1"/>
        <v>August</v>
      </c>
      <c r="D91" s="30" t="s">
        <v>35</v>
      </c>
      <c r="E91" s="30" t="s">
        <v>74</v>
      </c>
      <c r="F91" s="48">
        <v>149</v>
      </c>
    </row>
    <row r="92" spans="2:6" ht="15.75" customHeight="1" x14ac:dyDescent="0.35">
      <c r="B92" s="47">
        <v>44789</v>
      </c>
      <c r="C92" s="30" t="str">
        <f t="shared" si="1"/>
        <v>August</v>
      </c>
      <c r="D92" s="30" t="s">
        <v>24</v>
      </c>
      <c r="E92" s="30" t="s">
        <v>55</v>
      </c>
      <c r="F92" s="48">
        <v>2300</v>
      </c>
    </row>
    <row r="93" spans="2:6" ht="15.75" customHeight="1" x14ac:dyDescent="0.35">
      <c r="B93" s="47">
        <v>44801</v>
      </c>
      <c r="C93" s="30" t="str">
        <f t="shared" si="1"/>
        <v>August</v>
      </c>
      <c r="D93" s="30" t="s">
        <v>23</v>
      </c>
      <c r="E93" s="30" t="s">
        <v>56</v>
      </c>
      <c r="F93" s="48">
        <v>3500</v>
      </c>
    </row>
    <row r="94" spans="2:6" ht="15.75" customHeight="1" x14ac:dyDescent="0.35">
      <c r="B94" s="47">
        <v>44801</v>
      </c>
      <c r="C94" s="30" t="str">
        <f t="shared" si="1"/>
        <v>August</v>
      </c>
      <c r="D94" s="30" t="s">
        <v>26</v>
      </c>
      <c r="E94" s="30" t="s">
        <v>63</v>
      </c>
      <c r="F94" s="48">
        <v>350</v>
      </c>
    </row>
    <row r="95" spans="2:6" ht="15.75" customHeight="1" x14ac:dyDescent="0.35">
      <c r="B95" s="47">
        <v>44801</v>
      </c>
      <c r="C95" s="30" t="str">
        <f t="shared" si="1"/>
        <v>August</v>
      </c>
      <c r="D95" s="30" t="s">
        <v>25</v>
      </c>
      <c r="E95" s="30" t="s">
        <v>57</v>
      </c>
      <c r="F95" s="48">
        <v>25</v>
      </c>
    </row>
    <row r="96" spans="2:6" ht="15.75" customHeight="1" x14ac:dyDescent="0.35">
      <c r="B96" s="52"/>
      <c r="D96" s="30"/>
      <c r="E96" s="30"/>
      <c r="F96" s="48"/>
    </row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list" allowBlank="1" showErrorMessage="1" sqref="D5:D96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2022-04-11T09:11:40Z</dcterms:created>
  <dcterms:modified xsi:type="dcterms:W3CDTF">2024-10-29T14:11:08Z</dcterms:modified>
</cp:coreProperties>
</file>