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39" i="1" l="1"/>
  <c r="C40" i="1"/>
  <c r="C38" i="1"/>
  <c r="C36" i="1"/>
  <c r="C35" i="1"/>
  <c r="C34" i="1"/>
  <c r="O11" i="1"/>
  <c r="O10" i="1"/>
  <c r="O8" i="1"/>
  <c r="E14" i="1"/>
  <c r="K4" i="1" s="1"/>
  <c r="L4" i="1" s="1"/>
  <c r="D13" i="1"/>
  <c r="E13" i="1"/>
  <c r="C13" i="1"/>
  <c r="G20" i="1" a="1"/>
  <c r="G20" i="1" s="1"/>
  <c r="K11" i="1" l="1"/>
  <c r="L11" i="1" s="1"/>
  <c r="K7" i="1"/>
  <c r="L7" i="1" s="1"/>
  <c r="K10" i="1"/>
  <c r="L10" i="1" s="1"/>
  <c r="K6" i="1"/>
  <c r="L6" i="1" s="1"/>
  <c r="K3" i="1"/>
  <c r="K9" i="1"/>
  <c r="L9" i="1" s="1"/>
  <c r="K5" i="1"/>
  <c r="L5" i="1" s="1"/>
  <c r="K12" i="1"/>
  <c r="L12" i="1" s="1"/>
  <c r="K8" i="1"/>
  <c r="L8" i="1" s="1"/>
  <c r="J22" i="1"/>
  <c r="H21" i="1"/>
  <c r="M22" i="1"/>
  <c r="K21" i="1"/>
  <c r="G21" i="1"/>
  <c r="M20" i="1"/>
  <c r="I20" i="1"/>
  <c r="L21" i="1"/>
  <c r="N20" i="1"/>
  <c r="O21" i="1"/>
  <c r="P22" i="1"/>
  <c r="L22" i="1"/>
  <c r="H22" i="1"/>
  <c r="N21" i="1"/>
  <c r="J21" i="1"/>
  <c r="P20" i="1"/>
  <c r="L20" i="1"/>
  <c r="H20" i="1"/>
  <c r="N22" i="1"/>
  <c r="P21" i="1"/>
  <c r="J20" i="1"/>
  <c r="I22" i="1"/>
  <c r="O22" i="1"/>
  <c r="K22" i="1"/>
  <c r="G22" i="1"/>
  <c r="M21" i="1"/>
  <c r="I21" i="1"/>
  <c r="O20" i="1"/>
  <c r="K20" i="1"/>
  <c r="L3" i="1" l="1"/>
  <c r="L13" i="1" s="1"/>
  <c r="K13" i="1"/>
  <c r="L30" i="1" a="1"/>
  <c r="L30" i="1" s="1"/>
  <c r="B30" i="1" a="1"/>
  <c r="C32" i="1" s="1"/>
  <c r="C30" i="1" l="1"/>
  <c r="C31" i="1"/>
  <c r="B30" i="1"/>
  <c r="D30" i="1"/>
  <c r="B31" i="1"/>
  <c r="L31" i="1"/>
  <c r="D31" i="1"/>
  <c r="D32" i="1"/>
  <c r="L32" i="1"/>
  <c r="B32" i="1"/>
  <c r="G30" i="1" a="1"/>
  <c r="G30" i="1" l="1"/>
  <c r="H32" i="1"/>
  <c r="I32" i="1"/>
  <c r="G31" i="1"/>
  <c r="H31" i="1"/>
  <c r="G32" i="1"/>
  <c r="I31" i="1"/>
  <c r="I30" i="1"/>
  <c r="H30" i="1"/>
  <c r="O30" i="1" l="1" a="1"/>
  <c r="O30" i="1" s="1"/>
  <c r="O31" i="1" l="1"/>
  <c r="O32" i="1"/>
  <c r="F11" i="1"/>
  <c r="F6" i="1"/>
  <c r="F3" i="1"/>
  <c r="F4" i="1"/>
  <c r="F10" i="1"/>
  <c r="F8" i="1"/>
  <c r="F12" i="1"/>
  <c r="F9" i="1"/>
  <c r="F5" i="1"/>
  <c r="F7" i="1"/>
  <c r="G6" i="1" l="1"/>
  <c r="H6" i="1" s="1"/>
  <c r="I6" i="1"/>
  <c r="J6" i="1" s="1"/>
  <c r="G10" i="1"/>
  <c r="H10" i="1" s="1"/>
  <c r="I10" i="1"/>
  <c r="J10" i="1" s="1"/>
  <c r="G11" i="1"/>
  <c r="H11" i="1" s="1"/>
  <c r="I11" i="1"/>
  <c r="J11" i="1" s="1"/>
  <c r="G7" i="1"/>
  <c r="H7" i="1" s="1"/>
  <c r="I7" i="1"/>
  <c r="J7" i="1" s="1"/>
  <c r="G5" i="1"/>
  <c r="H5" i="1" s="1"/>
  <c r="I5" i="1"/>
  <c r="J5" i="1" s="1"/>
  <c r="G4" i="1"/>
  <c r="H4" i="1" s="1"/>
  <c r="I4" i="1"/>
  <c r="J4" i="1" s="1"/>
  <c r="G8" i="1"/>
  <c r="H8" i="1" s="1"/>
  <c r="I8" i="1"/>
  <c r="J8" i="1" s="1"/>
  <c r="G9" i="1"/>
  <c r="H9" i="1" s="1"/>
  <c r="I9" i="1"/>
  <c r="J9" i="1" s="1"/>
  <c r="G12" i="1"/>
  <c r="H12" i="1" s="1"/>
  <c r="I12" i="1"/>
  <c r="J12" i="1" s="1"/>
  <c r="F13" i="1"/>
  <c r="G3" i="1"/>
  <c r="I3" i="1"/>
  <c r="H3" i="1" l="1"/>
  <c r="H13" i="1" s="1"/>
  <c r="G13" i="1"/>
  <c r="J3" i="1"/>
  <c r="J13" i="1" s="1"/>
  <c r="I13" i="1"/>
  <c r="O3" i="1" l="1"/>
  <c r="O7" i="1" l="1"/>
  <c r="O4" i="1"/>
  <c r="O5" i="1"/>
</calcChain>
</file>

<file path=xl/sharedStrings.xml><?xml version="1.0" encoding="utf-8"?>
<sst xmlns="http://schemas.openxmlformats.org/spreadsheetml/2006/main" count="5" uniqueCount="5">
  <si>
    <t>N</t>
  </si>
  <si>
    <r>
      <t>X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</si>
  <si>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</si>
  <si>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Y</t>
    </r>
    <r>
      <rPr>
        <vertAlign val="subscript"/>
        <sz val="12"/>
        <color theme="1"/>
        <rFont val="Times New Roman"/>
        <family val="1"/>
        <charset val="204"/>
      </rPr>
      <t>8</t>
    </r>
  </si>
  <si>
    <t>Ср.знач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</si>
</sst>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11" xfId="0" applyFill="1" applyBorder="1"/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3" borderId="9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6" xfId="0" applyBorder="1"/>
    <xf numFmtId="0" fontId="0" fillId="0" borderId="4" xfId="0" applyBorder="1"/>
    <xf numFmtId="0" fontId="3" fillId="0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/>
    <xf numFmtId="0" fontId="0" fillId="0" borderId="5" xfId="0" applyBorder="1"/>
    <xf numFmtId="0" fontId="0" fillId="3" borderId="8" xfId="0" applyFill="1" applyBorder="1"/>
    <xf numFmtId="0" fontId="0" fillId="3" borderId="2" xfId="0" applyFill="1" applyBorder="1"/>
    <xf numFmtId="0" fontId="0" fillId="3" borderId="5" xfId="0" applyFill="1" applyBorder="1"/>
    <xf numFmtId="0" fontId="1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2" borderId="1" xfId="0" applyFill="1" applyBorder="1"/>
    <xf numFmtId="0" fontId="4" fillId="0" borderId="0" xfId="0" applyFont="1" applyFill="1"/>
    <xf numFmtId="0" fontId="0" fillId="0" borderId="0" xfId="0" applyFill="1"/>
    <xf numFmtId="0" fontId="0" fillId="4" borderId="0" xfId="0" applyFill="1"/>
    <xf numFmtId="0" fontId="3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185737</xdr:rowOff>
    </xdr:from>
    <xdr:ext cx="60007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0" y="340518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𝑅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0" y="340518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133350</xdr:colOff>
      <xdr:row>19</xdr:row>
      <xdr:rowOff>176212</xdr:rowOff>
    </xdr:from>
    <xdr:ext cx="60007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181350" y="399573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</m:t>
                        </m:r>
                        <m:r>
                          <m:rPr>
                            <m:nor/>
                          </m:rPr>
                          <a:rPr lang="ru-RU">
                            <a:effectLst/>
                          </a:rPr>
                          <m:t>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181350" y="399573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i="0">
                  <a:effectLst/>
                </a:rPr>
                <a:t> </a:t>
              </a:r>
              <a:r>
                <a:rPr lang="en-US" sz="1100" b="0" i="0">
                  <a:effectLst/>
                  <a:latin typeface="Cambria Math"/>
                </a:rPr>
                <a:t>" 〗^</a:t>
              </a:r>
              <a:r>
                <a:rPr lang="en-US" sz="1100" b="0" i="0">
                  <a:latin typeface="Cambria Math"/>
                </a:rPr>
                <a:t>𝑇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29</xdr:row>
      <xdr:rowOff>157162</xdr:rowOff>
    </xdr:from>
    <xdr:ext cx="60007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9525" y="534828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𝑅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∙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</m:t>
                        </m:r>
                        <m:r>
                          <m:rPr>
                            <m:nor/>
                          </m:r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9525" y="534828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r>
                <a:rPr lang="en-US" sz="1100" b="0" i="0">
                  <a:latin typeface="Cambria Math"/>
                  <a:ea typeface="Cambria Math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〗^𝑇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29</xdr:row>
      <xdr:rowOff>128587</xdr:rowOff>
    </xdr:from>
    <xdr:ext cx="819150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3076575" y="5319712"/>
              <a:ext cx="819150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𝑅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∙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  <m:r>
                                  <m:rPr>
                                    <m:nor/>
                                  </m:rPr>
                                  <a:rPr lang="ru-RU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3076575" y="5319712"/>
              <a:ext cx="819150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[𝑅</a:t>
              </a:r>
              <a:r>
                <a:rPr lang="en-US" sz="1100" b="0" i="0">
                  <a:latin typeface="Cambria Math"/>
                  <a:ea typeface="Cambria Math"/>
                </a:rPr>
                <a:t>∙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]^(−1)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9525</xdr:colOff>
      <xdr:row>29</xdr:row>
      <xdr:rowOff>176212</xdr:rowOff>
    </xdr:from>
    <xdr:ext cx="60007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6105525" y="536733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</m:t>
                        </m:r>
                        <m:r>
                          <m:rPr>
                            <m:nor/>
                          </m:rPr>
                          <a:rPr lang="ru-RU">
                            <a:effectLst/>
                          </a:rPr>
                          <m:t> 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𝑌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6105525" y="536733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i="0">
                  <a:effectLst/>
                </a:rPr>
                <a:t> </a:t>
              </a:r>
              <a:r>
                <a:rPr lang="en-US" sz="1100" b="0" i="0">
                  <a:effectLst/>
                  <a:latin typeface="Cambria Math"/>
                </a:rPr>
                <a:t>" 〗^</a:t>
              </a:r>
              <a:r>
                <a:rPr lang="en-US" sz="1100" b="0" i="0">
                  <a:latin typeface="Cambria Math"/>
                </a:rPr>
                <a:t>𝑇</a:t>
              </a:r>
              <a:r>
                <a:rPr lang="en-US" sz="1100" b="0" i="0">
                  <a:latin typeface="Cambria Math"/>
                  <a:ea typeface="Cambria Math"/>
                </a:rPr>
                <a:t>∙𝑌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19050</xdr:colOff>
      <xdr:row>29</xdr:row>
      <xdr:rowOff>176212</xdr:rowOff>
    </xdr:from>
    <xdr:ext cx="60007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7943850" y="536733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7943850" y="5367337"/>
              <a:ext cx="6000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9524</xdr:colOff>
      <xdr:row>0</xdr:row>
      <xdr:rowOff>180975</xdr:rowOff>
    </xdr:from>
    <xdr:ext cx="80962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3057524" y="180975"/>
              <a:ext cx="80962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  <m:r>
                          <m:rPr>
                            <m:nor/>
                          </m:rPr>
                          <a:rPr lang="ru-RU">
                            <a:effectLst/>
                          </a:rPr>
                          <m:t> 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3057524" y="180975"/>
              <a:ext cx="80962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  <a:ea typeface="Cambria Math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i="0">
                  <a:effectLst/>
                </a:rPr>
                <a:t> </a:t>
              </a:r>
              <a:r>
                <a:rPr lang="en-US" sz="1100" b="0" i="0">
                  <a:effectLst/>
                  <a:latin typeface="Cambria Math"/>
                  <a:ea typeface="Cambria Math"/>
                </a:rPr>
                <a:t>" ) 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600075</xdr:colOff>
      <xdr:row>11</xdr:row>
      <xdr:rowOff>190500</xdr:rowOff>
    </xdr:from>
    <xdr:ext cx="657225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600075" y="2419350"/>
              <a:ext cx="6572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sz="1100" b="0" i="1">
                        <a:latin typeface="Cambria Math"/>
                        <a:ea typeface="Cambria Math"/>
                      </a:rPr>
                      <m:t>Σ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600075" y="2419350"/>
              <a:ext cx="657225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l-GR" sz="1100" b="0" i="0">
                  <a:latin typeface="Cambria Math"/>
                  <a:ea typeface="Cambria Math"/>
                </a:rPr>
                <a:t>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838199</xdr:colOff>
      <xdr:row>0</xdr:row>
      <xdr:rowOff>171450</xdr:rowOff>
    </xdr:from>
    <xdr:ext cx="80962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/>
            <xdr:cNvSpPr txBox="1"/>
          </xdr:nvSpPr>
          <xdr:spPr>
            <a:xfrm>
              <a:off x="3886199" y="171450"/>
              <a:ext cx="80962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acc>
                    <m:r>
                      <a:rPr lang="en-US" sz="1100" b="0" i="1">
                        <a:latin typeface="Cambria Math"/>
                        <a:ea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6" name="TextBox 15"/>
            <xdr:cNvSpPr txBox="1"/>
          </xdr:nvSpPr>
          <xdr:spPr>
            <a:xfrm>
              <a:off x="3886199" y="171450"/>
              <a:ext cx="80962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  <a:ea typeface="Cambria Math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 ) ̂</a:t>
              </a:r>
              <a:r>
                <a:rPr lang="en-US" sz="1100" b="0" i="0">
                  <a:latin typeface="Cambria Math"/>
                  <a:ea typeface="Cambria Math"/>
                </a:rPr>
                <a:t>−𝑌_𝑖</a:t>
              </a:r>
              <a:endParaRPr lang="en-US" sz="1100" b="0">
                <a:ea typeface="Cambria Math"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800099</xdr:colOff>
      <xdr:row>0</xdr:row>
      <xdr:rowOff>152400</xdr:rowOff>
    </xdr:from>
    <xdr:ext cx="80962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4695824" y="152400"/>
              <a:ext cx="80962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ru-RU" sz="1100" b="0" i="1">
                                <a:latin typeface="Cambria Math"/>
                                <a:ea typeface="Cambria Math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acc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4695824" y="152400"/>
              <a:ext cx="80962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ru-RU" sz="1100" b="0" i="0">
                  <a:latin typeface="Cambria Math"/>
                  <a:ea typeface="Cambria Math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(𝑌_𝑖 ) ̂</a:t>
              </a:r>
              <a:r>
                <a:rPr lang="en-US" sz="1100" b="0" i="0">
                  <a:latin typeface="Cambria Math"/>
                  <a:ea typeface="Cambria Math"/>
                </a:rPr>
                <a:t>−𝑌_𝑖</a:t>
              </a:r>
              <a:r>
                <a:rPr lang="ru-RU" sz="1100" b="0" i="0">
                  <a:latin typeface="Cambria Math"/>
                  <a:ea typeface="Cambria Math"/>
                </a:rPr>
                <a:t> )</a:t>
              </a:r>
              <a:r>
                <a:rPr lang="en-US" sz="1100" b="0" i="0">
                  <a:latin typeface="Cambria Math"/>
                  <a:ea typeface="Cambria Math"/>
                </a:rPr>
                <a:t>^2</a:t>
              </a:r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809625</xdr:colOff>
      <xdr:row>0</xdr:row>
      <xdr:rowOff>161925</xdr:rowOff>
    </xdr:from>
    <xdr:ext cx="914400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/>
            <xdr:cNvSpPr txBox="1"/>
          </xdr:nvSpPr>
          <xdr:spPr>
            <a:xfrm>
              <a:off x="5505450" y="161925"/>
              <a:ext cx="914400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</m:e>
                    </m:acc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acc>
                      <m:accPr>
                        <m:chr m:val="̂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𝑌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Choice>
      <mc:Fallback>
        <xdr:sp macro="" textlink="">
          <xdr:nvSpPr>
            <xdr:cNvPr id="18" name="TextBox 17"/>
            <xdr:cNvSpPr txBox="1"/>
          </xdr:nvSpPr>
          <xdr:spPr>
            <a:xfrm>
              <a:off x="5505450" y="161925"/>
              <a:ext cx="914400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(𝑌_𝑖 ) ̂</a:t>
              </a:r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Fallback>
    </mc:AlternateContent>
    <xdr:clientData/>
  </xdr:oneCellAnchor>
  <xdr:oneCellAnchor>
    <xdr:from>
      <xdr:col>8</xdr:col>
      <xdr:colOff>923925</xdr:colOff>
      <xdr:row>0</xdr:row>
      <xdr:rowOff>152400</xdr:rowOff>
    </xdr:from>
    <xdr:ext cx="800100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6438900" y="152400"/>
              <a:ext cx="800100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acc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𝑌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acc>
                          </m:e>
                        </m:d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6438900" y="152400"/>
              <a:ext cx="800100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(𝑌_𝑖 ) 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)^2</a:t>
              </a:r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Fallback>
    </mc:AlternateContent>
    <xdr:clientData/>
  </xdr:oneCellAnchor>
  <xdr:oneCellAnchor>
    <xdr:from>
      <xdr:col>9</xdr:col>
      <xdr:colOff>752475</xdr:colOff>
      <xdr:row>1</xdr:row>
      <xdr:rowOff>1</xdr:rowOff>
    </xdr:from>
    <xdr:ext cx="6762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/>
            <xdr:cNvSpPr txBox="1"/>
          </xdr:nvSpPr>
          <xdr:spPr>
            <a:xfrm>
              <a:off x="7200900" y="190501"/>
              <a:ext cx="6762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𝑌</m:t>
                        </m:r>
                      </m:e>
                    </m:acc>
                    <m:r>
                      <a:rPr lang="ru-RU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Choice>
      <mc:Fallback>
        <xdr:sp macro="" textlink="">
          <xdr:nvSpPr>
            <xdr:cNvPr id="20" name="TextBox 19"/>
            <xdr:cNvSpPr txBox="1"/>
          </xdr:nvSpPr>
          <xdr:spPr>
            <a:xfrm>
              <a:off x="7200900" y="190501"/>
              <a:ext cx="6762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𝑌_𝑖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Fallback>
    </mc:AlternateContent>
    <xdr:clientData/>
  </xdr:oneCellAnchor>
  <xdr:oneCellAnchor>
    <xdr:from>
      <xdr:col>10</xdr:col>
      <xdr:colOff>619125</xdr:colOff>
      <xdr:row>0</xdr:row>
      <xdr:rowOff>161925</xdr:rowOff>
    </xdr:from>
    <xdr:ext cx="828675" cy="2905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/>
            <xdr:cNvSpPr txBox="1"/>
          </xdr:nvSpPr>
          <xdr:spPr>
            <a:xfrm>
              <a:off x="7829550" y="161925"/>
              <a:ext cx="8286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acc>
                              <m:accPr>
                                <m:chr m:val="̅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</m:acc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Choice>
      <mc:Fallback>
        <xdr:sp macro="" textlink="">
          <xdr:nvSpPr>
            <xdr:cNvPr id="21" name="TextBox 20"/>
            <xdr:cNvSpPr txBox="1"/>
          </xdr:nvSpPr>
          <xdr:spPr>
            <a:xfrm>
              <a:off x="7829550" y="161925"/>
              <a:ext cx="828675" cy="2905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 ̅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𝑌_𝑖 )^2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 b="0">
                <a:ea typeface="Cambria Math"/>
              </a:endParaRPr>
            </a:p>
            <a:p>
              <a:endParaRPr lang="en-US" sz="1100" b="0">
                <a:ea typeface="Cambria Math"/>
              </a:endParaRPr>
            </a:p>
          </xdr:txBody>
        </xdr:sp>
      </mc:Fallback>
    </mc:AlternateContent>
    <xdr:clientData/>
  </xdr:oneCellAnchor>
  <xdr:oneCellAnchor>
    <xdr:from>
      <xdr:col>13</xdr:col>
      <xdr:colOff>0</xdr:colOff>
      <xdr:row>2</xdr:row>
      <xdr:rowOff>4762</xdr:rowOff>
    </xdr:from>
    <xdr:ext cx="914400" cy="223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/>
            <xdr:cNvSpPr txBox="1"/>
          </xdr:nvSpPr>
          <xdr:spPr>
            <a:xfrm>
              <a:off x="9258300" y="433387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𝑅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56" name="TextBox 55"/>
            <xdr:cNvSpPr txBox="1"/>
          </xdr:nvSpPr>
          <xdr:spPr>
            <a:xfrm>
              <a:off x="9258300" y="433387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𝑅^2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13</xdr:col>
      <xdr:colOff>0</xdr:colOff>
      <xdr:row>2</xdr:row>
      <xdr:rowOff>166687</xdr:rowOff>
    </xdr:from>
    <xdr:ext cx="914400" cy="223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/>
            <xdr:cNvSpPr txBox="1"/>
          </xdr:nvSpPr>
          <xdr:spPr>
            <a:xfrm>
              <a:off x="9258300" y="595312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latin typeface="Cambria Math"/>
                          </a:rPr>
                        </m:ctrlPr>
                      </m:accPr>
                      <m: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acc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57" name="TextBox 56"/>
            <xdr:cNvSpPr txBox="1"/>
          </xdr:nvSpPr>
          <xdr:spPr>
            <a:xfrm>
              <a:off x="9258300" y="595312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 ̅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12</xdr:col>
      <xdr:colOff>581025</xdr:colOff>
      <xdr:row>3</xdr:row>
      <xdr:rowOff>180975</xdr:rowOff>
    </xdr:from>
    <xdr:ext cx="914400" cy="223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/>
            <xdr:cNvSpPr txBox="1"/>
          </xdr:nvSpPr>
          <xdr:spPr>
            <a:xfrm>
              <a:off x="9248775" y="809625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𝑅</m:t>
                    </m:r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58" name="TextBox 57"/>
            <xdr:cNvSpPr txBox="1"/>
          </xdr:nvSpPr>
          <xdr:spPr>
            <a:xfrm>
              <a:off x="9248775" y="809625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𝑅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15</xdr:col>
      <xdr:colOff>19050</xdr:colOff>
      <xdr:row>2</xdr:row>
      <xdr:rowOff>23812</xdr:rowOff>
    </xdr:from>
    <xdr:ext cx="4229100" cy="5952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/>
            <xdr:cNvSpPr txBox="1"/>
          </xdr:nvSpPr>
          <xdr:spPr>
            <a:xfrm>
              <a:off x="11115675" y="452437"/>
              <a:ext cx="4229100" cy="595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uk-UA" sz="1100" b="0" i="1">
                        <a:latin typeface="Cambria Math"/>
                      </a:rPr>
                      <m:t>Судя</m:t>
                    </m:r>
                    <m:r>
                      <a:rPr lang="ru-RU" sz="1100" b="0" i="1">
                        <a:latin typeface="Cambria Math"/>
                      </a:rPr>
                      <m:t>ч</m:t>
                    </m:r>
                    <m:r>
                      <a:rPr lang="uk-UA" sz="1100" b="0" i="1">
                        <a:latin typeface="Cambria Math"/>
                      </a:rPr>
                      <m:t>и із значень коефіціенту </m:t>
                    </m:r>
                    <m:r>
                      <a:rPr lang="uk-UA" sz="1100" b="0" i="1">
                        <a:latin typeface="Cambria Math"/>
                      </a:rPr>
                      <m:t>детермінації</m:t>
                    </m:r>
                  </m:oMath>
                </m:oMathPara>
              </a14:m>
              <a:endParaRPr lang="uk-UA" sz="1100" b="0" i="1">
                <a:latin typeface="Cambria Math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uk-UA" sz="1100" b="0" i="1">
                        <a:latin typeface="Cambria Math"/>
                      </a:rPr>
                      <m:t>робимо висновок що </m:t>
                    </m:r>
                    <m:r>
                      <a:rPr lang="uk-UA" sz="1100" b="0" i="1">
                        <a:latin typeface="Cambria Math"/>
                      </a:rPr>
                      <m:t>з</m:t>
                    </m:r>
                    <m:sSup>
                      <m:sSupPr>
                        <m:ctrlPr>
                          <a:rPr lang="uk-UA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uk-UA" sz="1100" b="0" i="1">
                            <a:latin typeface="Cambria Math"/>
                          </a:rPr>
                          <m:t>в</m:t>
                        </m:r>
                      </m:e>
                      <m:sup>
                        <m:r>
                          <a:rPr lang="uk-UA" sz="1100" b="0" i="1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uk-UA" sz="1100" b="0" i="1">
                        <a:latin typeface="Cambria Math"/>
                      </a:rPr>
                      <m:t>язок між факторами і відгуком</m:t>
                    </m:r>
                    <m:r>
                      <a:rPr lang="uk-UA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uk-UA" sz="1100" b="0" i="1">
                <a:latin typeface="Cambria Math"/>
              </a:endParaRPr>
            </a:p>
            <a:p>
              <a14:m>
                <m:oMath xmlns:m="http://schemas.openxmlformats.org/officeDocument/2006/math">
                  <m:r>
                    <a:rPr lang="uk-UA" sz="1100" b="0" i="1">
                      <a:latin typeface="Cambria Math"/>
                    </a:rPr>
                    <m:t>дуже сильний</m:t>
                  </m:r>
                  <m:r>
                    <a:rPr lang="uk-UA" sz="1100" b="0" i="1">
                      <a:latin typeface="Cambria Math"/>
                    </a:rPr>
                    <m:t> </m:t>
                  </m:r>
                  <m:r>
                    <a:rPr lang="en-US" sz="1100" b="0" i="1">
                      <a:latin typeface="Cambria Math"/>
                    </a:rPr>
                    <m:t>(</m:t>
                  </m:r>
                  <m:r>
                    <a:rPr lang="en-US" sz="1100" b="0" i="1">
                      <a:latin typeface="Cambria Math"/>
                    </a:rPr>
                    <m:t>𝑅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→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1</m:t>
                  </m:r>
                  <m:r>
                    <a:rPr lang="en-US" sz="1100" b="0" i="1">
                      <a:latin typeface="Cambria Math"/>
                      <a:ea typeface="Cambria Math"/>
                    </a:rPr>
                    <m:t>)</m:t>
                  </m:r>
                </m:oMath>
              </a14:m>
              <a:r>
                <a:rPr lang="ru-RU" sz="1100"/>
                <a:t> </a:t>
              </a:r>
            </a:p>
          </xdr:txBody>
        </xdr:sp>
      </mc:Choice>
      <mc:Fallback>
        <xdr:sp macro="" textlink="">
          <xdr:nvSpPr>
            <xdr:cNvPr id="59" name="TextBox 58"/>
            <xdr:cNvSpPr txBox="1"/>
          </xdr:nvSpPr>
          <xdr:spPr>
            <a:xfrm>
              <a:off x="11115675" y="452437"/>
              <a:ext cx="4229100" cy="5952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uk-UA" sz="1100" b="0" i="0">
                  <a:latin typeface="Cambria Math"/>
                </a:rPr>
                <a:t>Судя</a:t>
              </a:r>
              <a:r>
                <a:rPr lang="ru-RU" sz="1100" b="0" i="0">
                  <a:latin typeface="Cambria Math"/>
                </a:rPr>
                <a:t>ч</a:t>
              </a:r>
              <a:r>
                <a:rPr lang="uk-UA" sz="1100" b="0" i="0">
                  <a:latin typeface="Cambria Math"/>
                </a:rPr>
                <a:t>и із значень коефіціенту детермінації</a:t>
              </a:r>
              <a:endParaRPr lang="uk-UA" sz="1100" b="0" i="1">
                <a:latin typeface="Cambria Math"/>
              </a:endParaRPr>
            </a:p>
            <a:p>
              <a:r>
                <a:rPr lang="uk-UA" sz="1100" b="0" i="0">
                  <a:latin typeface="Cambria Math"/>
                </a:rPr>
                <a:t>робимо висновок що зв^′ язок між факторами і відгуком </a:t>
              </a:r>
              <a:endParaRPr lang="uk-UA" sz="1100" b="0" i="1">
                <a:latin typeface="Cambria Math"/>
              </a:endParaRPr>
            </a:p>
            <a:p>
              <a:r>
                <a:rPr lang="uk-UA" sz="1100" b="0" i="0">
                  <a:latin typeface="Cambria Math"/>
                </a:rPr>
                <a:t>дуже сильний </a:t>
              </a:r>
              <a:r>
                <a:rPr lang="en-US" sz="1100" b="0" i="0">
                  <a:latin typeface="Cambria Math"/>
                </a:rPr>
                <a:t>(𝑅</a:t>
              </a:r>
              <a:r>
                <a:rPr lang="en-US" sz="1100" b="0" i="0">
                  <a:latin typeface="Cambria Math"/>
                  <a:ea typeface="Cambria Math"/>
                </a:rPr>
                <a:t>→1)</a:t>
              </a:r>
              <a:r>
                <a:rPr lang="ru-RU" sz="1100"/>
                <a:t> </a:t>
              </a:r>
            </a:p>
          </xdr:txBody>
        </xdr:sp>
      </mc:Fallback>
    </mc:AlternateContent>
    <xdr:clientData/>
  </xdr:oneCellAnchor>
  <xdr:oneCellAnchor>
    <xdr:from>
      <xdr:col>13</xdr:col>
      <xdr:colOff>0</xdr:colOff>
      <xdr:row>5</xdr:row>
      <xdr:rowOff>171450</xdr:rowOff>
    </xdr:from>
    <xdr:ext cx="914400" cy="223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/>
            <xdr:cNvSpPr txBox="1"/>
          </xdr:nvSpPr>
          <xdr:spPr>
            <a:xfrm>
              <a:off x="9258300" y="1200150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en-US" sz="1100" b="0"/>
            </a:p>
          </xdr:txBody>
        </xdr:sp>
      </mc:Choice>
      <mc:Fallback>
        <xdr:sp macro="" textlink="">
          <xdr:nvSpPr>
            <xdr:cNvPr id="61" name="TextBox 60"/>
            <xdr:cNvSpPr txBox="1"/>
          </xdr:nvSpPr>
          <xdr:spPr>
            <a:xfrm>
              <a:off x="9258300" y="1200150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𝐹_𝑝</a:t>
              </a:r>
              <a:endParaRPr lang="en-US" sz="1100" b="0"/>
            </a:p>
            <a:p>
              <a:endParaRPr lang="en-US" sz="1100" b="0"/>
            </a:p>
          </xdr:txBody>
        </xdr:sp>
      </mc:Fallback>
    </mc:AlternateContent>
    <xdr:clientData/>
  </xdr:oneCellAnchor>
  <xdr:oneCellAnchor>
    <xdr:from>
      <xdr:col>12</xdr:col>
      <xdr:colOff>581025</xdr:colOff>
      <xdr:row>6</xdr:row>
      <xdr:rowOff>161925</xdr:rowOff>
    </xdr:from>
    <xdr:ext cx="914400" cy="2857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/>
            <xdr:cNvSpPr txBox="1"/>
          </xdr:nvSpPr>
          <xdr:spPr>
            <a:xfrm>
              <a:off x="9248775" y="1390650"/>
              <a:ext cx="914400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05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uk-U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62" name="TextBox 61"/>
            <xdr:cNvSpPr txBox="1"/>
          </xdr:nvSpPr>
          <xdr:spPr>
            <a:xfrm>
              <a:off x="9248775" y="1390650"/>
              <a:ext cx="914400" cy="285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𝐹_(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uk-U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0,05;2;7)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15</xdr:col>
      <xdr:colOff>85723</xdr:colOff>
      <xdr:row>6</xdr:row>
      <xdr:rowOff>71437</xdr:rowOff>
    </xdr:from>
    <xdr:ext cx="5105402" cy="2782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/>
            <xdr:cNvSpPr txBox="1"/>
          </xdr:nvSpPr>
          <xdr:spPr>
            <a:xfrm>
              <a:off x="11182348" y="1300162"/>
              <a:ext cx="5105402" cy="2782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uk-UA" sz="1100" b="0" i="1">
                      <a:latin typeface="Cambria Math"/>
                    </a:rPr>
                    <m:t>За розподілом Фішера </m:t>
                  </m:r>
                  <m:r>
                    <a:rPr lang="uk-UA" sz="1100" b="0" i="1">
                      <a:latin typeface="Cambria Math"/>
                    </a:rPr>
                    <m:t>коефіціенти </m:t>
                  </m:r>
                  <m:r>
                    <a:rPr lang="uk-UA" sz="1100" b="0" i="1">
                      <a:latin typeface="Cambria Math"/>
                    </a:rPr>
                    <m:t>моделі є значущими адже</m:t>
                  </m:r>
                  <m:r>
                    <a:rPr lang="uk-UA" sz="1100" b="0" i="1">
                      <a:latin typeface="Cambria Math"/>
                    </a:rPr>
                    <m:t>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𝐹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≫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𝐹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,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05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;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;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sub>
                  </m:sSub>
                  <m:r>
                    <a:rPr lang="uk-UA" sz="1100" b="0" i="1">
                      <a:latin typeface="Cambria Math"/>
                    </a:rPr>
                    <m:t>  </m:t>
                  </m:r>
                </m:oMath>
              </a14:m>
              <a:r>
                <a:rPr lang="ru-RU" sz="1100"/>
                <a:t> </a:t>
              </a:r>
            </a:p>
          </xdr:txBody>
        </xdr:sp>
      </mc:Choice>
      <mc:Fallback>
        <xdr:sp macro="" textlink="">
          <xdr:nvSpPr>
            <xdr:cNvPr id="63" name="TextBox 62"/>
            <xdr:cNvSpPr txBox="1"/>
          </xdr:nvSpPr>
          <xdr:spPr>
            <a:xfrm>
              <a:off x="11182348" y="1300162"/>
              <a:ext cx="5105402" cy="2782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uk-UA" sz="1100" b="0" i="0">
                  <a:latin typeface="Cambria Math"/>
                </a:rPr>
                <a:t>За розподілом Фішера коефіціенти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uk-UA" sz="1100" b="0" i="0">
                  <a:latin typeface="Cambria Math"/>
                </a:rPr>
                <a:t>моделі є значущими адже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𝐹_𝑝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≫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𝐹_(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uk-U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0,05;2;7)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uk-U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uk-UA" sz="1100" b="0" i="0">
                  <a:latin typeface="Cambria Math"/>
                </a:rPr>
                <a:t>  </a:t>
              </a:r>
              <a:r>
                <a:rPr lang="ru-RU" sz="1100"/>
                <a:t> </a:t>
              </a:r>
            </a:p>
          </xdr:txBody>
        </xdr:sp>
      </mc:Fallback>
    </mc:AlternateContent>
    <xdr:clientData/>
  </xdr:oneCellAnchor>
  <xdr:oneCellAnchor>
    <xdr:from>
      <xdr:col>13</xdr:col>
      <xdr:colOff>0</xdr:colOff>
      <xdr:row>8</xdr:row>
      <xdr:rowOff>161925</xdr:rowOff>
    </xdr:from>
    <xdr:ext cx="914400" cy="223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/>
            <xdr:cNvSpPr txBox="1"/>
          </xdr:nvSpPr>
          <xdr:spPr>
            <a:xfrm>
              <a:off x="9258300" y="1790700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en-US" sz="1100" b="0"/>
            </a:p>
            <a:p>
              <a:endParaRPr lang="en-US" sz="1100" b="0"/>
            </a:p>
          </xdr:txBody>
        </xdr:sp>
      </mc:Choice>
      <mc:Fallback>
        <xdr:sp macro="" textlink="">
          <xdr:nvSpPr>
            <xdr:cNvPr id="64" name="TextBox 63"/>
            <xdr:cNvSpPr txBox="1"/>
          </xdr:nvSpPr>
          <xdr:spPr>
            <a:xfrm>
              <a:off x="9258300" y="1790700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𝑡_𝑝</a:t>
              </a:r>
              <a:endParaRPr lang="en-US" sz="1100" b="0"/>
            </a:p>
            <a:p>
              <a:endParaRPr lang="en-US" sz="1100" b="0"/>
            </a:p>
            <a:p>
              <a:endParaRPr lang="en-US" sz="1100" b="0"/>
            </a:p>
          </xdr:txBody>
        </xdr:sp>
      </mc:Fallback>
    </mc:AlternateContent>
    <xdr:clientData/>
  </xdr:oneCellAnchor>
  <xdr:oneCellAnchor>
    <xdr:from>
      <xdr:col>13</xdr:col>
      <xdr:colOff>0</xdr:colOff>
      <xdr:row>9</xdr:row>
      <xdr:rowOff>161925</xdr:rowOff>
    </xdr:from>
    <xdr:ext cx="914400" cy="2238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/>
            <xdr:cNvSpPr txBox="1"/>
          </xdr:nvSpPr>
          <xdr:spPr>
            <a:xfrm>
              <a:off x="9258300" y="1990725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/>
                          </a:rPr>
                          <m:t>(</m:t>
                        </m:r>
                        <m:r>
                          <a:rPr lang="ru-RU" sz="1100" b="0" i="1">
                            <a:latin typeface="Cambria Math"/>
                          </a:rPr>
                          <m:t>0</m:t>
                        </m:r>
                        <m:r>
                          <a:rPr lang="ru-RU" sz="1100" b="0" i="1">
                            <a:latin typeface="Cambria Math"/>
                          </a:rPr>
                          <m:t>.</m:t>
                        </m:r>
                        <m:r>
                          <a:rPr lang="ru-RU" sz="1100" b="0" i="1">
                            <a:latin typeface="Cambria Math"/>
                          </a:rPr>
                          <m:t>05</m:t>
                        </m:r>
                        <m:r>
                          <a:rPr lang="ru-RU" sz="1100" b="0" i="1">
                            <a:latin typeface="Cambria Math"/>
                          </a:rPr>
                          <m:t>;</m:t>
                        </m:r>
                        <m:r>
                          <a:rPr lang="ru-RU" sz="1100" b="0" i="1">
                            <a:latin typeface="Cambria Math"/>
                          </a:rPr>
                          <m:t>7</m:t>
                        </m:r>
                        <m:r>
                          <a:rPr lang="ru-RU" sz="1100" b="0" i="1">
                            <a:latin typeface="Cambria Math"/>
                          </a:rPr>
                          <m:t>)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en-US" sz="1100" b="0"/>
            </a:p>
            <a:p>
              <a:endParaRPr lang="en-US" sz="1100" b="0"/>
            </a:p>
          </xdr:txBody>
        </xdr:sp>
      </mc:Choice>
      <mc:Fallback>
        <xdr:sp macro="" textlink="">
          <xdr:nvSpPr>
            <xdr:cNvPr id="65" name="TextBox 64"/>
            <xdr:cNvSpPr txBox="1"/>
          </xdr:nvSpPr>
          <xdr:spPr>
            <a:xfrm>
              <a:off x="9258300" y="1990725"/>
              <a:ext cx="914400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𝑡_(</a:t>
              </a:r>
              <a:r>
                <a:rPr lang="ru-RU" sz="1100" b="0" i="0">
                  <a:latin typeface="Cambria Math"/>
                </a:rPr>
                <a:t>(0.05;7)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 b="0"/>
            </a:p>
            <a:p>
              <a:endParaRPr lang="en-US" sz="1100" b="0"/>
            </a:p>
            <a:p>
              <a:endParaRPr lang="en-US" sz="1100" b="0"/>
            </a:p>
          </xdr:txBody>
        </xdr:sp>
      </mc:Fallback>
    </mc:AlternateContent>
    <xdr:clientData/>
  </xdr:oneCellAnchor>
  <xdr:oneCellAnchor>
    <xdr:from>
      <xdr:col>15</xdr:col>
      <xdr:colOff>47624</xdr:colOff>
      <xdr:row>9</xdr:row>
      <xdr:rowOff>66675</xdr:rowOff>
    </xdr:from>
    <xdr:ext cx="5543551" cy="2782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/>
            <xdr:cNvSpPr txBox="1"/>
          </xdr:nvSpPr>
          <xdr:spPr>
            <a:xfrm>
              <a:off x="11144249" y="1895475"/>
              <a:ext cx="5543551" cy="2782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uk-UA" sz="1100" b="0" i="1">
                      <a:latin typeface="Cambria Math"/>
                    </a:rPr>
                    <m:t>За розподілом</m:t>
                  </m:r>
                  <m:r>
                    <a:rPr lang="uk-UA" sz="1100" b="0" i="1">
                      <a:latin typeface="Cambria Math"/>
                    </a:rPr>
                    <m:t> Сттюдента</m:t>
                  </m:r>
                  <m:r>
                    <a:rPr lang="uk-UA" sz="1100" b="0" i="1">
                      <a:latin typeface="Cambria Math"/>
                    </a:rPr>
                    <m:t> щільність </m:t>
                  </m:r>
                  <m:r>
                    <a:rPr lang="uk-UA" sz="1100" b="0" i="1">
                      <a:latin typeface="Cambria Math"/>
                    </a:rPr>
                    <m:t>з</m:t>
                  </m:r>
                  <m:sSup>
                    <m:sSupPr>
                      <m:ctrlPr>
                        <a:rPr lang="uk-UA" sz="1100" b="0" i="1">
                          <a:latin typeface="Cambria Math"/>
                        </a:rPr>
                      </m:ctrlPr>
                    </m:sSupPr>
                    <m:e>
                      <m:r>
                        <a:rPr lang="uk-UA" sz="1100" b="0" i="1">
                          <a:latin typeface="Cambria Math"/>
                        </a:rPr>
                        <m:t>в</m:t>
                      </m:r>
                    </m:e>
                    <m:sup>
                      <m:r>
                        <a:rPr lang="uk-UA" sz="1100" b="0" i="1">
                          <a:latin typeface="Cambria Math"/>
                        </a:rPr>
                        <m:t>′</m:t>
                      </m:r>
                    </m:sup>
                  </m:sSup>
                  <m:r>
                    <a:rPr lang="uk-UA" sz="1100" b="0" i="1">
                      <a:latin typeface="Cambria Math"/>
                    </a:rPr>
                    <m:t>язків </m:t>
                  </m:r>
                  <m:r>
                    <a:rPr lang="uk-UA" sz="1100" b="0" i="1">
                      <a:latin typeface="Cambria Math"/>
                    </a:rPr>
                    <m:t>у </m:t>
                  </m:r>
                  <m:r>
                    <a:rPr lang="uk-UA" sz="1100" b="0" i="1">
                      <a:latin typeface="Cambria Math"/>
                    </a:rPr>
                    <m:t>моделі є значуою адже</m:t>
                  </m:r>
                  <m:r>
                    <a:rPr lang="uk-UA" sz="1100" b="0" i="1">
                      <a:latin typeface="Cambria Math"/>
                    </a:rPr>
                    <m:t> 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≫</m:t>
                  </m:r>
                  <m:sSub>
                    <m:sSub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ru-RU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(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,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05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;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</m:t>
                      </m:r>
                      <m:r>
                        <a:rPr lang="uk-UA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sub>
                  </m:sSub>
                  <m:r>
                    <a:rPr lang="uk-UA" sz="1100" b="0" i="1">
                      <a:latin typeface="Cambria Math"/>
                    </a:rPr>
                    <m:t>  </m:t>
                  </m:r>
                </m:oMath>
              </a14:m>
              <a:r>
                <a:rPr lang="ru-RU" sz="1100"/>
                <a:t> </a:t>
              </a:r>
            </a:p>
          </xdr:txBody>
        </xdr:sp>
      </mc:Choice>
      <mc:Fallback>
        <xdr:sp macro="" textlink="">
          <xdr:nvSpPr>
            <xdr:cNvPr id="66" name="TextBox 65"/>
            <xdr:cNvSpPr txBox="1"/>
          </xdr:nvSpPr>
          <xdr:spPr>
            <a:xfrm>
              <a:off x="11144249" y="1895475"/>
              <a:ext cx="5543551" cy="2782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uk-UA" sz="1100" b="0" i="0">
                  <a:latin typeface="Cambria Math"/>
                </a:rPr>
                <a:t>За розподілом </a:t>
              </a:r>
              <a:r>
                <a:rPr lang="ru-RU" sz="1100" b="0" i="0">
                  <a:latin typeface="Cambria Math"/>
                </a:rPr>
                <a:t>Сттюдента</a:t>
              </a:r>
              <a:r>
                <a:rPr lang="uk-UA" sz="1100" b="0" i="0">
                  <a:latin typeface="Cambria Math"/>
                </a:rPr>
                <a:t> щільність зв^′ язків у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uk-UA" sz="1100" b="0" i="0">
                  <a:latin typeface="Cambria Math"/>
                </a:rPr>
                <a:t>моделі є значуою адже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≫𝑡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uk-U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0,05;7)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uk-UA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uk-UA" sz="1100" b="0" i="0">
                  <a:latin typeface="Cambria Math"/>
                </a:rPr>
                <a:t>  </a:t>
              </a:r>
              <a:r>
                <a:rPr lang="ru-RU" sz="1100"/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4762</xdr:colOff>
      <xdr:row>32</xdr:row>
      <xdr:rowOff>133350</xdr:rowOff>
    </xdr:from>
    <xdr:ext cx="614363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/>
            <xdr:cNvSpPr txBox="1"/>
          </xdr:nvSpPr>
          <xdr:spPr>
            <a:xfrm>
              <a:off x="614362" y="6496050"/>
              <a:ext cx="6143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67" name="TextBox 66"/>
            <xdr:cNvSpPr txBox="1"/>
          </xdr:nvSpPr>
          <xdr:spPr>
            <a:xfrm>
              <a:off x="614362" y="6496050"/>
              <a:ext cx="6143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𝑡_1</a:t>
              </a:r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33</xdr:row>
      <xdr:rowOff>142875</xdr:rowOff>
    </xdr:from>
    <xdr:ext cx="614363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/>
            <xdr:cNvSpPr txBox="1"/>
          </xdr:nvSpPr>
          <xdr:spPr>
            <a:xfrm>
              <a:off x="619125" y="6696075"/>
              <a:ext cx="6143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68" name="TextBox 67"/>
            <xdr:cNvSpPr txBox="1"/>
          </xdr:nvSpPr>
          <xdr:spPr>
            <a:xfrm>
              <a:off x="619125" y="6696075"/>
              <a:ext cx="6143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𝑡_2</a:t>
              </a:r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34</xdr:row>
      <xdr:rowOff>152400</xdr:rowOff>
    </xdr:from>
    <xdr:ext cx="614363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/>
            <xdr:cNvSpPr txBox="1"/>
          </xdr:nvSpPr>
          <xdr:spPr>
            <a:xfrm>
              <a:off x="628650" y="6896100"/>
              <a:ext cx="6143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69" name="TextBox 68"/>
            <xdr:cNvSpPr txBox="1"/>
          </xdr:nvSpPr>
          <xdr:spPr>
            <a:xfrm>
              <a:off x="628650" y="6896100"/>
              <a:ext cx="614363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𝑡_3</a:t>
              </a:r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33</xdr:row>
      <xdr:rowOff>142875</xdr:rowOff>
    </xdr:from>
    <xdr:ext cx="341947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/>
            <xdr:cNvSpPr txBox="1"/>
          </xdr:nvSpPr>
          <xdr:spPr>
            <a:xfrm>
              <a:off x="1914525" y="6696075"/>
              <a:ext cx="34194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uk-UA" sz="1100" b="0" i="1">
                        <a:latin typeface="Cambria Math"/>
                      </a:rPr>
                      <m:t>Усі парамети моделі є </m:t>
                    </m:r>
                    <m:r>
                      <a:rPr lang="uk-UA" sz="1100" b="0" i="1">
                        <a:latin typeface="Cambria Math"/>
                      </a:rPr>
                      <m:t>значущими</m:t>
                    </m:r>
                  </m:oMath>
                </m:oMathPara>
              </a14:m>
              <a:endParaRPr lang="uk-UA" sz="1100" b="0"/>
            </a:p>
          </xdr:txBody>
        </xdr:sp>
      </mc:Choice>
      <mc:Fallback>
        <xdr:sp macro="" textlink="">
          <xdr:nvSpPr>
            <xdr:cNvPr id="70" name="TextBox 69"/>
            <xdr:cNvSpPr txBox="1"/>
          </xdr:nvSpPr>
          <xdr:spPr>
            <a:xfrm>
              <a:off x="1914525" y="6696075"/>
              <a:ext cx="341947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uk-UA" sz="1100" b="0" i="0">
                  <a:latin typeface="Cambria Math"/>
                </a:rPr>
                <a:t>Усі парамети моделі є значущими</a:t>
              </a:r>
              <a:endParaRPr lang="uk-UA" sz="1100" b="0"/>
            </a:p>
          </xdr:txBody>
        </xdr:sp>
      </mc:Fallback>
    </mc:AlternateContent>
    <xdr:clientData/>
  </xdr:oneCellAnchor>
  <xdr:oneCellAnchor>
    <xdr:from>
      <xdr:col>1</xdr:col>
      <xdr:colOff>1</xdr:colOff>
      <xdr:row>36</xdr:row>
      <xdr:rowOff>142875</xdr:rowOff>
    </xdr:from>
    <xdr:ext cx="552450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/>
            <xdr:cNvSpPr txBox="1"/>
          </xdr:nvSpPr>
          <xdr:spPr>
            <a:xfrm>
              <a:off x="609601" y="7267575"/>
              <a:ext cx="55245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  <a:ea typeface="Cambria Math"/>
                      </a:rPr>
                      <m:t>∆</m:t>
                    </m:r>
                    <m:sSubSup>
                      <m:sSubSup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en-US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71" name="TextBox 70"/>
            <xdr:cNvSpPr txBox="1"/>
          </xdr:nvSpPr>
          <xdr:spPr>
            <a:xfrm>
              <a:off x="609601" y="7267575"/>
              <a:ext cx="552450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  <a:ea typeface="Cambria Math"/>
                </a:rPr>
                <a:t>∆𝑅_0^2</a:t>
              </a:r>
              <a:endParaRPr lang="en-US" sz="1100" b="0">
                <a:ea typeface="Cambria Math"/>
              </a:endParaRPr>
            </a:p>
            <a:p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161925</xdr:rowOff>
    </xdr:from>
    <xdr:ext cx="600075" cy="219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/>
            <xdr:cNvSpPr txBox="1"/>
          </xdr:nvSpPr>
          <xdr:spPr>
            <a:xfrm>
              <a:off x="609600" y="7477125"/>
              <a:ext cx="6000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  <a:ea typeface="Cambria Math"/>
                      </a:rPr>
                      <m:t>∆</m:t>
                    </m:r>
                    <m:sSubSup>
                      <m:sSubSup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en-US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72" name="TextBox 71"/>
            <xdr:cNvSpPr txBox="1"/>
          </xdr:nvSpPr>
          <xdr:spPr>
            <a:xfrm>
              <a:off x="609600" y="7477125"/>
              <a:ext cx="6000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  <a:ea typeface="Cambria Math"/>
                </a:rPr>
                <a:t>∆𝑅_1^2</a:t>
              </a:r>
              <a:endParaRPr lang="en-US" sz="1100" b="0">
                <a:ea typeface="Cambria Math"/>
              </a:endParaRPr>
            </a:p>
            <a:p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39</xdr:row>
      <xdr:rowOff>0</xdr:rowOff>
    </xdr:from>
    <xdr:ext cx="5238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TextBox 72"/>
            <xdr:cNvSpPr txBox="1"/>
          </xdr:nvSpPr>
          <xdr:spPr>
            <a:xfrm>
              <a:off x="609600" y="7734300"/>
              <a:ext cx="5238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  <a:ea typeface="Cambria Math"/>
                      </a:rPr>
                      <m:t>∆</m:t>
                    </m:r>
                    <m:sSubSup>
                      <m:sSubSupPr>
                        <m:ctrlPr>
                          <a:rPr lang="en-US" sz="1100" b="0" i="1">
                            <a:latin typeface="Cambria Math"/>
                            <a:ea typeface="Cambria Math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 b="0">
                <a:ea typeface="Cambria Math"/>
              </a:endParaRPr>
            </a:p>
            <a:p>
              <a:endParaRPr lang="en-US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73" name="TextBox 72"/>
            <xdr:cNvSpPr txBox="1"/>
          </xdr:nvSpPr>
          <xdr:spPr>
            <a:xfrm>
              <a:off x="609600" y="7734300"/>
              <a:ext cx="5238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  <a:ea typeface="Cambria Math"/>
                </a:rPr>
                <a:t>∆𝑅_2^2</a:t>
              </a:r>
              <a:endParaRPr lang="en-US" sz="1100" b="0">
                <a:ea typeface="Cambria Math"/>
              </a:endParaRPr>
            </a:p>
            <a:p>
              <a:endParaRPr lang="en-US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85724</xdr:colOff>
      <xdr:row>37</xdr:row>
      <xdr:rowOff>180975</xdr:rowOff>
    </xdr:from>
    <xdr:ext cx="357187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/>
            <xdr:cNvSpPr txBox="1"/>
          </xdr:nvSpPr>
          <xdr:spPr>
            <a:xfrm>
              <a:off x="1914524" y="7496175"/>
              <a:ext cx="3571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b="0" i="1">
                        <a:latin typeface="Cambria Math"/>
                      </a:rPr>
                      <m:t>В</m:t>
                    </m:r>
                    <m:r>
                      <a:rPr lang="uk-UA" sz="1100" b="0" i="1">
                        <a:latin typeface="Cambria Math"/>
                      </a:rPr>
                      <m:t>ільний член моделі є найбільш впливоми на </m:t>
                    </m:r>
                    <m:r>
                      <a:rPr lang="uk-UA" sz="1100" b="0" i="1">
                        <a:latin typeface="Cambria Math"/>
                      </a:rPr>
                      <m:t>відгук</m:t>
                    </m:r>
                  </m:oMath>
                </m:oMathPara>
              </a14:m>
              <a:endParaRPr lang="uk-UA" sz="1100" b="0"/>
            </a:p>
          </xdr:txBody>
        </xdr:sp>
      </mc:Choice>
      <mc:Fallback>
        <xdr:sp macro="" textlink="">
          <xdr:nvSpPr>
            <xdr:cNvPr id="82" name="TextBox 81"/>
            <xdr:cNvSpPr txBox="1"/>
          </xdr:nvSpPr>
          <xdr:spPr>
            <a:xfrm>
              <a:off x="1914524" y="7496175"/>
              <a:ext cx="357187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100" b="0" i="0">
                  <a:latin typeface="Cambria Math"/>
                </a:rPr>
                <a:t>В</a:t>
              </a:r>
              <a:r>
                <a:rPr lang="uk-UA" sz="1100" b="0" i="0">
                  <a:latin typeface="Cambria Math"/>
                </a:rPr>
                <a:t>ільний член моделі є найбільш впливоми на відгук</a:t>
              </a:r>
              <a:endParaRPr lang="uk-UA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1"/>
  <sheetViews>
    <sheetView tabSelected="1" topLeftCell="A28" workbookViewId="0">
      <selection activeCell="I12" sqref="I12"/>
    </sheetView>
  </sheetViews>
  <sheetFormatPr defaultRowHeight="15" x14ac:dyDescent="0.25"/>
  <cols>
    <col min="6" max="6" width="12.7109375" bestFit="1" customWidth="1"/>
    <col min="7" max="7" width="12" customWidth="1"/>
    <col min="8" max="8" width="12.28515625" customWidth="1"/>
    <col min="9" max="9" width="14" bestFit="1" customWidth="1"/>
    <col min="10" max="10" width="11.42578125" customWidth="1"/>
    <col min="11" max="11" width="10" customWidth="1"/>
    <col min="12" max="12" width="11.85546875" customWidth="1"/>
    <col min="13" max="13" width="8.85546875" customWidth="1"/>
    <col min="14" max="14" width="13.5703125" customWidth="1"/>
    <col min="15" max="15" width="14" bestFit="1" customWidth="1"/>
  </cols>
  <sheetData>
    <row r="2" spans="2:25" ht="18.75" x14ac:dyDescent="0.25">
      <c r="B2" s="12" t="s">
        <v>0</v>
      </c>
      <c r="C2" s="12" t="s">
        <v>1</v>
      </c>
      <c r="D2" s="12" t="s">
        <v>2</v>
      </c>
      <c r="E2" s="12" t="s">
        <v>3</v>
      </c>
      <c r="F2" s="12"/>
      <c r="G2" s="12"/>
      <c r="H2" s="12"/>
      <c r="I2" s="12"/>
      <c r="J2" s="12"/>
      <c r="K2" s="12"/>
      <c r="L2" s="19"/>
      <c r="M2" s="3"/>
      <c r="N2" s="3"/>
      <c r="O2" s="3"/>
      <c r="P2" s="3"/>
      <c r="Q2" s="3"/>
      <c r="R2" s="3"/>
      <c r="S2" s="3"/>
      <c r="T2" s="7"/>
    </row>
    <row r="3" spans="2:25" ht="15.75" x14ac:dyDescent="0.25">
      <c r="B3" s="1">
        <v>1</v>
      </c>
      <c r="C3" s="2">
        <v>3.2</v>
      </c>
      <c r="D3" s="2">
        <v>5.8</v>
      </c>
      <c r="E3" s="2">
        <v>10.199999999999999</v>
      </c>
      <c r="F3" s="11">
        <f>$O$30+C3*$O$31+D3*$O$32</f>
        <v>10.249653300607807</v>
      </c>
      <c r="G3" s="11">
        <f>F3-E3</f>
        <v>4.9653300607808148E-2</v>
      </c>
      <c r="H3" s="11">
        <f>G3^2</f>
        <v>2.4654502612493612E-3</v>
      </c>
      <c r="I3" s="11">
        <f>$E$14-F3</f>
        <v>4.4003466993921929</v>
      </c>
      <c r="J3" s="13">
        <f>I3^2</f>
        <v>19.363051074851768</v>
      </c>
      <c r="K3" s="13">
        <f>$E$14-E3</f>
        <v>4.4500000000000011</v>
      </c>
      <c r="L3" s="15">
        <f>K3^2</f>
        <v>19.802500000000009</v>
      </c>
      <c r="M3" s="9"/>
      <c r="N3" s="57"/>
      <c r="O3" s="11">
        <f>1-H13/J13</f>
        <v>0.98818093553118613</v>
      </c>
      <c r="P3" s="20"/>
      <c r="Q3" s="21"/>
      <c r="R3" s="21"/>
      <c r="S3" s="21"/>
      <c r="T3" s="34"/>
      <c r="U3" s="34"/>
      <c r="V3" s="22"/>
    </row>
    <row r="4" spans="2:25" ht="15.75" x14ac:dyDescent="0.25">
      <c r="B4" s="1">
        <v>2</v>
      </c>
      <c r="C4" s="2">
        <v>5.3</v>
      </c>
      <c r="D4" s="2">
        <v>6.9</v>
      </c>
      <c r="E4" s="2">
        <v>13.3</v>
      </c>
      <c r="F4" s="11">
        <f t="shared" ref="F4:F12" si="0">$O$30+C4*$O$31+D4*$O$32</f>
        <v>14.030091505591852</v>
      </c>
      <c r="G4" s="11">
        <f t="shared" ref="G4:G12" si="1">F4-E4</f>
        <v>0.73009150559185088</v>
      </c>
      <c r="H4" s="11">
        <f t="shared" ref="H4:H12" si="2">G4^2</f>
        <v>0.53303360653737564</v>
      </c>
      <c r="I4" s="11">
        <f t="shared" ref="I4:I12" si="3">$E$14-F4</f>
        <v>0.61990849440814877</v>
      </c>
      <c r="J4" s="13">
        <f t="shared" ref="J4:J12" si="4">I4^2</f>
        <v>0.38428654143937779</v>
      </c>
      <c r="K4" s="13">
        <f t="shared" ref="K4:K12" si="5">$E$14-E4</f>
        <v>1.3499999999999996</v>
      </c>
      <c r="L4" s="15">
        <f t="shared" ref="L4:L12" si="6">K4^2</f>
        <v>1.8224999999999991</v>
      </c>
      <c r="M4" s="9"/>
      <c r="N4" s="57"/>
      <c r="O4" s="11">
        <f>1-(1-O3^2)*(9)/(7)</f>
        <v>0.96978772173223038</v>
      </c>
      <c r="P4" s="23"/>
      <c r="Q4" s="24"/>
      <c r="R4" s="24"/>
      <c r="S4" s="24"/>
      <c r="T4" s="35"/>
      <c r="U4" s="35"/>
      <c r="V4" s="25"/>
    </row>
    <row r="5" spans="2:25" ht="15.75" x14ac:dyDescent="0.25">
      <c r="B5" s="1">
        <v>3</v>
      </c>
      <c r="C5" s="2">
        <v>6.7</v>
      </c>
      <c r="D5" s="2">
        <v>8.1</v>
      </c>
      <c r="E5" s="2">
        <v>16.399999999999999</v>
      </c>
      <c r="F5" s="11">
        <f t="shared" si="0"/>
        <v>16.307706620112388</v>
      </c>
      <c r="G5" s="11">
        <f t="shared" si="1"/>
        <v>-9.2293379887610882E-2</v>
      </c>
      <c r="H5" s="11">
        <f t="shared" si="2"/>
        <v>8.5180679710788569E-3</v>
      </c>
      <c r="I5" s="11">
        <f t="shared" si="3"/>
        <v>-1.6577066201123873</v>
      </c>
      <c r="J5" s="13">
        <f t="shared" si="4"/>
        <v>2.7479912383644347</v>
      </c>
      <c r="K5" s="13">
        <f t="shared" si="5"/>
        <v>-1.7499999999999982</v>
      </c>
      <c r="L5" s="15">
        <f t="shared" si="6"/>
        <v>3.0624999999999938</v>
      </c>
      <c r="M5" s="9"/>
      <c r="N5" s="57"/>
      <c r="O5" s="11">
        <f>SQRT(O3)</f>
        <v>0.99407290252334413</v>
      </c>
      <c r="P5" s="26"/>
      <c r="Q5" s="27"/>
      <c r="R5" s="27"/>
      <c r="S5" s="27"/>
      <c r="T5" s="36"/>
      <c r="U5" s="36"/>
      <c r="V5" s="28"/>
    </row>
    <row r="6" spans="2:25" ht="15.75" x14ac:dyDescent="0.25">
      <c r="B6" s="1">
        <v>4</v>
      </c>
      <c r="C6" s="2">
        <v>2.2000000000000002</v>
      </c>
      <c r="D6" s="2">
        <v>3.2</v>
      </c>
      <c r="E6" s="2">
        <v>9</v>
      </c>
      <c r="F6" s="11">
        <f t="shared" si="0"/>
        <v>9.5291097504563176</v>
      </c>
      <c r="G6" s="11">
        <f t="shared" si="1"/>
        <v>0.52910975045631758</v>
      </c>
      <c r="H6" s="11">
        <f t="shared" si="2"/>
        <v>0.27995712802794664</v>
      </c>
      <c r="I6" s="11">
        <f t="shared" si="3"/>
        <v>5.1208902495436828</v>
      </c>
      <c r="J6" s="13">
        <f t="shared" si="4"/>
        <v>26.223516947871563</v>
      </c>
      <c r="K6" s="13">
        <f t="shared" si="5"/>
        <v>5.65</v>
      </c>
      <c r="L6" s="15">
        <f t="shared" si="6"/>
        <v>31.922500000000003</v>
      </c>
      <c r="M6" s="55"/>
      <c r="N6" s="9"/>
      <c r="O6" s="8"/>
      <c r="P6" s="8"/>
      <c r="Q6" s="8"/>
      <c r="R6" s="8"/>
      <c r="S6" s="8"/>
      <c r="T6" s="7"/>
    </row>
    <row r="7" spans="2:25" ht="15.75" x14ac:dyDescent="0.25">
      <c r="B7" s="1">
        <v>5</v>
      </c>
      <c r="C7" s="2">
        <v>8.8000000000000007</v>
      </c>
      <c r="D7" s="2">
        <v>9.6</v>
      </c>
      <c r="E7" s="2">
        <v>20.2</v>
      </c>
      <c r="F7" s="11">
        <f t="shared" si="0"/>
        <v>19.880135948980296</v>
      </c>
      <c r="G7" s="11">
        <f t="shared" si="1"/>
        <v>-0.31986405101970306</v>
      </c>
      <c r="H7" s="11">
        <f t="shared" si="2"/>
        <v>0.1023130111347352</v>
      </c>
      <c r="I7" s="11">
        <f t="shared" si="3"/>
        <v>-5.2301359489802959</v>
      </c>
      <c r="J7" s="13">
        <f t="shared" si="4"/>
        <v>27.354322044816019</v>
      </c>
      <c r="K7" s="13">
        <f t="shared" si="5"/>
        <v>-5.5499999999999989</v>
      </c>
      <c r="L7" s="15">
        <f t="shared" si="6"/>
        <v>30.802499999999988</v>
      </c>
      <c r="M7" s="9"/>
      <c r="N7" s="57"/>
      <c r="O7" s="11">
        <f>(O3)/(1-O3)*(7)/(2)</f>
        <v>292.63172931201143</v>
      </c>
      <c r="P7" s="20"/>
      <c r="Q7" s="21"/>
      <c r="R7" s="21"/>
      <c r="S7" s="21"/>
      <c r="T7" s="34"/>
      <c r="U7" s="34"/>
      <c r="V7" s="34"/>
      <c r="W7" s="34"/>
      <c r="X7" s="22"/>
    </row>
    <row r="8" spans="2:25" ht="15.75" x14ac:dyDescent="0.25">
      <c r="B8" s="1">
        <v>6</v>
      </c>
      <c r="C8" s="2">
        <v>4.3</v>
      </c>
      <c r="D8" s="2">
        <v>5.6</v>
      </c>
      <c r="E8" s="2">
        <v>12.9</v>
      </c>
      <c r="F8" s="11">
        <f t="shared" si="0"/>
        <v>12.633519108062909</v>
      </c>
      <c r="G8" s="11">
        <f t="shared" si="1"/>
        <v>-0.2664808919370909</v>
      </c>
      <c r="H8" s="11">
        <f t="shared" si="2"/>
        <v>7.1012065767587521E-2</v>
      </c>
      <c r="I8" s="11">
        <f t="shared" si="3"/>
        <v>2.0164808919370909</v>
      </c>
      <c r="J8" s="13">
        <f t="shared" si="4"/>
        <v>4.0661951875474056</v>
      </c>
      <c r="K8" s="13">
        <f t="shared" si="5"/>
        <v>1.75</v>
      </c>
      <c r="L8" s="15">
        <f t="shared" si="6"/>
        <v>3.0625</v>
      </c>
      <c r="M8" s="9"/>
      <c r="N8" s="57"/>
      <c r="O8" s="11">
        <f>_xlfn.F.INV(0.05,2,7)</f>
        <v>5.1670994662000869E-2</v>
      </c>
      <c r="P8" s="26"/>
      <c r="Q8" s="27"/>
      <c r="R8" s="27"/>
      <c r="S8" s="27"/>
      <c r="T8" s="36"/>
      <c r="U8" s="36"/>
      <c r="V8" s="36"/>
      <c r="W8" s="36"/>
      <c r="X8" s="28"/>
    </row>
    <row r="9" spans="2:25" ht="15.75" x14ac:dyDescent="0.25">
      <c r="B9" s="1">
        <v>7</v>
      </c>
      <c r="C9" s="2">
        <v>6.9</v>
      </c>
      <c r="D9" s="2">
        <v>9.3000000000000007</v>
      </c>
      <c r="E9" s="2">
        <v>15.9</v>
      </c>
      <c r="F9" s="11">
        <f t="shared" si="0"/>
        <v>16.09820024074525</v>
      </c>
      <c r="G9" s="11">
        <f t="shared" si="1"/>
        <v>0.19820024074524945</v>
      </c>
      <c r="H9" s="11">
        <f t="shared" si="2"/>
        <v>3.9283335431474838E-2</v>
      </c>
      <c r="I9" s="11">
        <f t="shared" si="3"/>
        <v>-1.4482002407452494</v>
      </c>
      <c r="J9" s="13">
        <f t="shared" si="4"/>
        <v>2.0972839372945984</v>
      </c>
      <c r="K9" s="13">
        <f t="shared" si="5"/>
        <v>-1.25</v>
      </c>
      <c r="L9" s="15">
        <f t="shared" si="6"/>
        <v>1.5625</v>
      </c>
      <c r="M9" s="9"/>
      <c r="N9" s="9"/>
      <c r="O9" s="8"/>
      <c r="P9" s="8"/>
      <c r="Q9" s="8"/>
      <c r="R9" s="8"/>
      <c r="S9" s="8"/>
      <c r="T9" s="7"/>
    </row>
    <row r="10" spans="2:25" ht="15.75" x14ac:dyDescent="0.25">
      <c r="B10" s="1">
        <v>8</v>
      </c>
      <c r="C10" s="2">
        <v>2.1</v>
      </c>
      <c r="D10" s="2">
        <v>3.5</v>
      </c>
      <c r="E10" s="2">
        <v>10</v>
      </c>
      <c r="F10" s="11">
        <f t="shared" si="0"/>
        <v>9.1658429688785734</v>
      </c>
      <c r="G10" s="11">
        <f t="shared" si="1"/>
        <v>-0.83415703112142658</v>
      </c>
      <c r="H10" s="11">
        <f t="shared" si="2"/>
        <v>0.69581795256931267</v>
      </c>
      <c r="I10" s="11">
        <f t="shared" si="3"/>
        <v>5.4841570311214269</v>
      </c>
      <c r="J10" s="13">
        <f t="shared" si="4"/>
        <v>30.075978341998585</v>
      </c>
      <c r="K10" s="13">
        <f t="shared" si="5"/>
        <v>4.6500000000000004</v>
      </c>
      <c r="L10" s="15">
        <f t="shared" si="6"/>
        <v>21.622500000000002</v>
      </c>
      <c r="M10" s="9"/>
      <c r="N10" s="57"/>
      <c r="O10" s="39">
        <f>O5*SQRT(7)/SQRT(1-O3)</f>
        <v>24.192218968586221</v>
      </c>
      <c r="P10" s="20"/>
      <c r="Q10" s="21"/>
      <c r="R10" s="21"/>
      <c r="S10" s="21"/>
      <c r="T10" s="34"/>
      <c r="U10" s="34"/>
      <c r="V10" s="34"/>
      <c r="W10" s="34"/>
      <c r="X10" s="34"/>
      <c r="Y10" s="22"/>
    </row>
    <row r="11" spans="2:25" ht="15.75" x14ac:dyDescent="0.25">
      <c r="B11" s="1">
        <v>9</v>
      </c>
      <c r="C11" s="2">
        <v>8.9</v>
      </c>
      <c r="D11" s="2">
        <v>12</v>
      </c>
      <c r="E11" s="2">
        <v>18.600000000000001</v>
      </c>
      <c r="F11" s="11">
        <f t="shared" si="0"/>
        <v>18.839342816774099</v>
      </c>
      <c r="G11" s="11">
        <f t="shared" si="1"/>
        <v>0.23934281677409786</v>
      </c>
      <c r="H11" s="11">
        <f t="shared" si="2"/>
        <v>5.7284983941359377E-2</v>
      </c>
      <c r="I11" s="11">
        <f t="shared" si="3"/>
        <v>-4.1893428167740989</v>
      </c>
      <c r="J11" s="13">
        <f t="shared" si="4"/>
        <v>17.550593236456741</v>
      </c>
      <c r="K11" s="13">
        <f t="shared" si="5"/>
        <v>-3.9500000000000011</v>
      </c>
      <c r="L11" s="15">
        <f t="shared" si="6"/>
        <v>15.602500000000008</v>
      </c>
      <c r="M11" s="9"/>
      <c r="N11" s="57"/>
      <c r="O11" s="39">
        <f>_xlfn.T.INV(0.05,7)</f>
        <v>-1.8945786050900073</v>
      </c>
      <c r="P11" s="26"/>
      <c r="Q11" s="27"/>
      <c r="R11" s="27"/>
      <c r="S11" s="27"/>
      <c r="T11" s="36"/>
      <c r="U11" s="36"/>
      <c r="V11" s="36"/>
      <c r="W11" s="36"/>
      <c r="X11" s="36"/>
      <c r="Y11" s="28"/>
    </row>
    <row r="12" spans="2:25" ht="15.75" x14ac:dyDescent="0.25">
      <c r="B12" s="1">
        <v>10</v>
      </c>
      <c r="C12" s="2">
        <v>10.1</v>
      </c>
      <c r="D12" s="2">
        <v>15</v>
      </c>
      <c r="E12" s="2">
        <v>20</v>
      </c>
      <c r="F12" s="11">
        <f t="shared" si="0"/>
        <v>19.766397739790726</v>
      </c>
      <c r="G12" s="11">
        <f t="shared" si="1"/>
        <v>-0.23360226020927399</v>
      </c>
      <c r="H12" s="11">
        <f t="shared" si="2"/>
        <v>5.4570015974881356E-2</v>
      </c>
      <c r="I12" s="11">
        <f t="shared" si="3"/>
        <v>-5.1163977397907257</v>
      </c>
      <c r="J12" s="13">
        <f t="shared" si="4"/>
        <v>26.177525831735647</v>
      </c>
      <c r="K12" s="13">
        <f t="shared" si="5"/>
        <v>-5.35</v>
      </c>
      <c r="L12" s="15">
        <f t="shared" si="6"/>
        <v>28.622499999999995</v>
      </c>
      <c r="M12" s="9"/>
      <c r="N12" s="9"/>
      <c r="O12" s="8"/>
      <c r="P12" s="8"/>
      <c r="Q12" s="8"/>
      <c r="R12" s="8"/>
      <c r="S12" s="8"/>
      <c r="T12" s="7"/>
    </row>
    <row r="13" spans="2:25" ht="15.75" x14ac:dyDescent="0.25">
      <c r="B13" s="1"/>
      <c r="C13" s="2">
        <f>SUM(C3:C12)</f>
        <v>58.5</v>
      </c>
      <c r="D13" s="2">
        <f t="shared" ref="D13:F13" si="7">SUM(D3:D12)</f>
        <v>79</v>
      </c>
      <c r="E13" s="2">
        <f t="shared" si="7"/>
        <v>146.5</v>
      </c>
      <c r="F13" s="2">
        <f t="shared" si="7"/>
        <v>146.50000000000023</v>
      </c>
      <c r="G13" s="14">
        <f>SUM(G3:G12)</f>
        <v>2.1849189124623081E-13</v>
      </c>
      <c r="H13" s="11">
        <f>SUM(H3:H12)</f>
        <v>1.8442556176170017</v>
      </c>
      <c r="I13" s="14">
        <f>SUM(I3:I12)</f>
        <v>-2.1493917756743031E-13</v>
      </c>
      <c r="J13" s="13">
        <f>SUM(J3:J12)</f>
        <v>156.04074438237612</v>
      </c>
      <c r="K13" s="13">
        <f>SUM(K3:K12)</f>
        <v>0</v>
      </c>
      <c r="L13" s="15">
        <f>SUM(L3:L12)</f>
        <v>157.88500000000002</v>
      </c>
      <c r="M13" s="9"/>
      <c r="N13" s="9"/>
      <c r="O13" s="8"/>
      <c r="P13" s="8"/>
      <c r="Q13" s="8"/>
      <c r="R13" s="8"/>
      <c r="S13" s="8"/>
      <c r="T13" s="7"/>
    </row>
    <row r="14" spans="2:25" ht="15.75" x14ac:dyDescent="0.25">
      <c r="B14" s="17" t="s">
        <v>4</v>
      </c>
      <c r="C14" s="18"/>
      <c r="D14" s="4"/>
      <c r="E14" s="2">
        <f>AVERAGE(E3:E12)</f>
        <v>14.65</v>
      </c>
      <c r="F14" s="8"/>
      <c r="G14" s="8"/>
      <c r="H14" s="8"/>
      <c r="I14" s="8"/>
      <c r="J14" s="9"/>
      <c r="K14" s="9"/>
      <c r="L14" s="7"/>
      <c r="M14" s="9"/>
      <c r="N14" s="9"/>
      <c r="O14" s="8"/>
      <c r="P14" s="8"/>
      <c r="Q14" s="8"/>
      <c r="R14" s="8"/>
      <c r="S14" s="8"/>
      <c r="T14" s="7"/>
    </row>
    <row r="15" spans="2:25" ht="15.75" x14ac:dyDescent="0.25">
      <c r="B15" s="10"/>
      <c r="C15" s="4"/>
      <c r="D15" s="4"/>
      <c r="E15" s="4"/>
      <c r="F15" s="8"/>
      <c r="G15" s="8"/>
      <c r="H15" s="8"/>
      <c r="I15" s="8"/>
      <c r="J15" s="9"/>
      <c r="K15" s="9"/>
      <c r="L15" s="7"/>
      <c r="M15" s="9"/>
      <c r="N15" s="9"/>
      <c r="O15" s="8"/>
      <c r="P15" s="8"/>
      <c r="Q15" s="8"/>
      <c r="R15" s="8"/>
      <c r="S15" s="8"/>
      <c r="T15" s="7"/>
    </row>
    <row r="17" spans="1:16" ht="15.75" x14ac:dyDescent="0.25">
      <c r="B17" s="46">
        <v>1</v>
      </c>
      <c r="C17" s="47">
        <v>3.2</v>
      </c>
      <c r="D17" s="48">
        <v>5.8</v>
      </c>
    </row>
    <row r="18" spans="1:16" ht="15.75" x14ac:dyDescent="0.25">
      <c r="B18" s="6">
        <v>1</v>
      </c>
      <c r="C18" s="4">
        <v>5.3</v>
      </c>
      <c r="D18" s="49">
        <v>6.9</v>
      </c>
    </row>
    <row r="19" spans="1:16" ht="15.75" x14ac:dyDescent="0.25">
      <c r="B19" s="6">
        <v>1</v>
      </c>
      <c r="C19" s="4">
        <v>6.7</v>
      </c>
      <c r="D19" s="49">
        <v>8.1</v>
      </c>
    </row>
    <row r="20" spans="1:16" ht="15.75" x14ac:dyDescent="0.25">
      <c r="B20" s="6">
        <v>1</v>
      </c>
      <c r="C20" s="4">
        <v>2.2000000000000002</v>
      </c>
      <c r="D20" s="49">
        <v>3.2</v>
      </c>
      <c r="G20" s="40">
        <f t="array" ref="G20:P22">TRANSPOSE(B17:D26)</f>
        <v>1</v>
      </c>
      <c r="H20" s="29">
        <v>1</v>
      </c>
      <c r="I20" s="29">
        <v>1</v>
      </c>
      <c r="J20" s="29">
        <v>1</v>
      </c>
      <c r="K20" s="29">
        <v>1</v>
      </c>
      <c r="L20" s="29">
        <v>1</v>
      </c>
      <c r="M20" s="29">
        <v>1</v>
      </c>
      <c r="N20" s="29">
        <v>1</v>
      </c>
      <c r="O20" s="29">
        <v>1</v>
      </c>
      <c r="P20" s="30">
        <v>1</v>
      </c>
    </row>
    <row r="21" spans="1:16" ht="15.75" x14ac:dyDescent="0.25">
      <c r="A21" s="56"/>
      <c r="B21" s="6">
        <v>1</v>
      </c>
      <c r="C21" s="4">
        <v>8.8000000000000007</v>
      </c>
      <c r="D21" s="49">
        <v>9.6</v>
      </c>
      <c r="F21" s="56"/>
      <c r="G21" s="41">
        <v>3.2</v>
      </c>
      <c r="H21" s="5">
        <v>5.3</v>
      </c>
      <c r="I21" s="5">
        <v>6.7</v>
      </c>
      <c r="J21" s="5">
        <v>2.2000000000000002</v>
      </c>
      <c r="K21" s="5">
        <v>8.8000000000000007</v>
      </c>
      <c r="L21" s="5">
        <v>4.3</v>
      </c>
      <c r="M21" s="5">
        <v>6.9</v>
      </c>
      <c r="N21" s="5">
        <v>2.1</v>
      </c>
      <c r="O21" s="5">
        <v>8.9</v>
      </c>
      <c r="P21" s="31">
        <v>10.1</v>
      </c>
    </row>
    <row r="22" spans="1:16" ht="15.75" x14ac:dyDescent="0.25">
      <c r="A22" s="55"/>
      <c r="B22" s="6">
        <v>1</v>
      </c>
      <c r="C22" s="4">
        <v>4.3</v>
      </c>
      <c r="D22" s="49">
        <v>5.6</v>
      </c>
      <c r="G22" s="42">
        <v>5.8</v>
      </c>
      <c r="H22" s="32">
        <v>6.9</v>
      </c>
      <c r="I22" s="32">
        <v>8.1</v>
      </c>
      <c r="J22" s="32">
        <v>3.2</v>
      </c>
      <c r="K22" s="32">
        <v>9.6</v>
      </c>
      <c r="L22" s="32">
        <v>5.6</v>
      </c>
      <c r="M22" s="32">
        <v>9.3000000000000007</v>
      </c>
      <c r="N22" s="32">
        <v>3.5</v>
      </c>
      <c r="O22" s="32">
        <v>12</v>
      </c>
      <c r="P22" s="33">
        <v>15</v>
      </c>
    </row>
    <row r="23" spans="1:16" ht="15.75" x14ac:dyDescent="0.25">
      <c r="A23" s="55"/>
      <c r="B23" s="6">
        <v>1</v>
      </c>
      <c r="C23" s="4">
        <v>6.9</v>
      </c>
      <c r="D23" s="49">
        <v>9.3000000000000007</v>
      </c>
    </row>
    <row r="24" spans="1:16" ht="15.75" x14ac:dyDescent="0.25">
      <c r="B24" s="6">
        <v>1</v>
      </c>
      <c r="C24" s="4">
        <v>2.1</v>
      </c>
      <c r="D24" s="49">
        <v>3.5</v>
      </c>
    </row>
    <row r="25" spans="1:16" ht="15.75" x14ac:dyDescent="0.25">
      <c r="B25" s="6">
        <v>1</v>
      </c>
      <c r="C25" s="4">
        <v>8.9</v>
      </c>
      <c r="D25" s="49">
        <v>12</v>
      </c>
    </row>
    <row r="26" spans="1:16" ht="15.75" x14ac:dyDescent="0.25">
      <c r="B26" s="50">
        <v>1</v>
      </c>
      <c r="C26" s="16">
        <v>10.1</v>
      </c>
      <c r="D26" s="51">
        <v>15</v>
      </c>
    </row>
    <row r="30" spans="1:16" x14ac:dyDescent="0.25">
      <c r="B30" s="40">
        <f t="array" ref="B30:D32">MMULT(G20:P22,B17:D26)</f>
        <v>10</v>
      </c>
      <c r="C30" s="29">
        <v>58.5</v>
      </c>
      <c r="D30" s="30">
        <v>79</v>
      </c>
      <c r="G30" s="40">
        <f t="array" ref="G30:I32">MINVERSE(B30:D32)</f>
        <v>0.60254726837689743</v>
      </c>
      <c r="H30" s="29">
        <v>7.061788188955277E-3</v>
      </c>
      <c r="I30" s="30">
        <v>-6.8842877124339813E-2</v>
      </c>
      <c r="L30" s="37">
        <f t="array" ref="L30:L32">MMULT(G20:P22,E3:E12)</f>
        <v>146.5</v>
      </c>
      <c r="O30" s="37">
        <f t="array" ref="O30:O32">MMULT(G30:I32,L30:L32)</f>
        <v>6.6334580205913625</v>
      </c>
    </row>
    <row r="31" spans="1:16" x14ac:dyDescent="0.25">
      <c r="A31" s="56"/>
      <c r="B31" s="41">
        <v>58.5</v>
      </c>
      <c r="C31" s="5">
        <v>417.23</v>
      </c>
      <c r="D31" s="31">
        <v>554.82000000000005</v>
      </c>
      <c r="E31" s="55"/>
      <c r="F31" s="56"/>
      <c r="G31" s="41">
        <v>7.0617881889556856E-3</v>
      </c>
      <c r="H31" s="5">
        <v>0.16966314778799046</v>
      </c>
      <c r="I31" s="31">
        <v>-0.12653053199350633</v>
      </c>
      <c r="K31" s="56"/>
      <c r="L31" s="52">
        <v>964.29000000000019</v>
      </c>
      <c r="N31" s="53"/>
      <c r="O31" s="52">
        <v>2.0726012449063944</v>
      </c>
    </row>
    <row r="32" spans="1:16" x14ac:dyDescent="0.25">
      <c r="A32" s="55"/>
      <c r="B32" s="42">
        <v>79</v>
      </c>
      <c r="C32" s="32">
        <v>554.82000000000005</v>
      </c>
      <c r="D32" s="33">
        <v>748.36</v>
      </c>
      <c r="G32" s="42">
        <v>-6.8842877124340271E-2</v>
      </c>
      <c r="H32" s="32">
        <v>-0.12653053199350625</v>
      </c>
      <c r="I32" s="33">
        <v>0.10241094801093062</v>
      </c>
      <c r="K32" s="55"/>
      <c r="L32" s="38">
        <v>1284.8000000000002</v>
      </c>
      <c r="O32" s="38">
        <v>-0.52002219029034791</v>
      </c>
    </row>
    <row r="33" spans="2:11" x14ac:dyDescent="0.25">
      <c r="K33" s="55"/>
    </row>
    <row r="34" spans="2:11" x14ac:dyDescent="0.25">
      <c r="B34" s="53"/>
      <c r="C34" s="53">
        <f>(O30)/(SQRT(G30*O5))</f>
        <v>8.5710752171944087</v>
      </c>
      <c r="D34" s="43"/>
      <c r="E34" s="34"/>
      <c r="F34" s="34"/>
      <c r="G34" s="34"/>
      <c r="H34" s="22"/>
    </row>
    <row r="35" spans="2:11" x14ac:dyDescent="0.25">
      <c r="B35" s="53"/>
      <c r="C35" s="53">
        <f>(O31)/(SQRT(H31*O5))</f>
        <v>5.0467626093961204</v>
      </c>
      <c r="D35" s="44"/>
      <c r="E35" s="35"/>
      <c r="F35" s="35"/>
      <c r="G35" s="35"/>
      <c r="H35" s="25"/>
    </row>
    <row r="36" spans="2:11" x14ac:dyDescent="0.25">
      <c r="B36" s="53"/>
      <c r="C36" s="53">
        <f>(O32)/(SQRT(I32*O5))</f>
        <v>-1.6298197086279427</v>
      </c>
      <c r="D36" s="45"/>
      <c r="E36" s="36"/>
      <c r="F36" s="36"/>
      <c r="G36" s="36"/>
      <c r="H36" s="28"/>
    </row>
    <row r="37" spans="2:11" x14ac:dyDescent="0.25">
      <c r="B37" s="54"/>
      <c r="C37" s="54"/>
      <c r="D37" s="54"/>
    </row>
    <row r="38" spans="2:11" x14ac:dyDescent="0.25">
      <c r="B38" s="53"/>
      <c r="C38" s="53">
        <f>((1-$O$3)*C34^2)/(7)</f>
        <v>0.1240382625486941</v>
      </c>
      <c r="D38" s="43"/>
      <c r="E38" s="34"/>
      <c r="F38" s="34"/>
      <c r="G38" s="34"/>
      <c r="H38" s="22"/>
    </row>
    <row r="39" spans="2:11" ht="18" customHeight="1" x14ac:dyDescent="0.25">
      <c r="B39" s="53"/>
      <c r="C39" s="53">
        <f t="shared" ref="C39:C40" si="8">((1-$O$3)*C35^2)/(7)</f>
        <v>4.3004194273223488E-2</v>
      </c>
      <c r="D39" s="44"/>
      <c r="E39" s="35"/>
      <c r="F39" s="35"/>
      <c r="G39" s="35"/>
      <c r="H39" s="25"/>
    </row>
    <row r="40" spans="2:11" ht="20.25" customHeight="1" x14ac:dyDescent="0.25">
      <c r="B40" s="53"/>
      <c r="C40" s="53">
        <f t="shared" si="8"/>
        <v>4.4850180168186536E-3</v>
      </c>
      <c r="D40" s="45"/>
      <c r="E40" s="36"/>
      <c r="F40" s="36"/>
      <c r="G40" s="36"/>
      <c r="H40" s="28"/>
    </row>
    <row r="41" spans="2:11" x14ac:dyDescent="0.25">
      <c r="B41" s="55"/>
      <c r="C41" s="55"/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2017-11-07T18:32:57Z</dcterms:modified>
</cp:coreProperties>
</file>