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ELL LATITUDE E 6440\Downloads\"/>
    </mc:Choice>
  </mc:AlternateContent>
  <xr:revisionPtr revIDLastSave="0" documentId="13_ncr:1_{873B9B6C-B45E-4C3A-9AED-1660EC2EBF2A}" xr6:coauthVersionLast="47" xr6:coauthVersionMax="47" xr10:uidLastSave="{00000000-0000-0000-0000-000000000000}"/>
  <bookViews>
    <workbookView xWindow="-120" yWindow="-120" windowWidth="24240" windowHeight="13140" firstSheet="5" activeTab="9" xr2:uid="{26D4546B-D2A1-4444-8EAF-A6228F96F0C1}"/>
  </bookViews>
  <sheets>
    <sheet name="Data" sheetId="1" r:id="rId1"/>
    <sheet name="Sheet12" sheetId="13" r:id="rId2"/>
    <sheet name="Simple states" sheetId="2" r:id="rId3"/>
    <sheet name="Conditional formating" sheetId="3" r:id="rId4"/>
    <sheet name="Sales By country" sheetId="4" r:id="rId5"/>
    <sheet name="sales with pivot table" sheetId="5" r:id="rId6"/>
    <sheet name="Per unit Sales " sheetId="10" r:id="rId7"/>
    <sheet name="Anomylies via graph" sheetId="11" r:id="rId8"/>
    <sheet name="Best Seller as per Geography" sheetId="12" r:id="rId9"/>
    <sheet name="Profit" sheetId="14" r:id="rId10"/>
  </sheets>
  <definedNames>
    <definedName name="_xlnm._FilterDatabase" localSheetId="0" hidden="1">Data!$C$11:$G$11</definedName>
    <definedName name="_xlnm._FilterDatabase" localSheetId="4" hidden="1">'Sales By country'!$C$6:$F$6</definedName>
    <definedName name="_xlchart.v1.0" hidden="1">'Anomylies via graph'!$E$6</definedName>
    <definedName name="_xlchart.v1.1" hidden="1">'Anomylies via graph'!$E$7:$E$306</definedName>
    <definedName name="_xlchart.v1.2" hidden="1">'Anomylies via graph'!$B$7:$B$306</definedName>
    <definedName name="_xlchart.v1.3" hidden="1">'Anomylies via graph'!$E$7:$E$306</definedName>
    <definedName name="_xlchart.v1.4" hidden="1">'Anomylies via graph'!$B$7:$B$306</definedName>
    <definedName name="_xlchart.v1.5" hidden="1">'Anomylies via graph'!$E$7:$E$306</definedName>
    <definedName name="_xlcn.WorksheetConnection_beginnerDAcourseblank.xlsxData1" hidden="1">Data[]</definedName>
    <definedName name="_xlcn.WorksheetConnection_beginnerDAcourseblank.xlsxData13151" hidden="1">Data1315[]</definedName>
    <definedName name="Slicer_Geography">#N/A</definedName>
    <definedName name="Slicer_Sales_Person">#N/A</definedName>
  </definedNames>
  <calcPr calcId="191029"/>
  <pivotCaches>
    <pivotCache cacheId="101" r:id="rId11"/>
    <pivotCache cacheId="389" r:id="rId12"/>
    <pivotCache cacheId="430" r:id="rId13"/>
  </pivotCaches>
  <extLst>
    <ext xmlns:x14="http://schemas.microsoft.com/office/spreadsheetml/2009/9/main" uri="{876F7934-8845-4945-9796-88D515C7AA90}">
      <x14:pivotCaches>
        <pivotCache cacheId="394"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 id="Data1315" name="Data1315" connection="WorksheetConnection_beginner-DA-course-blank.xlsx!Data1315"/>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4" l="1"/>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E7" i="4"/>
  <c r="E10" i="4"/>
  <c r="E12" i="4"/>
  <c r="E11" i="4"/>
  <c r="E8" i="4"/>
  <c r="E9" i="4"/>
  <c r="D7" i="4"/>
  <c r="D10" i="4"/>
  <c r="D12" i="4"/>
  <c r="D11" i="4"/>
  <c r="D8" i="4"/>
  <c r="D9" i="4"/>
  <c r="D7" i="2"/>
  <c r="C7" i="2"/>
  <c r="D6" i="2"/>
  <c r="D5" i="2"/>
  <c r="C6" i="2"/>
  <c r="C5" i="2"/>
  <c r="D4" i="2"/>
  <c r="C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D8F04-A8C8-43C8-B737-381223B520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A48559C-5A98-4795-83D2-2314F7A5E2C5}"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66599E73-5CA7-4624-9F05-3ED2BB53282A}" name="WorksheetConnection_beginner-DA-course-blank.xlsx!Data1315" type="102" refreshedVersion="8" minRefreshableVersion="5">
    <extLst>
      <ext xmlns:x15="http://schemas.microsoft.com/office/spreadsheetml/2010/11/main" uri="{DE250136-89BD-433C-8126-D09CA5730AF9}">
        <x15:connection id="Data1315" autoDelete="1">
          <x15:rangePr sourceName="_xlcn.WorksheetConnection_beginnerDAcourseblank.xlsxData13151"/>
        </x15:connection>
      </ext>
    </extLst>
  </connection>
</connections>
</file>

<file path=xl/sharedStrings.xml><?xml version="1.0" encoding="utf-8"?>
<sst xmlns="http://schemas.openxmlformats.org/spreadsheetml/2006/main" count="6482" uniqueCount="84">
  <si>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</si>
  <si>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</si>
  <si>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</si>
  <si>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</si>
  <si>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</si>
  <si>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</si>
  <si>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</si>
  <si>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</si>
  <si>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</si>
  <si>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</si>
  <si>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</si>
  <si>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</si>
  <si>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</si>
  <si>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</si>
  <si>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</si>
  <si>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</si>
  <si>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</si>
  <si>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</si>
  <si>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</si>
  <si>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</si>
  <si>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</si>
  <si>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</si>
  <si>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</si>
  <si>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</si>
  <si>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</si>
  <si>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</si>
  <si>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</si>
  <si>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</si>
  <si>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</si>
  <si>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</si>
  <si>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</si>
  <si>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</si>
  <si>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</si>
  <si>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</si>
  <si>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</si>
  <si>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</si>
  <si>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</si>
  <si>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</si>
  <si>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</si>
  <si>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</si>
  <si>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</si>
  <si>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</si>
  <si>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</si>
  <si>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</si>
  <si>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</si>
  <si>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</si>
  <si>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</si>
  <si>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</si>
  <si>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</si>
  <si>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</si>
  <si>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</si>
  <si>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</si>
  <si>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</si>
  <si>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</si>
  <si>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</si>
  <si>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</si>
  <si>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Row Labels</t>
  </si>
  <si>
    <t>Sum of Amount</t>
  </si>
  <si>
    <t>Grand Total</t>
  </si>
  <si>
    <t>Sum of Units</t>
  </si>
  <si>
    <t>Mean</t>
  </si>
  <si>
    <t>Max Value</t>
  </si>
  <si>
    <t>Min Value</t>
  </si>
  <si>
    <t>Conditional Formatting</t>
  </si>
  <si>
    <t>unit column is filtered by mix to minimum by condational formatting</t>
  </si>
  <si>
    <t>All above Avg value will be highlighted</t>
  </si>
  <si>
    <t>Data Bars with and without numbers</t>
  </si>
  <si>
    <t>Units2</t>
  </si>
  <si>
    <t>Finda the Total Sale by Country</t>
  </si>
  <si>
    <t>Unit</t>
  </si>
  <si>
    <t>by using sumifs function</t>
  </si>
  <si>
    <t xml:space="preserve"> </t>
  </si>
  <si>
    <t>This slicer will help you to see the sell report of each person by its name</t>
  </si>
  <si>
    <t>Calculate the per units sales amount with pivot table</t>
  </si>
  <si>
    <t>Sales per Unit</t>
  </si>
  <si>
    <t>To See Top 5 Selling Items</t>
  </si>
  <si>
    <t>To See any anomylies in the data</t>
  </si>
  <si>
    <t>these Graph shows the few anomylies between units and amount measure</t>
  </si>
  <si>
    <t>This show the few anomylies in amount</t>
  </si>
  <si>
    <t>This chart shows the different anomylies as per the sales person and amount</t>
  </si>
  <si>
    <t>By Applying filter we can see the top sellers in particular geography</t>
  </si>
  <si>
    <t>cost of products per unit</t>
  </si>
  <si>
    <t>Cost of Product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</si>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</sst>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6" formatCode="&quot;$&quot;#,##0"/>
    <numFmt numFmtId="167" formatCode="&quot;$&quot;#,##0.00"/>
    <numFmt numFmtId="169" formatCode="\$#,##0.00;\(\$#,##0.00\);\$#,##0.00"/>
  </numFmts>
  <fonts count="6" x14ac:knownFonts="1">
    <font>
      <sz val="11"/>
      <color theme="1"/>
      <name val="Calibri"/>
      <family val="2"/>
      <scheme val="minor"/>
    </font>
    <font>
      <sz val="28"/>
      <color theme="1"/>
      <name val="Segoe UI Light"/>
      <family val="2"/>
    </font>
    <font>
      <b/>
      <sz val="11"/>
      <color theme="1"/>
      <name val="Calibri"/>
      <family val="2"/>
      <scheme val="minor"/>
    </font>
    <font>
      <sz val="14"/>
      <color theme="1"/>
      <name val="Calibri"/>
      <family val="2"/>
      <scheme val="minor"/>
    </font>
    <font>
      <b/>
      <i/>
      <sz val="16"/>
      <color theme="1"/>
      <name val="Calibri"/>
      <family val="2"/>
      <scheme val="minor"/>
    </font>
    <font>
      <b/>
      <i/>
      <sz val="22"/>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s>
  <borders count="13">
    <border>
      <left/>
      <right/>
      <top/>
      <bottom/>
      <diagonal/>
    </border>
    <border>
      <left/>
      <right/>
      <top style="dotted">
        <color theme="0" tint="-0.24994659260841701"/>
      </top>
      <bottom style="dotted">
        <color theme="0" tint="-0.24994659260841701"/>
      </bottom>
      <diagonal/>
    </border>
    <border>
      <left/>
      <right style="thin">
        <color theme="4" tint="0.59999389629810485"/>
      </right>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theme="4" tint="0.59999389629810485"/>
      </left>
      <right/>
      <top style="thin">
        <color theme="4" tint="0.59999389629810485"/>
      </top>
      <bottom style="thin">
        <color theme="4" tint="0.59999389629810485"/>
      </bottom>
      <diagonal/>
    </border>
    <border>
      <left/>
      <right/>
      <top style="thin">
        <color theme="4" tint="0.59999389629810485"/>
      </top>
      <bottom style="thin">
        <color theme="4" tint="0.59999389629810485"/>
      </bottom>
      <diagonal/>
    </border>
    <border>
      <left/>
      <right style="thin">
        <color theme="4" tint="0.59999389629810485"/>
      </right>
      <top style="thin">
        <color theme="4" tint="0.59999389629810485"/>
      </top>
      <bottom style="thin">
        <color theme="4" tint="0.59999389629810485"/>
      </bottom>
      <diagonal/>
    </border>
    <border>
      <left style="thin">
        <color theme="4" tint="0.59999389629810485"/>
      </left>
      <right style="thin">
        <color theme="4" tint="0.59999389629810485"/>
      </right>
      <top/>
      <bottom/>
      <diagonal/>
    </border>
    <border>
      <left style="thin">
        <color theme="4" tint="0.59999389629810485"/>
      </left>
      <right style="thin">
        <color theme="4" tint="0.59999389629810485"/>
      </right>
      <top/>
      <bottom style="thin">
        <color theme="4" tint="0.59999389629810485"/>
      </bottom>
      <diagonal/>
    </border>
    <border>
      <left/>
      <right/>
      <top/>
      <bottom style="thin">
        <color theme="4" tint="0.59999389629810485"/>
      </bottom>
      <diagonal/>
    </border>
    <border>
      <left style="thin">
        <color theme="4" tint="0.59999389629810485"/>
      </left>
      <right style="thin">
        <color theme="4" tint="0.59999389629810485"/>
      </right>
      <top style="thin">
        <color theme="4" tint="0.59999389629810485"/>
      </top>
      <bottom/>
      <diagonal/>
    </border>
    <border>
      <left/>
      <right style="thin">
        <color theme="4" tint="0.59999389629810485"/>
      </right>
      <top style="thin">
        <color theme="4" tint="0.59999389629810485"/>
      </top>
      <bottom/>
      <diagonal/>
    </border>
    <border>
      <left/>
      <right style="thin">
        <color theme="4" tint="0.59999389629810485"/>
      </right>
      <top/>
      <bottom style="thin">
        <color theme="4" tint="0.59999389629810485"/>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3" fillId="0" borderId="0" xfId="0" applyFont="1"/>
    <xf numFmtId="0" fontId="4" fillId="0" borderId="0" xfId="0" applyFont="1"/>
    <xf numFmtId="0" fontId="2" fillId="0" borderId="0" xfId="0" applyFont="1" applyAlignment="1">
      <alignment horizontal="center"/>
    </xf>
    <xf numFmtId="0" fontId="5" fillId="0" borderId="0" xfId="0" applyFont="1" applyAlignment="1">
      <alignment horizontal="center"/>
    </xf>
    <xf numFmtId="0" fontId="0" fillId="0" borderId="0" xfId="0"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6" fontId="0" fillId="0" borderId="8" xfId="0" applyNumberFormat="1" applyBorder="1"/>
    <xf numFmtId="3" fontId="0" fillId="0" borderId="2" xfId="0" applyNumberFormat="1" applyBorder="1"/>
    <xf numFmtId="0" fontId="0" fillId="0" borderId="3" xfId="0" applyBorder="1"/>
    <xf numFmtId="6" fontId="0" fillId="0" borderId="3" xfId="0" applyNumberFormat="1" applyBorder="1"/>
    <xf numFmtId="3" fontId="0" fillId="0" borderId="6" xfId="0" applyNumberFormat="1" applyBorder="1"/>
    <xf numFmtId="0" fontId="0" fillId="0" borderId="9" xfId="0" applyBorder="1"/>
    <xf numFmtId="0" fontId="2" fillId="4" borderId="10" xfId="0" applyFont="1" applyFill="1" applyBorder="1"/>
    <xf numFmtId="0" fontId="2" fillId="4" borderId="11" xfId="0" applyFont="1" applyFill="1" applyBorder="1"/>
    <xf numFmtId="0" fontId="0" fillId="0" borderId="8" xfId="0" applyBorder="1"/>
    <xf numFmtId="3" fontId="0" fillId="0" borderId="12" xfId="0" applyNumberFormat="1" applyBorder="1"/>
    <xf numFmtId="6" fontId="0" fillId="0" borderId="7" xfId="0" applyNumberForma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left" indent="1"/>
    </xf>
    <xf numFmtId="167" fontId="0" fillId="0" borderId="0" xfId="0" applyNumberFormat="1"/>
    <xf numFmtId="169" fontId="0" fillId="0" borderId="0" xfId="0" applyNumberFormat="1"/>
  </cellXfs>
  <cellStyles count="1">
    <cellStyle name="Normal" xfId="0" builtinId="0"/>
  </cellStyles>
  <dxfs count="99">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0" formatCode="&quot;$&quot;#,##0_);[Red]\(&quot;$&quot;#,##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7" formatCode="&quot;$&quot;#,##0.00"/>
    </dxf>
    <dxf>
      <numFmt numFmtId="167" formatCode="&quot;$&quot;#,##0.00"/>
    </dxf>
    <dxf>
      <font>
        <color rgb="FF9C0006"/>
      </font>
      <fill>
        <patternFill>
          <bgColor rgb="FFFFC7CE"/>
        </patternFill>
      </fill>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'Anomylies via graph'!$F$6</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'Anomylies via graph'!$E$7:$E$306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'Anomylies via graph'!$F$7:$F$306</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040-4E4C-8EC2-D42B6AD6257B}"/>
            </c:ext>
          </c:extLst>
        </c:ser>
        <c:dLbls>
          <c:showLegendKey val="0"/>
          <c:showVal val="0"/>
          <c:showCatName val="0"/>
          <c:showSerName val="0"/>
          <c:showPercent val="0"/>
          <c:showBubbleSize val="0"/>
        </c:dLbls>
        <c:axId val="532788296"/>
        <c:axId val="532786984"/>
      </c:scatterChart>
      <c:valAx>
        <c:axId val="532788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86984"/>
        <c:crosses val="autoZero"/>
        <c:crossBetween val="midCat"/>
      </c:valAx>
      <c:valAx>
        <c:axId val="532786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88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90068B93-CEB4-40AC-A6AE-26910714DDD1}">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boxWhisker" uniqueId="{EC472FE0-6E48-4F20-A7D2-A91DB9CD818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13</xdr:col>
      <xdr:colOff>76200</xdr:colOff>
      <xdr:row>7</xdr:row>
      <xdr:rowOff>66676</xdr:rowOff>
    </xdr:from>
    <xdr:to>
      <xdr:col>20</xdr:col>
      <xdr:colOff>152400</xdr:colOff>
      <xdr:row>16</xdr:row>
      <xdr:rowOff>123826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CF1AA894-2B49-81D7-3594-0E975AFC3AE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315075" y="1400176"/>
              <a:ext cx="27432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21</xdr:row>
      <xdr:rowOff>166687</xdr:rowOff>
    </xdr:from>
    <xdr:to>
      <xdr:col>14</xdr:col>
      <xdr:colOff>323850</xdr:colOff>
      <xdr:row>36</xdr:row>
      <xdr:rowOff>52387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7D584A-CF1C-1BCD-A079-9038301EA0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62750" y="41671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180975</xdr:colOff>
      <xdr:row>3</xdr:row>
      <xdr:rowOff>109537</xdr:rowOff>
    </xdr:from>
    <xdr:to>
      <xdr:col>13</xdr:col>
      <xdr:colOff>485775</xdr:colOff>
      <xdr:row>17</xdr:row>
      <xdr:rowOff>185737</xdr:rowOff>
    </xdr:to>
    <xdr:graphicFrame macro="">
      <xdr:nvGraphicFramePr>
        <xdr:cNvPr id="4" name="Chart 3">
          <a:extLst>
            <a:ext uri="{FF2B5EF4-FFF2-40B4-BE49-F238E27FC236}">
              <a16:creationId xmlns:a16="http://schemas.microsoft.com/office/drawing/2014/main" id="{11E8B380-7A55-60CE-4F74-9A86E1EA5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180975</xdr:colOff>
      <xdr:row>22</xdr:row>
      <xdr:rowOff>80962</xdr:rowOff>
    </xdr:from>
    <xdr:to>
      <xdr:col>22</xdr:col>
      <xdr:colOff>485775</xdr:colOff>
      <xdr:row>36</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89BDA85-75D2-0D31-2EB4-B3CD90EF30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801475" y="42719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200025</xdr:colOff>
      <xdr:row>4</xdr:row>
      <xdr:rowOff>95250</xdr:rowOff>
    </xdr:from>
    <xdr:to>
      <xdr:col>18</xdr:col>
      <xdr:colOff>333375</xdr:colOff>
      <xdr:row>17</xdr:row>
      <xdr:rowOff>142875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3CE72DE8-55D4-D9A2-145F-0B4FA43934F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3458825"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E 6440" refreshedDate="44901.718601388886" createdVersion="8" refreshedVersion="8" minRefreshableVersion="3" recordCount="300" xr:uid="{78057DC7-BCE7-4965-90A5-3778B1848601}">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7165061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 6440" refreshedDate="44901.753403356481" backgroundQuery="1" createdVersion="8" refreshedVersion="8" minRefreshableVersion="3" recordCount="0" supportSubquery="1" supportAdvancedDrill="1" xr:uid="{4D640DDB-A66B-4993-BDF9-7B9D2E35F20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7" level="32767"/>
  </cacheFields>
  <cacheHierarchies count="2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315].[Sales Person]" caption="Sales Person" attribute="1" defaultMemberUniqueName="[Data1315].[Sales Person].[All]" allUniqueName="[Data1315].[Sales Person].[All]" dimensionUniqueName="[Data1315]" displayFolder="" count="0" memberValueDatatype="130" unbalanced="0"/>
    <cacheHierarchy uniqueName="[Data1315].[Geography]" caption="Geography" attribute="1" defaultMemberUniqueName="[Data1315].[Geography].[All]" allUniqueName="[Data1315].[Geography].[All]" dimensionUniqueName="[Data1315]" displayFolder="" count="0" memberValueDatatype="130" unbalanced="0"/>
    <cacheHierarchy uniqueName="[Data1315].[Product]" caption="Product" attribute="1" defaultMemberUniqueName="[Data1315].[Product].[All]" allUniqueName="[Data1315].[Product].[All]" dimensionUniqueName="[Data1315]" displayFolder="" count="0" memberValueDatatype="130" unbalanced="0"/>
    <cacheHierarchy uniqueName="[Data1315].[Amount]" caption="Amount" attribute="1" defaultMemberUniqueName="[Data1315].[Amount].[All]" allUniqueName="[Data1315].[Amount].[All]" dimensionUniqueName="[Data1315]" displayFolder="" count="0" memberValueDatatype="20" unbalanced="0"/>
    <cacheHierarchy uniqueName="[Data1315].[Units]" caption="Units" attribute="1" defaultMemberUniqueName="[Data1315].[Units].[All]" allUniqueName="[Data1315].[Units].[All]" dimensionUniqueName="[Data1315]" displayFolder="" count="0" memberValueDatatype="20" unbalanced="0"/>
    <cacheHierarchy uniqueName="[Data1315].[cost of products per unit]" caption="cost of products per unit" attribute="1" defaultMemberUniqueName="[Data1315].[cost of products per unit].[All]" allUniqueName="[Data1315].[cost of products per unit].[All]" dimensionUniqueName="[Data1315]" displayFolder="" count="0" memberValueDatatype="5" unbalanced="0"/>
    <cacheHierarchy uniqueName="[Data1315].[Cost of Product]" caption="Cost of Product" attribute="1" defaultMemberUniqueName="[Data1315].[Cost of Product].[All]" allUniqueName="[Data1315].[Cost of Product].[All]" dimensionUniqueName="[Data1315]"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1315"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315" count="0">
      <extLst>
        <ext xmlns:x15="http://schemas.microsoft.com/office/spreadsheetml/2010/11/main" uri="{B97F6D7D-B522-45F9-BDA1-12C45D357490}">
          <x15:cacheHierarchy aggregatedColumn="9"/>
        </ext>
      </extLst>
    </cacheHierarchy>
    <cacheHierarchy uniqueName="[Measures].[Sum of Cost of Product]" caption="Sum of Cost of Product" measure="1" displayFolder="" measureGroup="Data1315"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1315" count="0"/>
    <cacheHierarchy uniqueName="[Measures].[__XL_Count Data]" caption="__XL_Count Data" measure="1" displayFolder="" measureGroup="Data" count="0" hidden="1"/>
    <cacheHierarchy uniqueName="[Measures].[__XL_Count Data1315]" caption="__XL_Count Data1315" measure="1" displayFolder="" measureGroup="Data1315" count="0" hidden="1"/>
    <cacheHierarchy uniqueName="[Measures].[__No measures defined]" caption="__No measures defined" measure="1" displayFolder="" count="0" hidden="1"/>
  </cacheHierarchies>
  <kpis count="0"/>
  <dimensions count="3">
    <dimension name="Data" uniqueName="[Data]" caption="Data"/>
    <dimension name="Data1315" uniqueName="[Data1315]" caption="Data1315"/>
    <dimension measure="1" name="Measures" uniqueName="[Measures]" caption="Measures"/>
  </dimensions>
  <measureGroups count="2">
    <measureGroup name="Data" caption="Data"/>
    <measureGroup name="Data1315" caption="Data131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 6440" refreshedDate="44901.769770601852" backgroundQuery="1" createdVersion="8" refreshedVersion="8" minRefreshableVersion="3" recordCount="0" supportSubquery="1" supportAdvancedDrill="1" xr:uid="{24B32918-F13D-401D-AA12-89AD282A6FDE}">
  <cacheSource type="external" connectionId="1"/>
  <cacheFields count="3">
    <cacheField name="[Data1315].[Product].[Product]" caption="Product" numFmtId="0" hierarchy="7"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8" level="32767"/>
    <cacheField name="[Data1315].[Geography].[Geography]" caption="Geography" numFmtId="0" hierarchy="6" level="1">
      <sharedItems containsSemiMixedTypes="0" containsNonDate="0" containsString="0"/>
    </cacheField>
  </cacheFields>
  <cacheHierarchies count="2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315].[Sales Person]" caption="Sales Person" attribute="1" defaultMemberUniqueName="[Data1315].[Sales Person].[All]" allUniqueName="[Data1315].[Sales Person].[All]" dimensionUniqueName="[Data1315]" displayFolder="" count="0" memberValueDatatype="130" unbalanced="0"/>
    <cacheHierarchy uniqueName="[Data1315].[Geography]" caption="Geography" attribute="1" defaultMemberUniqueName="[Data1315].[Geography].[All]" allUniqueName="[Data1315].[Geography].[All]" dimensionUniqueName="[Data1315]" displayFolder="" count="2" memberValueDatatype="130" unbalanced="0">
      <fieldsUsage count="2">
        <fieldUsage x="-1"/>
        <fieldUsage x="2"/>
      </fieldsUsage>
    </cacheHierarchy>
    <cacheHierarchy uniqueName="[Data1315].[Product]" caption="Product" attribute="1" defaultMemberUniqueName="[Data1315].[Product].[All]" allUniqueName="[Data1315].[Product].[All]" dimensionUniqueName="[Data1315]" displayFolder="" count="2" memberValueDatatype="130" unbalanced="0">
      <fieldsUsage count="2">
        <fieldUsage x="-1"/>
        <fieldUsage x="0"/>
      </fieldsUsage>
    </cacheHierarchy>
    <cacheHierarchy uniqueName="[Data1315].[Amount]" caption="Amount" attribute="1" defaultMemberUniqueName="[Data1315].[Amount].[All]" allUniqueName="[Data1315].[Amount].[All]" dimensionUniqueName="[Data1315]" displayFolder="" count="0" memberValueDatatype="20" unbalanced="0"/>
    <cacheHierarchy uniqueName="[Data1315].[Units]" caption="Units" attribute="1" defaultMemberUniqueName="[Data1315].[Units].[All]" allUniqueName="[Data1315].[Units].[All]" dimensionUniqueName="[Data1315]" displayFolder="" count="0" memberValueDatatype="20" unbalanced="0"/>
    <cacheHierarchy uniqueName="[Data1315].[cost of products per unit]" caption="cost of products per unit" attribute="1" defaultMemberUniqueName="[Data1315].[cost of products per unit].[All]" allUniqueName="[Data1315].[cost of products per unit].[All]" dimensionUniqueName="[Data1315]" displayFolder="" count="0" memberValueDatatype="5" unbalanced="0"/>
    <cacheHierarchy uniqueName="[Data1315].[Cost of Product]" caption="Cost of Product" attribute="1" defaultMemberUniqueName="[Data1315].[Cost of Product].[All]" allUniqueName="[Data1315].[Cost of Product].[All]" dimensionUniqueName="[Data1315]"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1315"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315" count="0">
      <extLst>
        <ext xmlns:x15="http://schemas.microsoft.com/office/spreadsheetml/2010/11/main" uri="{B97F6D7D-B522-45F9-BDA1-12C45D357490}">
          <x15:cacheHierarchy aggregatedColumn="9"/>
        </ext>
      </extLst>
    </cacheHierarchy>
    <cacheHierarchy uniqueName="[Measures].[Sum of Cost of Product]" caption="Sum of Cost of Product" measure="1" displayFolder="" measureGroup="Data1315"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Profit]" caption="Profit" measure="1" displayFolder="" measureGroup="Data1315" count="0" oneField="1">
      <fieldsUsage count="1">
        <fieldUsage x="1"/>
      </fieldsUsage>
    </cacheHierarchy>
    <cacheHierarchy uniqueName="[Measures].[__XL_Count Data]" caption="__XL_Count Data" measure="1" displayFolder="" measureGroup="Data" count="0" hidden="1"/>
    <cacheHierarchy uniqueName="[Measures].[__XL_Count Data1315]" caption="__XL_Count Data1315" measure="1" displayFolder="" measureGroup="Data1315" count="0" hidden="1"/>
    <cacheHierarchy uniqueName="[Measures].[__No measures defined]" caption="__No measures defined" measure="1" displayFolder="" count="0" hidden="1"/>
  </cacheHierarchies>
  <kpis count="0"/>
  <dimensions count="3">
    <dimension name="Data" uniqueName="[Data]" caption="Data"/>
    <dimension name="Data1315" uniqueName="[Data1315]" caption="Data1315"/>
    <dimension measure="1" name="Measures" uniqueName="[Measures]" caption="Measures"/>
  </dimensions>
  <measureGroups count="2">
    <measureGroup name="Data" caption="Data"/>
    <measureGroup name="Data1315" caption="Data131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E 6440" refreshedDate="44901.769466435187" backgroundQuery="1" createdVersion="3" refreshedVersion="8" minRefreshableVersion="3" recordCount="0" supportSubquery="1" supportAdvancedDrill="1" xr:uid="{01E4676F-3439-4F98-A852-BD2D6D957F5D}">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315].[Sales Person]" caption="Sales Person" attribute="1" defaultMemberUniqueName="[Data1315].[Sales Person].[All]" allUniqueName="[Data1315].[Sales Person].[All]" dimensionUniqueName="[Data1315]" displayFolder="" count="0" memberValueDatatype="130" unbalanced="0"/>
    <cacheHierarchy uniqueName="[Data1315].[Geography]" caption="Geography" attribute="1" defaultMemberUniqueName="[Data1315].[Geography].[All]" allUniqueName="[Data1315].[Geography].[All]" dimensionUniqueName="[Data1315]" displayFolder="" count="2" memberValueDatatype="130" unbalanced="0"/>
    <cacheHierarchy uniqueName="[Data1315].[Product]" caption="Product" attribute="1" defaultMemberUniqueName="[Data1315].[Product].[All]" allUniqueName="[Data1315].[Product].[All]" dimensionUniqueName="[Data1315]" displayFolder="" count="0" memberValueDatatype="130" unbalanced="0"/>
    <cacheHierarchy uniqueName="[Data1315].[Amount]" caption="Amount" attribute="1" defaultMemberUniqueName="[Data1315].[Amount].[All]" allUniqueName="[Data1315].[Amount].[All]" dimensionUniqueName="[Data1315]" displayFolder="" count="0" memberValueDatatype="20" unbalanced="0"/>
    <cacheHierarchy uniqueName="[Data1315].[Units]" caption="Units" attribute="1" defaultMemberUniqueName="[Data1315].[Units].[All]" allUniqueName="[Data1315].[Units].[All]" dimensionUniqueName="[Data1315]" displayFolder="" count="0" memberValueDatatype="20" unbalanced="0"/>
    <cacheHierarchy uniqueName="[Data1315].[cost of products per unit]" caption="cost of products per unit" attribute="1" defaultMemberUniqueName="[Data1315].[cost of products per unit].[All]" allUniqueName="[Data1315].[cost of products per unit].[All]" dimensionUniqueName="[Data1315]" displayFolder="" count="0" memberValueDatatype="5" unbalanced="0"/>
    <cacheHierarchy uniqueName="[Data1315].[Cost of Product]" caption="Cost of Product" attribute="1" defaultMemberUniqueName="[Data1315].[Cost of Product].[All]" allUniqueName="[Data1315].[Cost of Product].[All]" dimensionUniqueName="[Data1315]"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1315"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315" count="0">
      <extLst>
        <ext xmlns:x15="http://schemas.microsoft.com/office/spreadsheetml/2010/11/main" uri="{B97F6D7D-B522-45F9-BDA1-12C45D357490}">
          <x15:cacheHierarchy aggregatedColumn="9"/>
        </ext>
      </extLst>
    </cacheHierarchy>
    <cacheHierarchy uniqueName="[Measures].[Sum of Cost of Product]" caption="Sum of Cost of Product" measure="1" displayFolder="" measureGroup="Data1315"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Profit]" caption="Profit" measure="1" displayFolder="" measureGroup="Data1315" count="0"/>
    <cacheHierarchy uniqueName="[Measures].[__XL_Count Data]" caption="__XL_Count Data" measure="1" displayFolder="" measureGroup="Data" count="0" hidden="1"/>
    <cacheHierarchy uniqueName="[Measures].[__XL_Count Data1315]" caption="__XL_Count Data1315" measure="1" displayFolder="" measureGroup="Data131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711991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F45D4-1D32-4EAC-BE9F-5A39B11CD19B}" name="PivotTable11" cacheId="10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5">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4"/>
    </i>
    <i>
      <x v="3"/>
    </i>
    <i>
      <x v="1"/>
    </i>
    <i>
      <x/>
    </i>
    <i>
      <x v="2"/>
    </i>
    <i>
      <x v="5"/>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6">
    <conditionalFormat priority="6">
      <pivotAreas count="1">
        <pivotArea type="data" collapsedLevelsAreSubtotals="1" fieldPosition="0">
          <references count="2">
            <reference field="4294967294" count="1" selected="0">
              <x v="1"/>
            </reference>
            <reference field="1" count="1">
              <x v="0"/>
            </reference>
          </references>
        </pivotArea>
      </pivotAreas>
    </conditionalFormat>
    <conditionalFormat scope="field" priority="5">
      <pivotAreas count="1">
        <pivotArea outline="0" collapsedLevelsAreSubtotals="1" fieldPosition="0">
          <references count="2">
            <reference field="4294967294" count="1" selected="0">
              <x v="1"/>
            </reference>
            <reference field="1" count="0" selected="0"/>
          </references>
        </pivotArea>
      </pivotAreas>
    </conditionalFormat>
    <conditionalFormat scope="field" priority="4">
      <pivotAreas count="1">
        <pivotArea outline="0" collapsedLevelsAreSubtotals="1" fieldPosition="0">
          <references count="2">
            <reference field="4294967294" count="1" selected="0">
              <x v="1"/>
            </reference>
            <reference field="1" count="0" selected="0"/>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priority="2">
      <pivotAreas count="1">
        <pivotArea type="data" collapsedLevelsAreSubtotals="1" fieldPosition="0">
          <references count="2">
            <reference field="4294967294" count="1" selected="0">
              <x v="1"/>
            </reference>
            <reference field="1" count="1">
              <x v="0"/>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532CB-BB89-496C-B93E-16F7A7FB7752}" name="PivotTable12" cacheId="38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5: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numFmtId="167"/>
  </dataFields>
  <formats count="2">
    <format dxfId="83">
      <pivotArea outline="0" collapsedLevelsAreSubtotals="1" fieldPosition="0">
        <references count="1">
          <reference field="4294967294" count="1" selected="0">
            <x v="0"/>
          </reference>
        </references>
      </pivotArea>
    </format>
    <format dxfId="82">
      <pivotArea dataOnly="0" labelOnly="1" outline="0" fieldPosition="0">
        <references count="1">
          <reference field="4294967294" count="1">
            <x v="0"/>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093DC-6368-41D7-9FC5-9447E73D790E}" name="PivotTable41"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56BBEC-32E5-4AAE-9798-B38C00D93240}" name="PivotTable43" cacheId="4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27"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22">
    <pivotHierarchy dragToData="1"/>
    <pivotHierarchy dragToData="1"/>
    <pivotHierarchy dragToData="1"/>
    <pivotHierarchy dragToData="1"/>
    <pivotHierarchy dragToData="1"/>
    <pivotHierarchy dragToData="1"/>
    <pivotHierarchy multipleItemSelectionAllowed="1" dragToData="1">
      <members count="1" level="1">
        <member name="[Data1315].[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31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D25521A-A2C1-4239-9FBE-772A92805ADB}" sourceName="Sales Person">
  <pivotTables>
    <pivotTable tabId="5" name="PivotTable11"/>
  </pivotTables>
  <data>
    <tabular pivotCacheId="716506190">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63CA783-8CEA-4AAF-B12F-A1D39C4A4052}" sourceName="[Data1315].[Geography]">
  <pivotTables>
    <pivotTable tabId="14" name="PivotTable43"/>
  </pivotTables>
  <data>
    <olap pivotCacheId="2107119917">
      <levels count="2">
        <level uniqueName="[Data1315].[Geography].[(All)]" sourceCaption="(All)" count="0"/>
        <level uniqueName="[Data1315].[Geography].[Geography]" sourceCaption="Geography" count="6">
          <ranges>
            <range startItem="0">
              <i n="[Data1315].[Geography].&amp;[Australia]" c="Australia"/>
              <i n="[Data1315].[Geography].&amp;[Canada]" c="Canada"/>
              <i n="[Data1315].[Geography].&amp;[India]" c="India"/>
              <i n="[Data1315].[Geography].&amp;[New Zealand]" c="New Zealand"/>
              <i n="[Data1315].[Geography].&amp;[UK]" c="UK"/>
              <i n="[Data1315].[Geography].&amp;[USA]" c="USA"/>
            </range>
          </ranges>
        </level>
      </levels>
      <selections count="1">
        <selection n="[Data1315].[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BB0A46E-2BB0-4CEB-991E-CDA533B97C94}" cache="Slicer_Sales_Person" caption="Sales 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C1F3E89-6B65-4180-80A6-F7A8B3DC4934}"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9274C8-7C44-451D-B86C-CB124CF9CACD}" name="Data" displayName="Data" ref="C11:G311" totalsRowShown="0" headerRowDxfId="95">
  <autoFilter ref="C11:G311" xr:uid="{6E9274C8-7C44-451D-B86C-CB124CF9CACD}"/>
  <tableColumns count="5">
    <tableColumn id="1" xr3:uid="{D4D6BEA7-6885-4298-A8F2-C82B6015308F}" name="Sales Person"/>
    <tableColumn id="2" xr3:uid="{55D3EBB0-2B63-40F9-8713-CDD8F2165096}" name="Geography"/>
    <tableColumn id="3" xr3:uid="{A2408C0E-234F-407B-AC5B-66BC8CE28E08}" name="Product"/>
    <tableColumn id="4" xr3:uid="{BE3E14FF-4520-482E-BC91-EC16D9BBC4F5}" name="Amount" dataDxfId="97"/>
    <tableColumn id="5" xr3:uid="{9F83EEB9-1DB2-491D-9B5F-11475498CD9E}" name="Units" dataDxfId="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AA6D0C-8C65-4D7E-8E95-9999E135E1E3}" name="Data13" displayName="Data13" ref="B4:F304" totalsRowShown="0" headerRowDxfId="78">
  <autoFilter ref="B4:F304" xr:uid="{66AA6D0C-8C65-4D7E-8E95-9999E135E1E3}"/>
  <tableColumns count="5">
    <tableColumn id="1" xr3:uid="{17ADE0CC-0B2E-4D89-BB85-9ACDF44858E2}" name="Sales Person"/>
    <tableColumn id="2" xr3:uid="{623993A5-6679-478D-8443-282B2F3557C5}" name="Geography"/>
    <tableColumn id="3" xr3:uid="{0E6B42DF-3CA0-44BF-819B-4BF6FDF744F2}" name="Product"/>
    <tableColumn id="4" xr3:uid="{9B641EC0-ED90-4D73-B76E-F0A724BE2AE5}" name="Amount" dataDxfId="77"/>
    <tableColumn id="5" xr3:uid="{0B007ADB-DE72-4522-9B1D-CE5BB308C5D1}" name="Units" dataDxfId="7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9F3F3D-5D7E-426A-BBFF-49E2479AAA86}" name="Data4" displayName="Data4" ref="B6:F306" totalsRowShown="0" headerRowDxfId="94">
  <autoFilter ref="B6:F306" xr:uid="{FA9F3F3D-5D7E-426A-BBFF-49E2479AAA86}"/>
  <sortState xmlns:xlrd2="http://schemas.microsoft.com/office/spreadsheetml/2017/richdata2" ref="B7:F306">
    <sortCondition descending="1" ref="F6:F306"/>
  </sortState>
  <tableColumns count="5">
    <tableColumn id="1" xr3:uid="{08976FAC-DD7F-4185-95DF-1E2E3CF50567}" name="Sales Person"/>
    <tableColumn id="2" xr3:uid="{D80F6EB6-561E-4EFC-9087-AEA0744DCD68}" name="Geography"/>
    <tableColumn id="3" xr3:uid="{A58B942E-5413-4AA1-9E87-11643A19D783}" name="Product"/>
    <tableColumn id="4" xr3:uid="{53E6E060-7FD3-4285-BC4A-37B227FAACCA}" name="Amount" dataDxfId="93"/>
    <tableColumn id="5" xr3:uid="{0D9053EA-554B-4888-B106-BDD71F8B0192}" name="Units" dataDxfId="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E774D6-9D31-48F2-AAB3-77177903E1B3}" name="Data456" displayName="Data456" ref="J6:N306" totalsRowShown="0" headerRowDxfId="91">
  <autoFilter ref="J6:N306" xr:uid="{C5E774D6-9D31-48F2-AAB3-77177903E1B3}"/>
  <sortState xmlns:xlrd2="http://schemas.microsoft.com/office/spreadsheetml/2017/richdata2" ref="J7:N306">
    <sortCondition descending="1" ref="N6:N306"/>
  </sortState>
  <tableColumns count="5">
    <tableColumn id="1" xr3:uid="{61AF4B21-153C-4F5E-9C3B-598E68897A19}" name="Sales Person"/>
    <tableColumn id="2" xr3:uid="{A1F7E475-956E-4253-806A-D9B427FCC72C}" name="Geography"/>
    <tableColumn id="3" xr3:uid="{022D118E-02C5-40E0-9B99-CDF2D860D730}" name="Product"/>
    <tableColumn id="4" xr3:uid="{46EA6816-F481-4184-81C1-8C1232D77C5E}" name="Amount" dataDxfId="90"/>
    <tableColumn id="5" xr3:uid="{D274529C-1F6D-4102-AF82-C1C18EBD1D04}" name="Units" dataDxfId="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78C916-818D-4162-8FBA-B170ACD69363}" name="Data4567" displayName="Data4567" ref="P6:U306" totalsRowShown="0" headerRowDxfId="88">
  <autoFilter ref="P6:U306" xr:uid="{EE78C916-818D-4162-8FBA-B170ACD69363}"/>
  <tableColumns count="6">
    <tableColumn id="1" xr3:uid="{7A07C907-388F-4EEE-A9AD-FC4142E93069}" name="Sales Person"/>
    <tableColumn id="2" xr3:uid="{512617DF-FDCB-4192-851F-EA5673B94E52}" name="Geography"/>
    <tableColumn id="3" xr3:uid="{948DD937-F722-4B17-A451-B71454A80576}" name="Product"/>
    <tableColumn id="4" xr3:uid="{FDA1C77D-EEE0-4251-BB00-9667AC68FD7A}" name="Amount" dataDxfId="87"/>
    <tableColumn id="5" xr3:uid="{C75D578F-E7A5-4AF1-AD52-37B20567AB94}" name="Units" dataDxfId="86"/>
    <tableColumn id="6" xr3:uid="{00CAA008-ECA2-4E62-9DA1-EE333513E41B}" name="Units2" dataDxfId="8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617DBA-45F1-47D1-B746-BD5425C2A509}" name="Data12" displayName="Data12" ref="B6:F306" totalsRowShown="0" headerRowDxfId="81">
  <autoFilter ref="B6:F306" xr:uid="{4B617DBA-45F1-47D1-B746-BD5425C2A509}"/>
  <tableColumns count="5">
    <tableColumn id="1" xr3:uid="{75C1A3DE-D4F3-4D88-8D2E-BFB78EC33C5A}" name="Sales Person"/>
    <tableColumn id="2" xr3:uid="{3C942590-8E00-43D9-8555-CEE7D54A51C8}" name="Geography"/>
    <tableColumn id="3" xr3:uid="{95E11EBB-794C-4417-9E6C-CC0629AD9DC2}" name="Product"/>
    <tableColumn id="4" xr3:uid="{E269D51D-CC90-4547-BD5D-2AABE75740A4}" name="Amount" dataDxfId="80"/>
    <tableColumn id="5" xr3:uid="{A439A4B5-9112-48CF-ABE5-C251646BFE74}" name="Units" dataDxfId="7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61CBB1C-5D1E-4CD8-A7AE-ACCD2C74325A}" name="products14" displayName="products14" ref="A3:B25" totalsRowShown="0">
  <autoFilter ref="A3:B25" xr:uid="{D61CBB1C-5D1E-4CD8-A7AE-ACCD2C74325A}"/>
  <tableColumns count="2">
    <tableColumn id="1" xr3:uid="{0913AFE7-6D0A-4CCD-9111-0CDA3785398E}" name="Product"/>
    <tableColumn id="2" xr3:uid="{7D995B87-99E4-4C2C-A41E-577F5C833488}" name="Cost per unit" dataDxfId="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D7DD386-EAB6-4997-BAA4-9E6094D980E9}" name="Data1315" displayName="Data1315" ref="D3:J303" totalsRowShown="0" headerRowDxfId="74">
  <autoFilter ref="D3:J303" xr:uid="{FD7DD386-EAB6-4997-BAA4-9E6094D980E9}"/>
  <tableColumns count="7">
    <tableColumn id="1" xr3:uid="{179A030C-A6A3-4619-B388-4C622338E1FF}" name="Sales Person"/>
    <tableColumn id="2" xr3:uid="{A28CFBC6-A377-41D9-A33D-850F2F6D5BDA}" name="Geography"/>
    <tableColumn id="3" xr3:uid="{06397B01-1BA7-4DE6-AEAB-459E688153B6}" name="Product"/>
    <tableColumn id="4" xr3:uid="{01127DDC-CB96-4DE3-A0B8-B9AF63B19F05}" name="Amount" dataDxfId="73"/>
    <tableColumn id="5" xr3:uid="{C5CB2EEF-42E4-44B8-A5F4-25FB296A50CC}" name="Units" dataDxfId="72"/>
    <tableColumn id="6" xr3:uid="{2D4DDCA5-E81A-470D-B51C-817602C5BE06}" name="cost of products per unit" dataDxfId="71">
      <calculatedColumnFormula>VLOOKUP(Data1315[[#This Row],[Product]],CHOOSE({1,2},products14[Product],products14[Cost per unit]),2,0)</calculatedColumnFormula>
    </tableColumn>
    <tableColumn id="7" xr3:uid="{1954130E-966D-4D1E-8420-33193B6D24AB}" name="Cost of Product" dataDxfId="12">
      <calculatedColumnFormula>Data1315[[#This Row],[cost of products per unit]]*Data1315[[#This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3.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M18" zoomScale="145" zoomScaleNormal="145" workbookViewId="0">
      <selection activeCell="Y11" sqref="Y11:Z3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row>
    <row r="11" spans="1:26" x14ac:dyDescent="0.25">
      <c r="C11" s="6" t="s">
        <v>11</v>
      </c>
      <c r="D11" s="6" t="s">
        <v>12</v>
      </c>
      <c r="E11" s="6" t="s">
        <v>0</v>
      </c>
      <c r="F11" s="10" t="s">
        <v>1</v>
      </c>
      <c r="G11" s="10" t="s">
        <v>49</v>
      </c>
      <c r="J11" s="9" t="s">
        <v>42</v>
      </c>
      <c r="K11" s="2"/>
      <c r="Y11" t="s">
        <v>0</v>
      </c>
      <c r="Z11" t="s">
        <v>50</v>
      </c>
    </row>
    <row r="12" spans="1:26" x14ac:dyDescent="0.25">
      <c r="C12" t="s">
        <v>40</v>
      </c>
      <c r="D12" t="s">
        <v>37</v>
      </c>
      <c r="E12" t="s">
        <v>30</v>
      </c>
      <c r="F12" s="4">
        <v>1624</v>
      </c>
      <c r="G12" s="5">
        <v>114</v>
      </c>
      <c r="J12" s="7">
        <v>1</v>
      </c>
      <c r="K12" s="8" t="s">
        <v>43</v>
      </c>
      <c r="Y12" t="s">
        <v>13</v>
      </c>
      <c r="Z12" s="11">
        <v>9.33</v>
      </c>
    </row>
    <row r="13" spans="1:26" x14ac:dyDescent="0.25">
      <c r="C13" t="s">
        <v>8</v>
      </c>
      <c r="D13" t="s">
        <v>35</v>
      </c>
      <c r="E13" t="s">
        <v>32</v>
      </c>
      <c r="F13" s="4">
        <v>6706</v>
      </c>
      <c r="G13" s="5">
        <v>459</v>
      </c>
      <c r="J13" s="7">
        <v>2</v>
      </c>
      <c r="K13" s="8" t="s">
        <v>52</v>
      </c>
      <c r="Y13" t="s">
        <v>14</v>
      </c>
      <c r="Z13" s="11">
        <v>11.7</v>
      </c>
    </row>
    <row r="14" spans="1:26" x14ac:dyDescent="0.25">
      <c r="C14" t="s">
        <v>9</v>
      </c>
      <c r="D14" t="s">
        <v>35</v>
      </c>
      <c r="E14" t="s">
        <v>4</v>
      </c>
      <c r="F14" s="4">
        <v>959</v>
      </c>
      <c r="G14" s="5">
        <v>147</v>
      </c>
      <c r="J14" s="7">
        <v>3</v>
      </c>
      <c r="K14" s="8" t="s">
        <v>44</v>
      </c>
      <c r="Y14" t="s">
        <v>4</v>
      </c>
      <c r="Z14" s="11">
        <v>11.88</v>
      </c>
    </row>
    <row r="15" spans="1:26" x14ac:dyDescent="0.25">
      <c r="C15" t="s">
        <v>41</v>
      </c>
      <c r="D15" t="s">
        <v>36</v>
      </c>
      <c r="E15" t="s">
        <v>18</v>
      </c>
      <c r="F15" s="4">
        <v>9632</v>
      </c>
      <c r="G15" s="5">
        <v>288</v>
      </c>
      <c r="J15" s="7">
        <v>4</v>
      </c>
      <c r="K15" s="8" t="s">
        <v>45</v>
      </c>
      <c r="Y15" t="s">
        <v>15</v>
      </c>
      <c r="Z15" s="11">
        <v>11.73</v>
      </c>
    </row>
    <row r="16" spans="1:26" x14ac:dyDescent="0.25">
      <c r="C16" t="s">
        <v>6</v>
      </c>
      <c r="D16" t="s">
        <v>39</v>
      </c>
      <c r="E16" t="s">
        <v>25</v>
      </c>
      <c r="F16" s="4">
        <v>2100</v>
      </c>
      <c r="G16" s="5">
        <v>414</v>
      </c>
      <c r="J16" s="7">
        <v>5</v>
      </c>
      <c r="K16" s="8" t="s">
        <v>53</v>
      </c>
      <c r="Y16" t="s">
        <v>16</v>
      </c>
      <c r="Z16" s="11">
        <v>8.7899999999999991</v>
      </c>
    </row>
    <row r="17" spans="3:26" x14ac:dyDescent="0.25">
      <c r="C17" t="s">
        <v>40</v>
      </c>
      <c r="D17" t="s">
        <v>35</v>
      </c>
      <c r="E17" t="s">
        <v>33</v>
      </c>
      <c r="F17" s="4">
        <v>8869</v>
      </c>
      <c r="G17" s="5">
        <v>432</v>
      </c>
      <c r="J17" s="7">
        <v>6</v>
      </c>
      <c r="K17" s="8" t="s">
        <v>54</v>
      </c>
      <c r="Y17" t="s">
        <v>17</v>
      </c>
      <c r="Z17" s="11">
        <v>3.11</v>
      </c>
    </row>
    <row r="18" spans="3:26" x14ac:dyDescent="0.25">
      <c r="C18" t="s">
        <v>6</v>
      </c>
      <c r="D18" t="s">
        <v>38</v>
      </c>
      <c r="E18" t="s">
        <v>31</v>
      </c>
      <c r="F18" s="4">
        <v>2681</v>
      </c>
      <c r="G18" s="5">
        <v>54</v>
      </c>
      <c r="J18" s="7">
        <v>7</v>
      </c>
      <c r="K18" s="8" t="s">
        <v>48</v>
      </c>
      <c r="Y18" t="s">
        <v>18</v>
      </c>
      <c r="Z18" s="11">
        <v>6.47</v>
      </c>
    </row>
    <row r="19" spans="3:26" x14ac:dyDescent="0.25">
      <c r="C19" t="s">
        <v>8</v>
      </c>
      <c r="D19" t="s">
        <v>35</v>
      </c>
      <c r="E19" t="s">
        <v>22</v>
      </c>
      <c r="F19" s="4">
        <v>5012</v>
      </c>
      <c r="G19" s="5">
        <v>210</v>
      </c>
      <c r="J19" s="7">
        <v>8</v>
      </c>
      <c r="K19" s="8" t="s">
        <v>51</v>
      </c>
      <c r="Y19" t="s">
        <v>19</v>
      </c>
      <c r="Z19" s="11">
        <v>7.64</v>
      </c>
    </row>
    <row r="20" spans="3:26" x14ac:dyDescent="0.25">
      <c r="C20" t="s">
        <v>7</v>
      </c>
      <c r="D20" t="s">
        <v>38</v>
      </c>
      <c r="E20" t="s">
        <v>14</v>
      </c>
      <c r="F20" s="4">
        <v>1281</v>
      </c>
      <c r="G20" s="5">
        <v>75</v>
      </c>
      <c r="J20" s="7">
        <v>9</v>
      </c>
      <c r="K20" s="8" t="s">
        <v>46</v>
      </c>
      <c r="Y20" t="s">
        <v>20</v>
      </c>
      <c r="Z20" s="11">
        <v>10.62</v>
      </c>
    </row>
    <row r="21" spans="3:26" x14ac:dyDescent="0.25">
      <c r="C21" t="s">
        <v>5</v>
      </c>
      <c r="D21" t="s">
        <v>37</v>
      </c>
      <c r="E21" t="s">
        <v>14</v>
      </c>
      <c r="F21" s="4">
        <v>4991</v>
      </c>
      <c r="G21" s="5">
        <v>12</v>
      </c>
      <c r="J21" s="7">
        <v>10</v>
      </c>
      <c r="K21" s="8" t="s">
        <v>47</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E5C0-AE63-419D-88A3-866F0A69C4C7}">
  <dimension ref="A3:P303"/>
  <sheetViews>
    <sheetView tabSelected="1" topLeftCell="F1" workbookViewId="0">
      <selection activeCell="M10" sqref="M10"/>
    </sheetView>
  </sheetViews>
  <sheetFormatPr defaultRowHeight="15" x14ac:dyDescent="0.25"/>
  <cols>
    <col min="6" max="6" width="23.5703125" customWidth="1"/>
    <col min="9" max="9" width="12.5703125" customWidth="1"/>
    <col min="10" max="10" width="27.5703125" customWidth="1"/>
    <col min="15" max="15" width="21.85546875" bestFit="1" customWidth="1"/>
    <col min="16" max="18" width="12.7109375" bestFit="1" customWidth="1"/>
  </cols>
  <sheetData>
    <row r="3" spans="1:16" x14ac:dyDescent="0.25">
      <c r="A3" t="s">
        <v>0</v>
      </c>
      <c r="B3" t="s">
        <v>50</v>
      </c>
      <c r="D3" s="6" t="s">
        <v>11</v>
      </c>
      <c r="E3" s="6" t="s">
        <v>12</v>
      </c>
      <c r="F3" s="6" t="s">
        <v>0</v>
      </c>
      <c r="G3" s="10" t="s">
        <v>1</v>
      </c>
      <c r="H3" s="10" t="s">
        <v>49</v>
      </c>
      <c r="I3" s="6" t="s">
        <v>81</v>
      </c>
      <c r="J3" s="6" t="s">
        <v>82</v>
      </c>
    </row>
    <row r="4" spans="1:16" x14ac:dyDescent="0.25">
      <c r="A4" t="s">
        <v>13</v>
      </c>
      <c r="B4" s="11">
        <v>9.33</v>
      </c>
      <c r="D4" t="s">
        <v>40</v>
      </c>
      <c r="E4" t="s">
        <v>37</v>
      </c>
      <c r="F4" t="s">
        <v>30</v>
      </c>
      <c r="G4" s="4">
        <v>1624</v>
      </c>
      <c r="H4" s="5">
        <v>114</v>
      </c>
      <c r="I4">
        <f>VLOOKUP(Data1315[[#This Row],[Product]],CHOOSE({1,2},products14[Product],products14[Cost per unit]),2,0)</f>
        <v>14.49</v>
      </c>
      <c r="J4" s="4">
        <f>Data1315[[#This Row],[cost of products per unit]]*Data1315[[#This Row],[Units]]</f>
        <v>1651.8600000000001</v>
      </c>
    </row>
    <row r="5" spans="1:16" x14ac:dyDescent="0.25">
      <c r="A5" t="s">
        <v>14</v>
      </c>
      <c r="B5" s="11">
        <v>11.7</v>
      </c>
      <c r="D5" t="s">
        <v>8</v>
      </c>
      <c r="E5" t="s">
        <v>35</v>
      </c>
      <c r="F5" t="s">
        <v>32</v>
      </c>
      <c r="G5" s="4">
        <v>6706</v>
      </c>
      <c r="H5" s="5">
        <v>459</v>
      </c>
      <c r="I5">
        <f>VLOOKUP(Data1315[[#This Row],[Product]],CHOOSE({1,2},products14[Product],products14[Cost per unit]),2,0)</f>
        <v>8.65</v>
      </c>
      <c r="J5" s="4">
        <f>Data1315[[#This Row],[cost of products per unit]]*Data1315[[#This Row],[Units]]</f>
        <v>3970.3500000000004</v>
      </c>
      <c r="O5" s="33" t="s">
        <v>56</v>
      </c>
      <c r="P5" t="s">
        <v>83</v>
      </c>
    </row>
    <row r="6" spans="1:16" x14ac:dyDescent="0.25">
      <c r="A6" t="s">
        <v>4</v>
      </c>
      <c r="B6" s="11">
        <v>11.88</v>
      </c>
      <c r="D6" t="s">
        <v>9</v>
      </c>
      <c r="E6" t="s">
        <v>35</v>
      </c>
      <c r="F6" t="s">
        <v>4</v>
      </c>
      <c r="G6" s="4">
        <v>959</v>
      </c>
      <c r="H6" s="5">
        <v>147</v>
      </c>
      <c r="I6">
        <f>VLOOKUP(Data1315[[#This Row],[Product]],CHOOSE({1,2},products14[Product],products14[Cost per unit]),2,0)</f>
        <v>11.88</v>
      </c>
      <c r="J6" s="4">
        <f>Data1315[[#This Row],[cost of products per unit]]*Data1315[[#This Row],[Units]]</f>
        <v>1746.3600000000001</v>
      </c>
      <c r="O6" s="34" t="s">
        <v>14</v>
      </c>
      <c r="P6" s="39">
        <v>1233322.5</v>
      </c>
    </row>
    <row r="7" spans="1:16" x14ac:dyDescent="0.25">
      <c r="A7" t="s">
        <v>15</v>
      </c>
      <c r="B7" s="11">
        <v>11.73</v>
      </c>
      <c r="D7" t="s">
        <v>41</v>
      </c>
      <c r="E7" t="s">
        <v>36</v>
      </c>
      <c r="F7" t="s">
        <v>18</v>
      </c>
      <c r="G7" s="4">
        <v>9632</v>
      </c>
      <c r="H7" s="5">
        <v>288</v>
      </c>
      <c r="I7">
        <f>VLOOKUP(Data1315[[#This Row],[Product]],CHOOSE({1,2},products14[Product],products14[Cost per unit]),2,0)</f>
        <v>6.47</v>
      </c>
      <c r="J7" s="4">
        <f>Data1315[[#This Row],[cost of products per unit]]*Data1315[[#This Row],[Units]]</f>
        <v>1863.36</v>
      </c>
      <c r="O7" s="34" t="s">
        <v>30</v>
      </c>
      <c r="P7" s="39">
        <v>1235565.6599999999</v>
      </c>
    </row>
    <row r="8" spans="1:16" x14ac:dyDescent="0.25">
      <c r="A8" t="s">
        <v>16</v>
      </c>
      <c r="B8" s="11">
        <v>8.7899999999999991</v>
      </c>
      <c r="D8" t="s">
        <v>6</v>
      </c>
      <c r="E8" t="s">
        <v>39</v>
      </c>
      <c r="F8" t="s">
        <v>25</v>
      </c>
      <c r="G8" s="4">
        <v>2100</v>
      </c>
      <c r="H8" s="5">
        <v>414</v>
      </c>
      <c r="I8">
        <f>VLOOKUP(Data1315[[#This Row],[Product]],CHOOSE({1,2},products14[Product],products14[Cost per unit]),2,0)</f>
        <v>13.15</v>
      </c>
      <c r="J8" s="4">
        <f>Data1315[[#This Row],[cost of products per unit]]*Data1315[[#This Row],[Units]]</f>
        <v>5444.1</v>
      </c>
      <c r="O8" s="34" t="s">
        <v>24</v>
      </c>
      <c r="P8" s="39">
        <v>1239929.67</v>
      </c>
    </row>
    <row r="9" spans="1:16" x14ac:dyDescent="0.25">
      <c r="A9" t="s">
        <v>17</v>
      </c>
      <c r="B9" s="11">
        <v>3.11</v>
      </c>
      <c r="D9" t="s">
        <v>40</v>
      </c>
      <c r="E9" t="s">
        <v>35</v>
      </c>
      <c r="F9" t="s">
        <v>33</v>
      </c>
      <c r="G9" s="4">
        <v>8869</v>
      </c>
      <c r="H9" s="5">
        <v>432</v>
      </c>
      <c r="I9">
        <f>VLOOKUP(Data1315[[#This Row],[Product]],CHOOSE({1,2},products14[Product],products14[Cost per unit]),2,0)</f>
        <v>12.37</v>
      </c>
      <c r="J9" s="4">
        <f>Data1315[[#This Row],[cost of products per unit]]*Data1315[[#This Row],[Units]]</f>
        <v>5343.8399999999992</v>
      </c>
      <c r="O9" s="34" t="s">
        <v>19</v>
      </c>
      <c r="P9" s="39">
        <v>1235666.1599999999</v>
      </c>
    </row>
    <row r="10" spans="1:16" x14ac:dyDescent="0.25">
      <c r="A10" t="s">
        <v>18</v>
      </c>
      <c r="B10" s="11">
        <v>6.47</v>
      </c>
      <c r="D10" t="s">
        <v>6</v>
      </c>
      <c r="E10" t="s">
        <v>38</v>
      </c>
      <c r="F10" t="s">
        <v>31</v>
      </c>
      <c r="G10" s="4">
        <v>2681</v>
      </c>
      <c r="H10" s="5">
        <v>54</v>
      </c>
      <c r="I10">
        <f>VLOOKUP(Data1315[[#This Row],[Product]],CHOOSE({1,2},products14[Product],products14[Cost per unit]),2,0)</f>
        <v>5.79</v>
      </c>
      <c r="J10" s="4">
        <f>Data1315[[#This Row],[cost of products per unit]]*Data1315[[#This Row],[Units]]</f>
        <v>312.66000000000003</v>
      </c>
      <c r="O10" s="34" t="s">
        <v>22</v>
      </c>
      <c r="P10" s="39">
        <v>1236912.1499999999</v>
      </c>
    </row>
    <row r="11" spans="1:16" x14ac:dyDescent="0.25">
      <c r="A11" t="s">
        <v>19</v>
      </c>
      <c r="B11" s="11">
        <v>7.64</v>
      </c>
      <c r="D11" t="s">
        <v>8</v>
      </c>
      <c r="E11" t="s">
        <v>35</v>
      </c>
      <c r="F11" t="s">
        <v>22</v>
      </c>
      <c r="G11" s="4">
        <v>5012</v>
      </c>
      <c r="H11" s="5">
        <v>210</v>
      </c>
      <c r="I11">
        <f>VLOOKUP(Data1315[[#This Row],[Product]],CHOOSE({1,2},products14[Product],products14[Cost per unit]),2,0)</f>
        <v>9.77</v>
      </c>
      <c r="J11" s="4">
        <f>Data1315[[#This Row],[cost of products per unit]]*Data1315[[#This Row],[Units]]</f>
        <v>2051.6999999999998</v>
      </c>
      <c r="O11" s="34" t="s">
        <v>4</v>
      </c>
      <c r="P11" s="39">
        <v>1240298.76</v>
      </c>
    </row>
    <row r="12" spans="1:16" x14ac:dyDescent="0.25">
      <c r="A12" t="s">
        <v>20</v>
      </c>
      <c r="B12" s="11">
        <v>10.62</v>
      </c>
      <c r="D12" t="s">
        <v>7</v>
      </c>
      <c r="E12" t="s">
        <v>38</v>
      </c>
      <c r="F12" t="s">
        <v>14</v>
      </c>
      <c r="G12" s="4">
        <v>1281</v>
      </c>
      <c r="H12" s="5">
        <v>75</v>
      </c>
      <c r="I12">
        <f>VLOOKUP(Data1315[[#This Row],[Product]],CHOOSE({1,2},products14[Product],products14[Cost per unit]),2,0)</f>
        <v>11.7</v>
      </c>
      <c r="J12" s="4">
        <f>Data1315[[#This Row],[cost of products per unit]]*Data1315[[#This Row],[Units]]</f>
        <v>877.5</v>
      </c>
      <c r="O12" s="34" t="s">
        <v>26</v>
      </c>
      <c r="P12" s="39">
        <v>1237693.8</v>
      </c>
    </row>
    <row r="13" spans="1:16" x14ac:dyDescent="0.25">
      <c r="A13" t="s">
        <v>21</v>
      </c>
      <c r="B13" s="11">
        <v>9</v>
      </c>
      <c r="D13" t="s">
        <v>5</v>
      </c>
      <c r="E13" t="s">
        <v>37</v>
      </c>
      <c r="F13" t="s">
        <v>14</v>
      </c>
      <c r="G13" s="4">
        <v>4991</v>
      </c>
      <c r="H13" s="5">
        <v>12</v>
      </c>
      <c r="I13">
        <f>VLOOKUP(Data1315[[#This Row],[Product]],CHOOSE({1,2},products14[Product],products14[Cost per unit]),2,0)</f>
        <v>11.7</v>
      </c>
      <c r="J13" s="4">
        <f>Data1315[[#This Row],[cost of products per unit]]*Data1315[[#This Row],[Units]]</f>
        <v>140.39999999999998</v>
      </c>
      <c r="O13" s="34" t="s">
        <v>28</v>
      </c>
      <c r="P13" s="39">
        <v>1236073.44</v>
      </c>
    </row>
    <row r="14" spans="1:16" x14ac:dyDescent="0.25">
      <c r="A14" t="s">
        <v>22</v>
      </c>
      <c r="B14" s="11">
        <v>9.77</v>
      </c>
      <c r="D14" t="s">
        <v>2</v>
      </c>
      <c r="E14" t="s">
        <v>39</v>
      </c>
      <c r="F14" t="s">
        <v>25</v>
      </c>
      <c r="G14" s="4">
        <v>1785</v>
      </c>
      <c r="H14" s="5">
        <v>462</v>
      </c>
      <c r="I14">
        <f>VLOOKUP(Data1315[[#This Row],[Product]],CHOOSE({1,2},products14[Product],products14[Cost per unit]),2,0)</f>
        <v>13.15</v>
      </c>
      <c r="J14" s="4">
        <f>Data1315[[#This Row],[cost of products per unit]]*Data1315[[#This Row],[Units]]</f>
        <v>6075.3</v>
      </c>
      <c r="O14" s="34" t="s">
        <v>32</v>
      </c>
      <c r="P14" s="39">
        <v>1234796.7</v>
      </c>
    </row>
    <row r="15" spans="1:16" x14ac:dyDescent="0.25">
      <c r="A15" t="s">
        <v>23</v>
      </c>
      <c r="B15" s="11">
        <v>6.49</v>
      </c>
      <c r="D15" t="s">
        <v>3</v>
      </c>
      <c r="E15" t="s">
        <v>37</v>
      </c>
      <c r="F15" t="s">
        <v>17</v>
      </c>
      <c r="G15" s="4">
        <v>3983</v>
      </c>
      <c r="H15" s="5">
        <v>144</v>
      </c>
      <c r="I15">
        <f>VLOOKUP(Data1315[[#This Row],[Product]],CHOOSE({1,2},products14[Product],products14[Cost per unit]),2,0)</f>
        <v>3.11</v>
      </c>
      <c r="J15" s="4">
        <f>Data1315[[#This Row],[cost of products per unit]]*Data1315[[#This Row],[Units]]</f>
        <v>447.84</v>
      </c>
      <c r="O15" s="34" t="s">
        <v>17</v>
      </c>
      <c r="P15" s="39">
        <v>1238573.82</v>
      </c>
    </row>
    <row r="16" spans="1:16" x14ac:dyDescent="0.25">
      <c r="A16" t="s">
        <v>24</v>
      </c>
      <c r="B16" s="11">
        <v>4.97</v>
      </c>
      <c r="D16" t="s">
        <v>9</v>
      </c>
      <c r="E16" t="s">
        <v>38</v>
      </c>
      <c r="F16" t="s">
        <v>16</v>
      </c>
      <c r="G16" s="4">
        <v>2646</v>
      </c>
      <c r="H16" s="5">
        <v>120</v>
      </c>
      <c r="I16">
        <f>VLOOKUP(Data1315[[#This Row],[Product]],CHOOSE({1,2},products14[Product],products14[Cost per unit]),2,0)</f>
        <v>8.7899999999999991</v>
      </c>
      <c r="J16" s="4">
        <f>Data1315[[#This Row],[cost of products per unit]]*Data1315[[#This Row],[Units]]</f>
        <v>1054.8</v>
      </c>
      <c r="O16" s="34" t="s">
        <v>23</v>
      </c>
      <c r="P16" s="39">
        <v>1238221.08</v>
      </c>
    </row>
    <row r="17" spans="1:16" x14ac:dyDescent="0.25">
      <c r="A17" t="s">
        <v>25</v>
      </c>
      <c r="B17" s="11">
        <v>13.15</v>
      </c>
      <c r="D17" t="s">
        <v>2</v>
      </c>
      <c r="E17" t="s">
        <v>34</v>
      </c>
      <c r="F17" t="s">
        <v>13</v>
      </c>
      <c r="G17" s="4">
        <v>252</v>
      </c>
      <c r="H17" s="5">
        <v>54</v>
      </c>
      <c r="I17">
        <f>VLOOKUP(Data1315[[#This Row],[Product]],CHOOSE({1,2},products14[Product],products14[Cost per unit]),2,0)</f>
        <v>9.33</v>
      </c>
      <c r="J17" s="4">
        <f>Data1315[[#This Row],[cost of products per unit]]*Data1315[[#This Row],[Units]]</f>
        <v>503.82</v>
      </c>
      <c r="O17" s="34" t="s">
        <v>29</v>
      </c>
      <c r="P17" s="39">
        <v>1239601.68</v>
      </c>
    </row>
    <row r="18" spans="1:16" x14ac:dyDescent="0.25">
      <c r="A18" t="s">
        <v>26</v>
      </c>
      <c r="B18" s="11">
        <v>5.6</v>
      </c>
      <c r="D18" t="s">
        <v>3</v>
      </c>
      <c r="E18" t="s">
        <v>35</v>
      </c>
      <c r="F18" t="s">
        <v>25</v>
      </c>
      <c r="G18" s="4">
        <v>2464</v>
      </c>
      <c r="H18" s="5">
        <v>234</v>
      </c>
      <c r="I18">
        <f>VLOOKUP(Data1315[[#This Row],[Product]],CHOOSE({1,2},products14[Product],products14[Cost per unit]),2,0)</f>
        <v>13.15</v>
      </c>
      <c r="J18" s="4">
        <f>Data1315[[#This Row],[cost of products per unit]]*Data1315[[#This Row],[Units]]</f>
        <v>3077.1</v>
      </c>
      <c r="O18" s="34" t="s">
        <v>13</v>
      </c>
      <c r="P18" s="39">
        <v>1240365.18</v>
      </c>
    </row>
    <row r="19" spans="1:16" x14ac:dyDescent="0.25">
      <c r="A19" t="s">
        <v>27</v>
      </c>
      <c r="B19" s="11">
        <v>16.73</v>
      </c>
      <c r="D19" t="s">
        <v>3</v>
      </c>
      <c r="E19" t="s">
        <v>35</v>
      </c>
      <c r="F19" t="s">
        <v>29</v>
      </c>
      <c r="G19" s="4">
        <v>2114</v>
      </c>
      <c r="H19" s="5">
        <v>66</v>
      </c>
      <c r="I19">
        <f>VLOOKUP(Data1315[[#This Row],[Product]],CHOOSE({1,2},products14[Product],products14[Cost per unit]),2,0)</f>
        <v>7.16</v>
      </c>
      <c r="J19" s="4">
        <f>Data1315[[#This Row],[cost of products per unit]]*Data1315[[#This Row],[Units]]</f>
        <v>472.56</v>
      </c>
      <c r="O19" s="34" t="s">
        <v>16</v>
      </c>
      <c r="P19" s="39">
        <v>1234645.68</v>
      </c>
    </row>
    <row r="20" spans="1:16" x14ac:dyDescent="0.25">
      <c r="A20" t="s">
        <v>28</v>
      </c>
      <c r="B20" s="11">
        <v>10.38</v>
      </c>
      <c r="D20" t="s">
        <v>6</v>
      </c>
      <c r="E20" t="s">
        <v>37</v>
      </c>
      <c r="F20" t="s">
        <v>31</v>
      </c>
      <c r="G20" s="4">
        <v>7693</v>
      </c>
      <c r="H20" s="5">
        <v>87</v>
      </c>
      <c r="I20">
        <f>VLOOKUP(Data1315[[#This Row],[Product]],CHOOSE({1,2},products14[Product],products14[Cost per unit]),2,0)</f>
        <v>5.79</v>
      </c>
      <c r="J20" s="4">
        <f>Data1315[[#This Row],[cost of products per unit]]*Data1315[[#This Row],[Units]]</f>
        <v>503.73</v>
      </c>
      <c r="O20" s="34" t="s">
        <v>20</v>
      </c>
      <c r="P20" s="39">
        <v>1230387.06</v>
      </c>
    </row>
    <row r="21" spans="1:16" x14ac:dyDescent="0.25">
      <c r="A21" t="s">
        <v>29</v>
      </c>
      <c r="B21" s="11">
        <v>7.16</v>
      </c>
      <c r="D21" t="s">
        <v>5</v>
      </c>
      <c r="E21" t="s">
        <v>34</v>
      </c>
      <c r="F21" t="s">
        <v>20</v>
      </c>
      <c r="G21" s="4">
        <v>15610</v>
      </c>
      <c r="H21" s="5">
        <v>339</v>
      </c>
      <c r="I21">
        <f>VLOOKUP(Data1315[[#This Row],[Product]],CHOOSE({1,2},products14[Product],products14[Cost per unit]),2,0)</f>
        <v>10.62</v>
      </c>
      <c r="J21" s="4">
        <f>Data1315[[#This Row],[cost of products per unit]]*Data1315[[#This Row],[Units]]</f>
        <v>3600.18</v>
      </c>
      <c r="O21" s="34" t="s">
        <v>27</v>
      </c>
      <c r="P21" s="39">
        <v>1234796.01</v>
      </c>
    </row>
    <row r="22" spans="1:16" x14ac:dyDescent="0.25">
      <c r="A22" t="s">
        <v>30</v>
      </c>
      <c r="B22" s="11">
        <v>14.49</v>
      </c>
      <c r="D22" t="s">
        <v>41</v>
      </c>
      <c r="E22" t="s">
        <v>34</v>
      </c>
      <c r="F22" t="s">
        <v>22</v>
      </c>
      <c r="G22" s="4">
        <v>336</v>
      </c>
      <c r="H22" s="5">
        <v>144</v>
      </c>
      <c r="I22">
        <f>VLOOKUP(Data1315[[#This Row],[Product]],CHOOSE({1,2},products14[Product],products14[Cost per unit]),2,0)</f>
        <v>9.77</v>
      </c>
      <c r="J22" s="4">
        <f>Data1315[[#This Row],[cost of products per unit]]*Data1315[[#This Row],[Units]]</f>
        <v>1406.8799999999999</v>
      </c>
      <c r="O22" s="34" t="s">
        <v>33</v>
      </c>
      <c r="P22" s="39">
        <v>1235005.6200000001</v>
      </c>
    </row>
    <row r="23" spans="1:16" x14ac:dyDescent="0.25">
      <c r="A23" t="s">
        <v>31</v>
      </c>
      <c r="B23" s="11">
        <v>5.79</v>
      </c>
      <c r="D23" t="s">
        <v>2</v>
      </c>
      <c r="E23" t="s">
        <v>39</v>
      </c>
      <c r="F23" t="s">
        <v>20</v>
      </c>
      <c r="G23" s="4">
        <v>9443</v>
      </c>
      <c r="H23" s="5">
        <v>162</v>
      </c>
      <c r="I23">
        <f>VLOOKUP(Data1315[[#This Row],[Product]],CHOOSE({1,2},products14[Product],products14[Cost per unit]),2,0)</f>
        <v>10.62</v>
      </c>
      <c r="J23" s="4">
        <f>Data1315[[#This Row],[cost of products per unit]]*Data1315[[#This Row],[Units]]</f>
        <v>1720.4399999999998</v>
      </c>
      <c r="O23" s="34" t="s">
        <v>15</v>
      </c>
      <c r="P23" s="39">
        <v>1238053.8</v>
      </c>
    </row>
    <row r="24" spans="1:16" x14ac:dyDescent="0.25">
      <c r="A24" t="s">
        <v>32</v>
      </c>
      <c r="B24" s="11">
        <v>8.65</v>
      </c>
      <c r="D24" t="s">
        <v>9</v>
      </c>
      <c r="E24" t="s">
        <v>34</v>
      </c>
      <c r="F24" t="s">
        <v>23</v>
      </c>
      <c r="G24" s="4">
        <v>8155</v>
      </c>
      <c r="H24" s="5">
        <v>90</v>
      </c>
      <c r="I24">
        <f>VLOOKUP(Data1315[[#This Row],[Product]],CHOOSE({1,2},products14[Product],products14[Cost per unit]),2,0)</f>
        <v>6.49</v>
      </c>
      <c r="J24" s="4">
        <f>Data1315[[#This Row],[cost of products per unit]]*Data1315[[#This Row],[Units]]</f>
        <v>584.1</v>
      </c>
      <c r="O24" s="34" t="s">
        <v>31</v>
      </c>
      <c r="P24" s="39">
        <v>1239201.48</v>
      </c>
    </row>
    <row r="25" spans="1:16" x14ac:dyDescent="0.25">
      <c r="A25" t="s">
        <v>33</v>
      </c>
      <c r="B25" s="11">
        <v>12.37</v>
      </c>
      <c r="D25" t="s">
        <v>8</v>
      </c>
      <c r="E25" t="s">
        <v>38</v>
      </c>
      <c r="F25" t="s">
        <v>23</v>
      </c>
      <c r="G25" s="4">
        <v>1701</v>
      </c>
      <c r="H25" s="5">
        <v>234</v>
      </c>
      <c r="I25">
        <f>VLOOKUP(Data1315[[#This Row],[Product]],CHOOSE({1,2},products14[Product],products14[Cost per unit]),2,0)</f>
        <v>6.49</v>
      </c>
      <c r="J25" s="4">
        <f>Data1315[[#This Row],[cost of products per unit]]*Data1315[[#This Row],[Units]]</f>
        <v>1518.66</v>
      </c>
      <c r="O25" s="34" t="s">
        <v>21</v>
      </c>
      <c r="P25" s="39">
        <v>1240626</v>
      </c>
    </row>
    <row r="26" spans="1:16" x14ac:dyDescent="0.25">
      <c r="D26" t="s">
        <v>10</v>
      </c>
      <c r="E26" t="s">
        <v>38</v>
      </c>
      <c r="F26" t="s">
        <v>22</v>
      </c>
      <c r="G26" s="4">
        <v>2205</v>
      </c>
      <c r="H26" s="5">
        <v>141</v>
      </c>
      <c r="I26">
        <f>VLOOKUP(Data1315[[#This Row],[Product]],CHOOSE({1,2},products14[Product],products14[Cost per unit]),2,0)</f>
        <v>9.77</v>
      </c>
      <c r="J26" s="4">
        <f>Data1315[[#This Row],[cost of products per unit]]*Data1315[[#This Row],[Units]]</f>
        <v>1377.57</v>
      </c>
      <c r="O26" s="34" t="s">
        <v>25</v>
      </c>
      <c r="P26" s="39">
        <v>1237831.3500000001</v>
      </c>
    </row>
    <row r="27" spans="1:16" x14ac:dyDescent="0.25">
      <c r="D27" t="s">
        <v>8</v>
      </c>
      <c r="E27" t="s">
        <v>37</v>
      </c>
      <c r="F27" t="s">
        <v>19</v>
      </c>
      <c r="G27" s="4">
        <v>1771</v>
      </c>
      <c r="H27" s="5">
        <v>204</v>
      </c>
      <c r="I27">
        <f>VLOOKUP(Data1315[[#This Row],[Product]],CHOOSE({1,2},products14[Product],products14[Cost per unit]),2,0)</f>
        <v>7.64</v>
      </c>
      <c r="J27" s="4">
        <f>Data1315[[#This Row],[cost of products per unit]]*Data1315[[#This Row],[Units]]</f>
        <v>1558.56</v>
      </c>
      <c r="O27" s="34" t="s">
        <v>58</v>
      </c>
      <c r="P27" s="39">
        <v>1160187.5999999999</v>
      </c>
    </row>
    <row r="28" spans="1:16" x14ac:dyDescent="0.25">
      <c r="D28" t="s">
        <v>41</v>
      </c>
      <c r="E28" t="s">
        <v>35</v>
      </c>
      <c r="F28" t="s">
        <v>15</v>
      </c>
      <c r="G28" s="4">
        <v>2114</v>
      </c>
      <c r="H28" s="5">
        <v>186</v>
      </c>
      <c r="I28">
        <f>VLOOKUP(Data1315[[#This Row],[Product]],CHOOSE({1,2},products14[Product],products14[Cost per unit]),2,0)</f>
        <v>11.73</v>
      </c>
      <c r="J28" s="4">
        <f>Data1315[[#This Row],[cost of products per unit]]*Data1315[[#This Row],[Units]]</f>
        <v>2181.7800000000002</v>
      </c>
    </row>
    <row r="29" spans="1:16" x14ac:dyDescent="0.25">
      <c r="D29" t="s">
        <v>41</v>
      </c>
      <c r="E29" t="s">
        <v>36</v>
      </c>
      <c r="F29" t="s">
        <v>13</v>
      </c>
      <c r="G29" s="4">
        <v>10311</v>
      </c>
      <c r="H29" s="5">
        <v>231</v>
      </c>
      <c r="I29">
        <f>VLOOKUP(Data1315[[#This Row],[Product]],CHOOSE({1,2},products14[Product],products14[Cost per unit]),2,0)</f>
        <v>9.33</v>
      </c>
      <c r="J29" s="4">
        <f>Data1315[[#This Row],[cost of products per unit]]*Data1315[[#This Row],[Units]]</f>
        <v>2155.23</v>
      </c>
    </row>
    <row r="30" spans="1:16" x14ac:dyDescent="0.25">
      <c r="D30" t="s">
        <v>3</v>
      </c>
      <c r="E30" t="s">
        <v>39</v>
      </c>
      <c r="F30" t="s">
        <v>16</v>
      </c>
      <c r="G30" s="4">
        <v>21</v>
      </c>
      <c r="H30" s="5">
        <v>168</v>
      </c>
      <c r="I30">
        <f>VLOOKUP(Data1315[[#This Row],[Product]],CHOOSE({1,2},products14[Product],products14[Cost per unit]),2,0)</f>
        <v>8.7899999999999991</v>
      </c>
      <c r="J30" s="4">
        <f>Data1315[[#This Row],[cost of products per unit]]*Data1315[[#This Row],[Units]]</f>
        <v>1476.7199999999998</v>
      </c>
    </row>
    <row r="31" spans="1:16" x14ac:dyDescent="0.25">
      <c r="D31" t="s">
        <v>10</v>
      </c>
      <c r="E31" t="s">
        <v>35</v>
      </c>
      <c r="F31" t="s">
        <v>20</v>
      </c>
      <c r="G31" s="4">
        <v>1974</v>
      </c>
      <c r="H31" s="5">
        <v>195</v>
      </c>
      <c r="I31">
        <f>VLOOKUP(Data1315[[#This Row],[Product]],CHOOSE({1,2},products14[Product],products14[Cost per unit]),2,0)</f>
        <v>10.62</v>
      </c>
      <c r="J31" s="4">
        <f>Data1315[[#This Row],[cost of products per unit]]*Data1315[[#This Row],[Units]]</f>
        <v>2070.8999999999996</v>
      </c>
    </row>
    <row r="32" spans="1:16" x14ac:dyDescent="0.25">
      <c r="D32" t="s">
        <v>5</v>
      </c>
      <c r="E32" t="s">
        <v>36</v>
      </c>
      <c r="F32" t="s">
        <v>23</v>
      </c>
      <c r="G32" s="4">
        <v>6314</v>
      </c>
      <c r="H32" s="5">
        <v>15</v>
      </c>
      <c r="I32">
        <f>VLOOKUP(Data1315[[#This Row],[Product]],CHOOSE({1,2},products14[Product],products14[Cost per unit]),2,0)</f>
        <v>6.49</v>
      </c>
      <c r="J32" s="4">
        <f>Data1315[[#This Row],[cost of products per unit]]*Data1315[[#This Row],[Units]]</f>
        <v>97.350000000000009</v>
      </c>
    </row>
    <row r="33" spans="4:10" x14ac:dyDescent="0.25">
      <c r="D33" t="s">
        <v>10</v>
      </c>
      <c r="E33" t="s">
        <v>37</v>
      </c>
      <c r="F33" t="s">
        <v>23</v>
      </c>
      <c r="G33" s="4">
        <v>4683</v>
      </c>
      <c r="H33" s="5">
        <v>30</v>
      </c>
      <c r="I33">
        <f>VLOOKUP(Data1315[[#This Row],[Product]],CHOOSE({1,2},products14[Product],products14[Cost per unit]),2,0)</f>
        <v>6.49</v>
      </c>
      <c r="J33" s="4">
        <f>Data1315[[#This Row],[cost of products per unit]]*Data1315[[#This Row],[Units]]</f>
        <v>194.70000000000002</v>
      </c>
    </row>
    <row r="34" spans="4:10" x14ac:dyDescent="0.25">
      <c r="D34" t="s">
        <v>41</v>
      </c>
      <c r="E34" t="s">
        <v>37</v>
      </c>
      <c r="F34" t="s">
        <v>24</v>
      </c>
      <c r="G34" s="4">
        <v>6398</v>
      </c>
      <c r="H34" s="5">
        <v>102</v>
      </c>
      <c r="I34">
        <f>VLOOKUP(Data1315[[#This Row],[Product]],CHOOSE({1,2},products14[Product],products14[Cost per unit]),2,0)</f>
        <v>4.97</v>
      </c>
      <c r="J34" s="4">
        <f>Data1315[[#This Row],[cost of products per unit]]*Data1315[[#This Row],[Units]]</f>
        <v>506.94</v>
      </c>
    </row>
    <row r="35" spans="4:10" x14ac:dyDescent="0.25">
      <c r="D35" t="s">
        <v>2</v>
      </c>
      <c r="E35" t="s">
        <v>35</v>
      </c>
      <c r="F35" t="s">
        <v>19</v>
      </c>
      <c r="G35" s="4">
        <v>553</v>
      </c>
      <c r="H35" s="5">
        <v>15</v>
      </c>
      <c r="I35">
        <f>VLOOKUP(Data1315[[#This Row],[Product]],CHOOSE({1,2},products14[Product],products14[Cost per unit]),2,0)</f>
        <v>7.64</v>
      </c>
      <c r="J35" s="4">
        <f>Data1315[[#This Row],[cost of products per unit]]*Data1315[[#This Row],[Units]]</f>
        <v>114.6</v>
      </c>
    </row>
    <row r="36" spans="4:10" x14ac:dyDescent="0.25">
      <c r="D36" t="s">
        <v>8</v>
      </c>
      <c r="E36" t="s">
        <v>39</v>
      </c>
      <c r="F36" t="s">
        <v>30</v>
      </c>
      <c r="G36" s="4">
        <v>7021</v>
      </c>
      <c r="H36" s="5">
        <v>183</v>
      </c>
      <c r="I36">
        <f>VLOOKUP(Data1315[[#This Row],[Product]],CHOOSE({1,2},products14[Product],products14[Cost per unit]),2,0)</f>
        <v>14.49</v>
      </c>
      <c r="J36" s="4">
        <f>Data1315[[#This Row],[cost of products per unit]]*Data1315[[#This Row],[Units]]</f>
        <v>2651.67</v>
      </c>
    </row>
    <row r="37" spans="4:10" x14ac:dyDescent="0.25">
      <c r="D37" t="s">
        <v>40</v>
      </c>
      <c r="E37" t="s">
        <v>39</v>
      </c>
      <c r="F37" t="s">
        <v>22</v>
      </c>
      <c r="G37" s="4">
        <v>5817</v>
      </c>
      <c r="H37" s="5">
        <v>12</v>
      </c>
      <c r="I37">
        <f>VLOOKUP(Data1315[[#This Row],[Product]],CHOOSE({1,2},products14[Product],products14[Cost per unit]),2,0)</f>
        <v>9.77</v>
      </c>
      <c r="J37" s="4">
        <f>Data1315[[#This Row],[cost of products per unit]]*Data1315[[#This Row],[Units]]</f>
        <v>117.24</v>
      </c>
    </row>
    <row r="38" spans="4:10" x14ac:dyDescent="0.25">
      <c r="D38" t="s">
        <v>41</v>
      </c>
      <c r="E38" t="s">
        <v>39</v>
      </c>
      <c r="F38" t="s">
        <v>14</v>
      </c>
      <c r="G38" s="4">
        <v>3976</v>
      </c>
      <c r="H38" s="5">
        <v>72</v>
      </c>
      <c r="I38">
        <f>VLOOKUP(Data1315[[#This Row],[Product]],CHOOSE({1,2},products14[Product],products14[Cost per unit]),2,0)</f>
        <v>11.7</v>
      </c>
      <c r="J38" s="4">
        <f>Data1315[[#This Row],[cost of products per unit]]*Data1315[[#This Row],[Units]]</f>
        <v>842.4</v>
      </c>
    </row>
    <row r="39" spans="4:10" x14ac:dyDescent="0.25">
      <c r="D39" t="s">
        <v>6</v>
      </c>
      <c r="E39" t="s">
        <v>38</v>
      </c>
      <c r="F39" t="s">
        <v>27</v>
      </c>
      <c r="G39" s="4">
        <v>1134</v>
      </c>
      <c r="H39" s="5">
        <v>282</v>
      </c>
      <c r="I39">
        <f>VLOOKUP(Data1315[[#This Row],[Product]],CHOOSE({1,2},products14[Product],products14[Cost per unit]),2,0)</f>
        <v>16.73</v>
      </c>
      <c r="J39" s="4">
        <f>Data1315[[#This Row],[cost of products per unit]]*Data1315[[#This Row],[Units]]</f>
        <v>4717.8599999999997</v>
      </c>
    </row>
    <row r="40" spans="4:10" x14ac:dyDescent="0.25">
      <c r="D40" t="s">
        <v>2</v>
      </c>
      <c r="E40" t="s">
        <v>39</v>
      </c>
      <c r="F40" t="s">
        <v>28</v>
      </c>
      <c r="G40" s="4">
        <v>6027</v>
      </c>
      <c r="H40" s="5">
        <v>144</v>
      </c>
      <c r="I40">
        <f>VLOOKUP(Data1315[[#This Row],[Product]],CHOOSE({1,2},products14[Product],products14[Cost per unit]),2,0)</f>
        <v>10.38</v>
      </c>
      <c r="J40" s="4">
        <f>Data1315[[#This Row],[cost of products per unit]]*Data1315[[#This Row],[Units]]</f>
        <v>1494.72</v>
      </c>
    </row>
    <row r="41" spans="4:10" x14ac:dyDescent="0.25">
      <c r="D41" t="s">
        <v>6</v>
      </c>
      <c r="E41" t="s">
        <v>37</v>
      </c>
      <c r="F41" t="s">
        <v>16</v>
      </c>
      <c r="G41" s="4">
        <v>1904</v>
      </c>
      <c r="H41" s="5">
        <v>405</v>
      </c>
      <c r="I41">
        <f>VLOOKUP(Data1315[[#This Row],[Product]],CHOOSE({1,2},products14[Product],products14[Cost per unit]),2,0)</f>
        <v>8.7899999999999991</v>
      </c>
      <c r="J41" s="4">
        <f>Data1315[[#This Row],[cost of products per unit]]*Data1315[[#This Row],[Units]]</f>
        <v>3559.95</v>
      </c>
    </row>
    <row r="42" spans="4:10" x14ac:dyDescent="0.25">
      <c r="D42" t="s">
        <v>7</v>
      </c>
      <c r="E42" t="s">
        <v>34</v>
      </c>
      <c r="F42" t="s">
        <v>32</v>
      </c>
      <c r="G42" s="4">
        <v>3262</v>
      </c>
      <c r="H42" s="5">
        <v>75</v>
      </c>
      <c r="I42">
        <f>VLOOKUP(Data1315[[#This Row],[Product]],CHOOSE({1,2},products14[Product],products14[Cost per unit]),2,0)</f>
        <v>8.65</v>
      </c>
      <c r="J42" s="4">
        <f>Data1315[[#This Row],[cost of products per unit]]*Data1315[[#This Row],[Units]]</f>
        <v>648.75</v>
      </c>
    </row>
    <row r="43" spans="4:10" x14ac:dyDescent="0.25">
      <c r="D43" t="s">
        <v>40</v>
      </c>
      <c r="E43" t="s">
        <v>34</v>
      </c>
      <c r="F43" t="s">
        <v>27</v>
      </c>
      <c r="G43" s="4">
        <v>2289</v>
      </c>
      <c r="H43" s="5">
        <v>135</v>
      </c>
      <c r="I43">
        <f>VLOOKUP(Data1315[[#This Row],[Product]],CHOOSE({1,2},products14[Product],products14[Cost per unit]),2,0)</f>
        <v>16.73</v>
      </c>
      <c r="J43" s="4">
        <f>Data1315[[#This Row],[cost of products per unit]]*Data1315[[#This Row],[Units]]</f>
        <v>2258.5500000000002</v>
      </c>
    </row>
    <row r="44" spans="4:10" x14ac:dyDescent="0.25">
      <c r="D44" t="s">
        <v>5</v>
      </c>
      <c r="E44" t="s">
        <v>34</v>
      </c>
      <c r="F44" t="s">
        <v>27</v>
      </c>
      <c r="G44" s="4">
        <v>6986</v>
      </c>
      <c r="H44" s="5">
        <v>21</v>
      </c>
      <c r="I44">
        <f>VLOOKUP(Data1315[[#This Row],[Product]],CHOOSE({1,2},products14[Product],products14[Cost per unit]),2,0)</f>
        <v>16.73</v>
      </c>
      <c r="J44" s="4">
        <f>Data1315[[#This Row],[cost of products per unit]]*Data1315[[#This Row],[Units]]</f>
        <v>351.33</v>
      </c>
    </row>
    <row r="45" spans="4:10" x14ac:dyDescent="0.25">
      <c r="D45" t="s">
        <v>2</v>
      </c>
      <c r="E45" t="s">
        <v>38</v>
      </c>
      <c r="F45" t="s">
        <v>23</v>
      </c>
      <c r="G45" s="4">
        <v>4417</v>
      </c>
      <c r="H45" s="5">
        <v>153</v>
      </c>
      <c r="I45">
        <f>VLOOKUP(Data1315[[#This Row],[Product]],CHOOSE({1,2},products14[Product],products14[Cost per unit]),2,0)</f>
        <v>6.49</v>
      </c>
      <c r="J45" s="4">
        <f>Data1315[[#This Row],[cost of products per unit]]*Data1315[[#This Row],[Units]]</f>
        <v>992.97</v>
      </c>
    </row>
    <row r="46" spans="4:10" x14ac:dyDescent="0.25">
      <c r="D46" t="s">
        <v>6</v>
      </c>
      <c r="E46" t="s">
        <v>34</v>
      </c>
      <c r="F46" t="s">
        <v>15</v>
      </c>
      <c r="G46" s="4">
        <v>1442</v>
      </c>
      <c r="H46" s="5">
        <v>15</v>
      </c>
      <c r="I46">
        <f>VLOOKUP(Data1315[[#This Row],[Product]],CHOOSE({1,2},products14[Product],products14[Cost per unit]),2,0)</f>
        <v>11.73</v>
      </c>
      <c r="J46" s="4">
        <f>Data1315[[#This Row],[cost of products per unit]]*Data1315[[#This Row],[Units]]</f>
        <v>175.95000000000002</v>
      </c>
    </row>
    <row r="47" spans="4:10" x14ac:dyDescent="0.25">
      <c r="D47" t="s">
        <v>3</v>
      </c>
      <c r="E47" t="s">
        <v>35</v>
      </c>
      <c r="F47" t="s">
        <v>14</v>
      </c>
      <c r="G47" s="4">
        <v>2415</v>
      </c>
      <c r="H47" s="5">
        <v>255</v>
      </c>
      <c r="I47">
        <f>VLOOKUP(Data1315[[#This Row],[Product]],CHOOSE({1,2},products14[Product],products14[Cost per unit]),2,0)</f>
        <v>11.7</v>
      </c>
      <c r="J47" s="4">
        <f>Data1315[[#This Row],[cost of products per unit]]*Data1315[[#This Row],[Units]]</f>
        <v>2983.5</v>
      </c>
    </row>
    <row r="48" spans="4:10" x14ac:dyDescent="0.25">
      <c r="D48" t="s">
        <v>2</v>
      </c>
      <c r="E48" t="s">
        <v>37</v>
      </c>
      <c r="F48" t="s">
        <v>19</v>
      </c>
      <c r="G48" s="4">
        <v>238</v>
      </c>
      <c r="H48" s="5">
        <v>18</v>
      </c>
      <c r="I48">
        <f>VLOOKUP(Data1315[[#This Row],[Product]],CHOOSE({1,2},products14[Product],products14[Cost per unit]),2,0)</f>
        <v>7.64</v>
      </c>
      <c r="J48" s="4">
        <f>Data1315[[#This Row],[cost of products per unit]]*Data1315[[#This Row],[Units]]</f>
        <v>137.51999999999998</v>
      </c>
    </row>
    <row r="49" spans="4:10" x14ac:dyDescent="0.25">
      <c r="D49" t="s">
        <v>6</v>
      </c>
      <c r="E49" t="s">
        <v>37</v>
      </c>
      <c r="F49" t="s">
        <v>23</v>
      </c>
      <c r="G49" s="4">
        <v>4949</v>
      </c>
      <c r="H49" s="5">
        <v>189</v>
      </c>
      <c r="I49">
        <f>VLOOKUP(Data1315[[#This Row],[Product]],CHOOSE({1,2},products14[Product],products14[Cost per unit]),2,0)</f>
        <v>6.49</v>
      </c>
      <c r="J49" s="4">
        <f>Data1315[[#This Row],[cost of products per unit]]*Data1315[[#This Row],[Units]]</f>
        <v>1226.6100000000001</v>
      </c>
    </row>
    <row r="50" spans="4:10" x14ac:dyDescent="0.25">
      <c r="D50" t="s">
        <v>5</v>
      </c>
      <c r="E50" t="s">
        <v>38</v>
      </c>
      <c r="F50" t="s">
        <v>32</v>
      </c>
      <c r="G50" s="4">
        <v>5075</v>
      </c>
      <c r="H50" s="5">
        <v>21</v>
      </c>
      <c r="I50">
        <f>VLOOKUP(Data1315[[#This Row],[Product]],CHOOSE({1,2},products14[Product],products14[Cost per unit]),2,0)</f>
        <v>8.65</v>
      </c>
      <c r="J50" s="4">
        <f>Data1315[[#This Row],[cost of products per unit]]*Data1315[[#This Row],[Units]]</f>
        <v>181.65</v>
      </c>
    </row>
    <row r="51" spans="4:10" x14ac:dyDescent="0.25">
      <c r="D51" t="s">
        <v>3</v>
      </c>
      <c r="E51" t="s">
        <v>36</v>
      </c>
      <c r="F51" t="s">
        <v>16</v>
      </c>
      <c r="G51" s="4">
        <v>9198</v>
      </c>
      <c r="H51" s="5">
        <v>36</v>
      </c>
      <c r="I51">
        <f>VLOOKUP(Data1315[[#This Row],[Product]],CHOOSE({1,2},products14[Product],products14[Cost per unit]),2,0)</f>
        <v>8.7899999999999991</v>
      </c>
      <c r="J51" s="4">
        <f>Data1315[[#This Row],[cost of products per unit]]*Data1315[[#This Row],[Units]]</f>
        <v>316.43999999999994</v>
      </c>
    </row>
    <row r="52" spans="4:10" x14ac:dyDescent="0.25">
      <c r="D52" t="s">
        <v>6</v>
      </c>
      <c r="E52" t="s">
        <v>34</v>
      </c>
      <c r="F52" t="s">
        <v>29</v>
      </c>
      <c r="G52" s="4">
        <v>3339</v>
      </c>
      <c r="H52" s="5">
        <v>75</v>
      </c>
      <c r="I52">
        <f>VLOOKUP(Data1315[[#This Row],[Product]],CHOOSE({1,2},products14[Product],products14[Cost per unit]),2,0)</f>
        <v>7.16</v>
      </c>
      <c r="J52" s="4">
        <f>Data1315[[#This Row],[cost of products per unit]]*Data1315[[#This Row],[Units]]</f>
        <v>537</v>
      </c>
    </row>
    <row r="53" spans="4:10" x14ac:dyDescent="0.25">
      <c r="D53" t="s">
        <v>40</v>
      </c>
      <c r="E53" t="s">
        <v>34</v>
      </c>
      <c r="F53" t="s">
        <v>17</v>
      </c>
      <c r="G53" s="4">
        <v>5019</v>
      </c>
      <c r="H53" s="5">
        <v>156</v>
      </c>
      <c r="I53">
        <f>VLOOKUP(Data1315[[#This Row],[Product]],CHOOSE({1,2},products14[Product],products14[Cost per unit]),2,0)</f>
        <v>3.11</v>
      </c>
      <c r="J53" s="4">
        <f>Data1315[[#This Row],[cost of products per unit]]*Data1315[[#This Row],[Units]]</f>
        <v>485.15999999999997</v>
      </c>
    </row>
    <row r="54" spans="4:10" x14ac:dyDescent="0.25">
      <c r="D54" t="s">
        <v>5</v>
      </c>
      <c r="E54" t="s">
        <v>36</v>
      </c>
      <c r="F54" t="s">
        <v>16</v>
      </c>
      <c r="G54" s="4">
        <v>16184</v>
      </c>
      <c r="H54" s="5">
        <v>39</v>
      </c>
      <c r="I54">
        <f>VLOOKUP(Data1315[[#This Row],[Product]],CHOOSE({1,2},products14[Product],products14[Cost per unit]),2,0)</f>
        <v>8.7899999999999991</v>
      </c>
      <c r="J54" s="4">
        <f>Data1315[[#This Row],[cost of products per unit]]*Data1315[[#This Row],[Units]]</f>
        <v>342.80999999999995</v>
      </c>
    </row>
    <row r="55" spans="4:10" x14ac:dyDescent="0.25">
      <c r="D55" t="s">
        <v>6</v>
      </c>
      <c r="E55" t="s">
        <v>36</v>
      </c>
      <c r="F55" t="s">
        <v>21</v>
      </c>
      <c r="G55" s="4">
        <v>497</v>
      </c>
      <c r="H55" s="5">
        <v>63</v>
      </c>
      <c r="I55">
        <f>VLOOKUP(Data1315[[#This Row],[Product]],CHOOSE({1,2},products14[Product],products14[Cost per unit]),2,0)</f>
        <v>9</v>
      </c>
      <c r="J55" s="4">
        <f>Data1315[[#This Row],[cost of products per unit]]*Data1315[[#This Row],[Units]]</f>
        <v>567</v>
      </c>
    </row>
    <row r="56" spans="4:10" x14ac:dyDescent="0.25">
      <c r="D56" t="s">
        <v>2</v>
      </c>
      <c r="E56" t="s">
        <v>36</v>
      </c>
      <c r="F56" t="s">
        <v>29</v>
      </c>
      <c r="G56" s="4">
        <v>8211</v>
      </c>
      <c r="H56" s="5">
        <v>75</v>
      </c>
      <c r="I56">
        <f>VLOOKUP(Data1315[[#This Row],[Product]],CHOOSE({1,2},products14[Product],products14[Cost per unit]),2,0)</f>
        <v>7.16</v>
      </c>
      <c r="J56" s="4">
        <f>Data1315[[#This Row],[cost of products per unit]]*Data1315[[#This Row],[Units]]</f>
        <v>537</v>
      </c>
    </row>
    <row r="57" spans="4:10" x14ac:dyDescent="0.25">
      <c r="D57" t="s">
        <v>2</v>
      </c>
      <c r="E57" t="s">
        <v>38</v>
      </c>
      <c r="F57" t="s">
        <v>28</v>
      </c>
      <c r="G57" s="4">
        <v>6580</v>
      </c>
      <c r="H57" s="5">
        <v>183</v>
      </c>
      <c r="I57">
        <f>VLOOKUP(Data1315[[#This Row],[Product]],CHOOSE({1,2},products14[Product],products14[Cost per unit]),2,0)</f>
        <v>10.38</v>
      </c>
      <c r="J57" s="4">
        <f>Data1315[[#This Row],[cost of products per unit]]*Data1315[[#This Row],[Units]]</f>
        <v>1899.5400000000002</v>
      </c>
    </row>
    <row r="58" spans="4:10" x14ac:dyDescent="0.25">
      <c r="D58" t="s">
        <v>41</v>
      </c>
      <c r="E58" t="s">
        <v>35</v>
      </c>
      <c r="F58" t="s">
        <v>13</v>
      </c>
      <c r="G58" s="4">
        <v>4760</v>
      </c>
      <c r="H58" s="5">
        <v>69</v>
      </c>
      <c r="I58">
        <f>VLOOKUP(Data1315[[#This Row],[Product]],CHOOSE({1,2},products14[Product],products14[Cost per unit]),2,0)</f>
        <v>9.33</v>
      </c>
      <c r="J58" s="4">
        <f>Data1315[[#This Row],[cost of products per unit]]*Data1315[[#This Row],[Units]]</f>
        <v>643.77</v>
      </c>
    </row>
    <row r="59" spans="4:10" x14ac:dyDescent="0.25">
      <c r="D59" t="s">
        <v>40</v>
      </c>
      <c r="E59" t="s">
        <v>36</v>
      </c>
      <c r="F59" t="s">
        <v>25</v>
      </c>
      <c r="G59" s="4">
        <v>5439</v>
      </c>
      <c r="H59" s="5">
        <v>30</v>
      </c>
      <c r="I59">
        <f>VLOOKUP(Data1315[[#This Row],[Product]],CHOOSE({1,2},products14[Product],products14[Cost per unit]),2,0)</f>
        <v>13.15</v>
      </c>
      <c r="J59" s="4">
        <f>Data1315[[#This Row],[cost of products per unit]]*Data1315[[#This Row],[Units]]</f>
        <v>394.5</v>
      </c>
    </row>
    <row r="60" spans="4:10" x14ac:dyDescent="0.25">
      <c r="D60" t="s">
        <v>41</v>
      </c>
      <c r="E60" t="s">
        <v>34</v>
      </c>
      <c r="F60" t="s">
        <v>17</v>
      </c>
      <c r="G60" s="4">
        <v>1463</v>
      </c>
      <c r="H60" s="5">
        <v>39</v>
      </c>
      <c r="I60">
        <f>VLOOKUP(Data1315[[#This Row],[Product]],CHOOSE({1,2},products14[Product],products14[Cost per unit]),2,0)</f>
        <v>3.11</v>
      </c>
      <c r="J60" s="4">
        <f>Data1315[[#This Row],[cost of products per unit]]*Data1315[[#This Row],[Units]]</f>
        <v>121.28999999999999</v>
      </c>
    </row>
    <row r="61" spans="4:10" x14ac:dyDescent="0.25">
      <c r="D61" t="s">
        <v>3</v>
      </c>
      <c r="E61" t="s">
        <v>34</v>
      </c>
      <c r="F61" t="s">
        <v>32</v>
      </c>
      <c r="G61" s="4">
        <v>7777</v>
      </c>
      <c r="H61" s="5">
        <v>504</v>
      </c>
      <c r="I61">
        <f>VLOOKUP(Data1315[[#This Row],[Product]],CHOOSE({1,2},products14[Product],products14[Cost per unit]),2,0)</f>
        <v>8.65</v>
      </c>
      <c r="J61" s="4">
        <f>Data1315[[#This Row],[cost of products per unit]]*Data1315[[#This Row],[Units]]</f>
        <v>4359.6000000000004</v>
      </c>
    </row>
    <row r="62" spans="4:10" x14ac:dyDescent="0.25">
      <c r="D62" t="s">
        <v>9</v>
      </c>
      <c r="E62" t="s">
        <v>37</v>
      </c>
      <c r="F62" t="s">
        <v>29</v>
      </c>
      <c r="G62" s="4">
        <v>1085</v>
      </c>
      <c r="H62" s="5">
        <v>273</v>
      </c>
      <c r="I62">
        <f>VLOOKUP(Data1315[[#This Row],[Product]],CHOOSE({1,2},products14[Product],products14[Cost per unit]),2,0)</f>
        <v>7.16</v>
      </c>
      <c r="J62" s="4">
        <f>Data1315[[#This Row],[cost of products per unit]]*Data1315[[#This Row],[Units]]</f>
        <v>1954.68</v>
      </c>
    </row>
    <row r="63" spans="4:10" x14ac:dyDescent="0.25">
      <c r="D63" t="s">
        <v>5</v>
      </c>
      <c r="E63" t="s">
        <v>37</v>
      </c>
      <c r="F63" t="s">
        <v>31</v>
      </c>
      <c r="G63" s="4">
        <v>182</v>
      </c>
      <c r="H63" s="5">
        <v>48</v>
      </c>
      <c r="I63">
        <f>VLOOKUP(Data1315[[#This Row],[Product]],CHOOSE({1,2},products14[Product],products14[Cost per unit]),2,0)</f>
        <v>5.79</v>
      </c>
      <c r="J63" s="4">
        <f>Data1315[[#This Row],[cost of products per unit]]*Data1315[[#This Row],[Units]]</f>
        <v>277.92</v>
      </c>
    </row>
    <row r="64" spans="4:10" x14ac:dyDescent="0.25">
      <c r="D64" t="s">
        <v>6</v>
      </c>
      <c r="E64" t="s">
        <v>34</v>
      </c>
      <c r="F64" t="s">
        <v>27</v>
      </c>
      <c r="G64" s="4">
        <v>4242</v>
      </c>
      <c r="H64" s="5">
        <v>207</v>
      </c>
      <c r="I64">
        <f>VLOOKUP(Data1315[[#This Row],[Product]],CHOOSE({1,2},products14[Product],products14[Cost per unit]),2,0)</f>
        <v>16.73</v>
      </c>
      <c r="J64" s="4">
        <f>Data1315[[#This Row],[cost of products per unit]]*Data1315[[#This Row],[Units]]</f>
        <v>3463.11</v>
      </c>
    </row>
    <row r="65" spans="4:10" x14ac:dyDescent="0.25">
      <c r="D65" t="s">
        <v>6</v>
      </c>
      <c r="E65" t="s">
        <v>36</v>
      </c>
      <c r="F65" t="s">
        <v>32</v>
      </c>
      <c r="G65" s="4">
        <v>6118</v>
      </c>
      <c r="H65" s="5">
        <v>9</v>
      </c>
      <c r="I65">
        <f>VLOOKUP(Data1315[[#This Row],[Product]],CHOOSE({1,2},products14[Product],products14[Cost per unit]),2,0)</f>
        <v>8.65</v>
      </c>
      <c r="J65" s="4">
        <f>Data1315[[#This Row],[cost of products per unit]]*Data1315[[#This Row],[Units]]</f>
        <v>77.850000000000009</v>
      </c>
    </row>
    <row r="66" spans="4:10" x14ac:dyDescent="0.25">
      <c r="D66" t="s">
        <v>10</v>
      </c>
      <c r="E66" t="s">
        <v>36</v>
      </c>
      <c r="F66" t="s">
        <v>23</v>
      </c>
      <c r="G66" s="4">
        <v>2317</v>
      </c>
      <c r="H66" s="5">
        <v>261</v>
      </c>
      <c r="I66">
        <f>VLOOKUP(Data1315[[#This Row],[Product]],CHOOSE({1,2},products14[Product],products14[Cost per unit]),2,0)</f>
        <v>6.49</v>
      </c>
      <c r="J66" s="4">
        <f>Data1315[[#This Row],[cost of products per unit]]*Data1315[[#This Row],[Units]]</f>
        <v>1693.89</v>
      </c>
    </row>
    <row r="67" spans="4:10" x14ac:dyDescent="0.25">
      <c r="D67" t="s">
        <v>6</v>
      </c>
      <c r="E67" t="s">
        <v>38</v>
      </c>
      <c r="F67" t="s">
        <v>16</v>
      </c>
      <c r="G67" s="4">
        <v>938</v>
      </c>
      <c r="H67" s="5">
        <v>6</v>
      </c>
      <c r="I67">
        <f>VLOOKUP(Data1315[[#This Row],[Product]],CHOOSE({1,2},products14[Product],products14[Cost per unit]),2,0)</f>
        <v>8.7899999999999991</v>
      </c>
      <c r="J67" s="4">
        <f>Data1315[[#This Row],[cost of products per unit]]*Data1315[[#This Row],[Units]]</f>
        <v>52.739999999999995</v>
      </c>
    </row>
    <row r="68" spans="4:10" x14ac:dyDescent="0.25">
      <c r="D68" t="s">
        <v>8</v>
      </c>
      <c r="E68" t="s">
        <v>37</v>
      </c>
      <c r="F68" t="s">
        <v>15</v>
      </c>
      <c r="G68" s="4">
        <v>9709</v>
      </c>
      <c r="H68" s="5">
        <v>30</v>
      </c>
      <c r="I68">
        <f>VLOOKUP(Data1315[[#This Row],[Product]],CHOOSE({1,2},products14[Product],products14[Cost per unit]),2,0)</f>
        <v>11.73</v>
      </c>
      <c r="J68" s="4">
        <f>Data1315[[#This Row],[cost of products per unit]]*Data1315[[#This Row],[Units]]</f>
        <v>351.90000000000003</v>
      </c>
    </row>
    <row r="69" spans="4:10" x14ac:dyDescent="0.25">
      <c r="D69" t="s">
        <v>7</v>
      </c>
      <c r="E69" t="s">
        <v>34</v>
      </c>
      <c r="F69" t="s">
        <v>20</v>
      </c>
      <c r="G69" s="4">
        <v>2205</v>
      </c>
      <c r="H69" s="5">
        <v>138</v>
      </c>
      <c r="I69">
        <f>VLOOKUP(Data1315[[#This Row],[Product]],CHOOSE({1,2},products14[Product],products14[Cost per unit]),2,0)</f>
        <v>10.62</v>
      </c>
      <c r="J69" s="4">
        <f>Data1315[[#This Row],[cost of products per unit]]*Data1315[[#This Row],[Units]]</f>
        <v>1465.56</v>
      </c>
    </row>
    <row r="70" spans="4:10" x14ac:dyDescent="0.25">
      <c r="D70" t="s">
        <v>7</v>
      </c>
      <c r="E70" t="s">
        <v>37</v>
      </c>
      <c r="F70" t="s">
        <v>17</v>
      </c>
      <c r="G70" s="4">
        <v>4487</v>
      </c>
      <c r="H70" s="5">
        <v>111</v>
      </c>
      <c r="I70">
        <f>VLOOKUP(Data1315[[#This Row],[Product]],CHOOSE({1,2},products14[Product],products14[Cost per unit]),2,0)</f>
        <v>3.11</v>
      </c>
      <c r="J70" s="4">
        <f>Data1315[[#This Row],[cost of products per unit]]*Data1315[[#This Row],[Units]]</f>
        <v>345.21</v>
      </c>
    </row>
    <row r="71" spans="4:10" x14ac:dyDescent="0.25">
      <c r="D71" t="s">
        <v>5</v>
      </c>
      <c r="E71" t="s">
        <v>35</v>
      </c>
      <c r="F71" t="s">
        <v>18</v>
      </c>
      <c r="G71" s="4">
        <v>2415</v>
      </c>
      <c r="H71" s="5">
        <v>15</v>
      </c>
      <c r="I71">
        <f>VLOOKUP(Data1315[[#This Row],[Product]],CHOOSE({1,2},products14[Product],products14[Cost per unit]),2,0)</f>
        <v>6.47</v>
      </c>
      <c r="J71" s="4">
        <f>Data1315[[#This Row],[cost of products per unit]]*Data1315[[#This Row],[Units]]</f>
        <v>97.05</v>
      </c>
    </row>
    <row r="72" spans="4:10" x14ac:dyDescent="0.25">
      <c r="D72" t="s">
        <v>40</v>
      </c>
      <c r="E72" t="s">
        <v>34</v>
      </c>
      <c r="F72" t="s">
        <v>19</v>
      </c>
      <c r="G72" s="4">
        <v>4018</v>
      </c>
      <c r="H72" s="5">
        <v>162</v>
      </c>
      <c r="I72">
        <f>VLOOKUP(Data1315[[#This Row],[Product]],CHOOSE({1,2},products14[Product],products14[Cost per unit]),2,0)</f>
        <v>7.64</v>
      </c>
      <c r="J72" s="4">
        <f>Data1315[[#This Row],[cost of products per unit]]*Data1315[[#This Row],[Units]]</f>
        <v>1237.6799999999998</v>
      </c>
    </row>
    <row r="73" spans="4:10" x14ac:dyDescent="0.25">
      <c r="D73" t="s">
        <v>5</v>
      </c>
      <c r="E73" t="s">
        <v>34</v>
      </c>
      <c r="F73" t="s">
        <v>19</v>
      </c>
      <c r="G73" s="4">
        <v>861</v>
      </c>
      <c r="H73" s="5">
        <v>195</v>
      </c>
      <c r="I73">
        <f>VLOOKUP(Data1315[[#This Row],[Product]],CHOOSE({1,2},products14[Product],products14[Cost per unit]),2,0)</f>
        <v>7.64</v>
      </c>
      <c r="J73" s="4">
        <f>Data1315[[#This Row],[cost of products per unit]]*Data1315[[#This Row],[Units]]</f>
        <v>1489.8</v>
      </c>
    </row>
    <row r="74" spans="4:10" x14ac:dyDescent="0.25">
      <c r="D74" t="s">
        <v>10</v>
      </c>
      <c r="E74" t="s">
        <v>38</v>
      </c>
      <c r="F74" t="s">
        <v>14</v>
      </c>
      <c r="G74" s="4">
        <v>5586</v>
      </c>
      <c r="H74" s="5">
        <v>525</v>
      </c>
      <c r="I74">
        <f>VLOOKUP(Data1315[[#This Row],[Product]],CHOOSE({1,2},products14[Product],products14[Cost per unit]),2,0)</f>
        <v>11.7</v>
      </c>
      <c r="J74" s="4">
        <f>Data1315[[#This Row],[cost of products per unit]]*Data1315[[#This Row],[Units]]</f>
        <v>6142.5</v>
      </c>
    </row>
    <row r="75" spans="4:10" x14ac:dyDescent="0.25">
      <c r="D75" t="s">
        <v>7</v>
      </c>
      <c r="E75" t="s">
        <v>34</v>
      </c>
      <c r="F75" t="s">
        <v>33</v>
      </c>
      <c r="G75" s="4">
        <v>2226</v>
      </c>
      <c r="H75" s="5">
        <v>48</v>
      </c>
      <c r="I75">
        <f>VLOOKUP(Data1315[[#This Row],[Product]],CHOOSE({1,2},products14[Product],products14[Cost per unit]),2,0)</f>
        <v>12.37</v>
      </c>
      <c r="J75" s="4">
        <f>Data1315[[#This Row],[cost of products per unit]]*Data1315[[#This Row],[Units]]</f>
        <v>593.76</v>
      </c>
    </row>
    <row r="76" spans="4:10" x14ac:dyDescent="0.25">
      <c r="D76" t="s">
        <v>9</v>
      </c>
      <c r="E76" t="s">
        <v>34</v>
      </c>
      <c r="F76" t="s">
        <v>28</v>
      </c>
      <c r="G76" s="4">
        <v>14329</v>
      </c>
      <c r="H76" s="5">
        <v>150</v>
      </c>
      <c r="I76">
        <f>VLOOKUP(Data1315[[#This Row],[Product]],CHOOSE({1,2},products14[Product],products14[Cost per unit]),2,0)</f>
        <v>10.38</v>
      </c>
      <c r="J76" s="4">
        <f>Data1315[[#This Row],[cost of products per unit]]*Data1315[[#This Row],[Units]]</f>
        <v>1557.0000000000002</v>
      </c>
    </row>
    <row r="77" spans="4:10" x14ac:dyDescent="0.25">
      <c r="D77" t="s">
        <v>9</v>
      </c>
      <c r="E77" t="s">
        <v>34</v>
      </c>
      <c r="F77" t="s">
        <v>20</v>
      </c>
      <c r="G77" s="4">
        <v>8463</v>
      </c>
      <c r="H77" s="5">
        <v>492</v>
      </c>
      <c r="I77">
        <f>VLOOKUP(Data1315[[#This Row],[Product]],CHOOSE({1,2},products14[Product],products14[Cost per unit]),2,0)</f>
        <v>10.62</v>
      </c>
      <c r="J77" s="4">
        <f>Data1315[[#This Row],[cost of products per unit]]*Data1315[[#This Row],[Units]]</f>
        <v>5225.04</v>
      </c>
    </row>
    <row r="78" spans="4:10" x14ac:dyDescent="0.25">
      <c r="D78" t="s">
        <v>5</v>
      </c>
      <c r="E78" t="s">
        <v>34</v>
      </c>
      <c r="F78" t="s">
        <v>29</v>
      </c>
      <c r="G78" s="4">
        <v>2891</v>
      </c>
      <c r="H78" s="5">
        <v>102</v>
      </c>
      <c r="I78">
        <f>VLOOKUP(Data1315[[#This Row],[Product]],CHOOSE({1,2},products14[Product],products14[Cost per unit]),2,0)</f>
        <v>7.16</v>
      </c>
      <c r="J78" s="4">
        <f>Data1315[[#This Row],[cost of products per unit]]*Data1315[[#This Row],[Units]]</f>
        <v>730.32</v>
      </c>
    </row>
    <row r="79" spans="4:10" x14ac:dyDescent="0.25">
      <c r="D79" t="s">
        <v>3</v>
      </c>
      <c r="E79" t="s">
        <v>36</v>
      </c>
      <c r="F79" t="s">
        <v>23</v>
      </c>
      <c r="G79" s="4">
        <v>3773</v>
      </c>
      <c r="H79" s="5">
        <v>165</v>
      </c>
      <c r="I79">
        <f>VLOOKUP(Data1315[[#This Row],[Product]],CHOOSE({1,2},products14[Product],products14[Cost per unit]),2,0)</f>
        <v>6.49</v>
      </c>
      <c r="J79" s="4">
        <f>Data1315[[#This Row],[cost of products per unit]]*Data1315[[#This Row],[Units]]</f>
        <v>1070.8500000000001</v>
      </c>
    </row>
    <row r="80" spans="4:10" x14ac:dyDescent="0.25">
      <c r="D80" t="s">
        <v>41</v>
      </c>
      <c r="E80" t="s">
        <v>36</v>
      </c>
      <c r="F80" t="s">
        <v>28</v>
      </c>
      <c r="G80" s="4">
        <v>854</v>
      </c>
      <c r="H80" s="5">
        <v>309</v>
      </c>
      <c r="I80">
        <f>VLOOKUP(Data1315[[#This Row],[Product]],CHOOSE({1,2},products14[Product],products14[Cost per unit]),2,0)</f>
        <v>10.38</v>
      </c>
      <c r="J80" s="4">
        <f>Data1315[[#This Row],[cost of products per unit]]*Data1315[[#This Row],[Units]]</f>
        <v>3207.42</v>
      </c>
    </row>
    <row r="81" spans="4:10" x14ac:dyDescent="0.25">
      <c r="D81" t="s">
        <v>6</v>
      </c>
      <c r="E81" t="s">
        <v>36</v>
      </c>
      <c r="F81" t="s">
        <v>17</v>
      </c>
      <c r="G81" s="4">
        <v>4970</v>
      </c>
      <c r="H81" s="5">
        <v>156</v>
      </c>
      <c r="I81">
        <f>VLOOKUP(Data1315[[#This Row],[Product]],CHOOSE({1,2},products14[Product],products14[Cost per unit]),2,0)</f>
        <v>3.11</v>
      </c>
      <c r="J81" s="4">
        <f>Data1315[[#This Row],[cost of products per unit]]*Data1315[[#This Row],[Units]]</f>
        <v>485.15999999999997</v>
      </c>
    </row>
    <row r="82" spans="4:10" x14ac:dyDescent="0.25">
      <c r="D82" t="s">
        <v>9</v>
      </c>
      <c r="E82" t="s">
        <v>35</v>
      </c>
      <c r="F82" t="s">
        <v>26</v>
      </c>
      <c r="G82" s="4">
        <v>98</v>
      </c>
      <c r="H82" s="5">
        <v>159</v>
      </c>
      <c r="I82">
        <f>VLOOKUP(Data1315[[#This Row],[Product]],CHOOSE({1,2},products14[Product],products14[Cost per unit]),2,0)</f>
        <v>5.6</v>
      </c>
      <c r="J82" s="4">
        <f>Data1315[[#This Row],[cost of products per unit]]*Data1315[[#This Row],[Units]]</f>
        <v>890.4</v>
      </c>
    </row>
    <row r="83" spans="4:10" x14ac:dyDescent="0.25">
      <c r="D83" t="s">
        <v>5</v>
      </c>
      <c r="E83" t="s">
        <v>35</v>
      </c>
      <c r="F83" t="s">
        <v>15</v>
      </c>
      <c r="G83" s="4">
        <v>13391</v>
      </c>
      <c r="H83" s="5">
        <v>201</v>
      </c>
      <c r="I83">
        <f>VLOOKUP(Data1315[[#This Row],[Product]],CHOOSE({1,2},products14[Product],products14[Cost per unit]),2,0)</f>
        <v>11.73</v>
      </c>
      <c r="J83" s="4">
        <f>Data1315[[#This Row],[cost of products per unit]]*Data1315[[#This Row],[Units]]</f>
        <v>2357.73</v>
      </c>
    </row>
    <row r="84" spans="4:10" x14ac:dyDescent="0.25">
      <c r="D84" t="s">
        <v>8</v>
      </c>
      <c r="E84" t="s">
        <v>39</v>
      </c>
      <c r="F84" t="s">
        <v>31</v>
      </c>
      <c r="G84" s="4">
        <v>8890</v>
      </c>
      <c r="H84" s="5">
        <v>210</v>
      </c>
      <c r="I84">
        <f>VLOOKUP(Data1315[[#This Row],[Product]],CHOOSE({1,2},products14[Product],products14[Cost per unit]),2,0)</f>
        <v>5.79</v>
      </c>
      <c r="J84" s="4">
        <f>Data1315[[#This Row],[cost of products per unit]]*Data1315[[#This Row],[Units]]</f>
        <v>1215.9000000000001</v>
      </c>
    </row>
    <row r="85" spans="4:10" x14ac:dyDescent="0.25">
      <c r="D85" t="s">
        <v>2</v>
      </c>
      <c r="E85" t="s">
        <v>38</v>
      </c>
      <c r="F85" t="s">
        <v>13</v>
      </c>
      <c r="G85" s="4">
        <v>56</v>
      </c>
      <c r="H85" s="5">
        <v>51</v>
      </c>
      <c r="I85">
        <f>VLOOKUP(Data1315[[#This Row],[Product]],CHOOSE({1,2},products14[Product],products14[Cost per unit]),2,0)</f>
        <v>9.33</v>
      </c>
      <c r="J85" s="4">
        <f>Data1315[[#This Row],[cost of products per unit]]*Data1315[[#This Row],[Units]]</f>
        <v>475.83</v>
      </c>
    </row>
    <row r="86" spans="4:10" x14ac:dyDescent="0.25">
      <c r="D86" t="s">
        <v>3</v>
      </c>
      <c r="E86" t="s">
        <v>36</v>
      </c>
      <c r="F86" t="s">
        <v>25</v>
      </c>
      <c r="G86" s="4">
        <v>3339</v>
      </c>
      <c r="H86" s="5">
        <v>39</v>
      </c>
      <c r="I86">
        <f>VLOOKUP(Data1315[[#This Row],[Product]],CHOOSE({1,2},products14[Product],products14[Cost per unit]),2,0)</f>
        <v>13.15</v>
      </c>
      <c r="J86" s="4">
        <f>Data1315[[#This Row],[cost of products per unit]]*Data1315[[#This Row],[Units]]</f>
        <v>512.85</v>
      </c>
    </row>
    <row r="87" spans="4:10" x14ac:dyDescent="0.25">
      <c r="D87" t="s">
        <v>10</v>
      </c>
      <c r="E87" t="s">
        <v>35</v>
      </c>
      <c r="F87" t="s">
        <v>18</v>
      </c>
      <c r="G87" s="4">
        <v>3808</v>
      </c>
      <c r="H87" s="5">
        <v>279</v>
      </c>
      <c r="I87">
        <f>VLOOKUP(Data1315[[#This Row],[Product]],CHOOSE({1,2},products14[Product],products14[Cost per unit]),2,0)</f>
        <v>6.47</v>
      </c>
      <c r="J87" s="4">
        <f>Data1315[[#This Row],[cost of products per unit]]*Data1315[[#This Row],[Units]]</f>
        <v>1805.1299999999999</v>
      </c>
    </row>
    <row r="88" spans="4:10" x14ac:dyDescent="0.25">
      <c r="D88" t="s">
        <v>10</v>
      </c>
      <c r="E88" t="s">
        <v>38</v>
      </c>
      <c r="F88" t="s">
        <v>13</v>
      </c>
      <c r="G88" s="4">
        <v>63</v>
      </c>
      <c r="H88" s="5">
        <v>123</v>
      </c>
      <c r="I88">
        <f>VLOOKUP(Data1315[[#This Row],[Product]],CHOOSE({1,2},products14[Product],products14[Cost per unit]),2,0)</f>
        <v>9.33</v>
      </c>
      <c r="J88" s="4">
        <f>Data1315[[#This Row],[cost of products per unit]]*Data1315[[#This Row],[Units]]</f>
        <v>1147.5899999999999</v>
      </c>
    </row>
    <row r="89" spans="4:10" x14ac:dyDescent="0.25">
      <c r="D89" t="s">
        <v>2</v>
      </c>
      <c r="E89" t="s">
        <v>39</v>
      </c>
      <c r="F89" t="s">
        <v>27</v>
      </c>
      <c r="G89" s="4">
        <v>7812</v>
      </c>
      <c r="H89" s="5">
        <v>81</v>
      </c>
      <c r="I89">
        <f>VLOOKUP(Data1315[[#This Row],[Product]],CHOOSE({1,2},products14[Product],products14[Cost per unit]),2,0)</f>
        <v>16.73</v>
      </c>
      <c r="J89" s="4">
        <f>Data1315[[#This Row],[cost of products per unit]]*Data1315[[#This Row],[Units]]</f>
        <v>1355.13</v>
      </c>
    </row>
    <row r="90" spans="4:10" x14ac:dyDescent="0.25">
      <c r="D90" t="s">
        <v>40</v>
      </c>
      <c r="E90" t="s">
        <v>37</v>
      </c>
      <c r="F90" t="s">
        <v>19</v>
      </c>
      <c r="G90" s="4">
        <v>7693</v>
      </c>
      <c r="H90" s="5">
        <v>21</v>
      </c>
      <c r="I90">
        <f>VLOOKUP(Data1315[[#This Row],[Product]],CHOOSE({1,2},products14[Product],products14[Cost per unit]),2,0)</f>
        <v>7.64</v>
      </c>
      <c r="J90" s="4">
        <f>Data1315[[#This Row],[cost of products per unit]]*Data1315[[#This Row],[Units]]</f>
        <v>160.44</v>
      </c>
    </row>
    <row r="91" spans="4:10" x14ac:dyDescent="0.25">
      <c r="D91" t="s">
        <v>3</v>
      </c>
      <c r="E91" t="s">
        <v>36</v>
      </c>
      <c r="F91" t="s">
        <v>28</v>
      </c>
      <c r="G91" s="4">
        <v>973</v>
      </c>
      <c r="H91" s="5">
        <v>162</v>
      </c>
      <c r="I91">
        <f>VLOOKUP(Data1315[[#This Row],[Product]],CHOOSE({1,2},products14[Product],products14[Cost per unit]),2,0)</f>
        <v>10.38</v>
      </c>
      <c r="J91" s="4">
        <f>Data1315[[#This Row],[cost of products per unit]]*Data1315[[#This Row],[Units]]</f>
        <v>1681.5600000000002</v>
      </c>
    </row>
    <row r="92" spans="4:10" x14ac:dyDescent="0.25">
      <c r="D92" t="s">
        <v>10</v>
      </c>
      <c r="E92" t="s">
        <v>35</v>
      </c>
      <c r="F92" t="s">
        <v>21</v>
      </c>
      <c r="G92" s="4">
        <v>567</v>
      </c>
      <c r="H92" s="5">
        <v>228</v>
      </c>
      <c r="I92">
        <f>VLOOKUP(Data1315[[#This Row],[Product]],CHOOSE({1,2},products14[Product],products14[Cost per unit]),2,0)</f>
        <v>9</v>
      </c>
      <c r="J92" s="4">
        <f>Data1315[[#This Row],[cost of products per unit]]*Data1315[[#This Row],[Units]]</f>
        <v>2052</v>
      </c>
    </row>
    <row r="93" spans="4:10" x14ac:dyDescent="0.25">
      <c r="D93" t="s">
        <v>10</v>
      </c>
      <c r="E93" t="s">
        <v>36</v>
      </c>
      <c r="F93" t="s">
        <v>29</v>
      </c>
      <c r="G93" s="4">
        <v>2471</v>
      </c>
      <c r="H93" s="5">
        <v>342</v>
      </c>
      <c r="I93">
        <f>VLOOKUP(Data1315[[#This Row],[Product]],CHOOSE({1,2},products14[Product],products14[Cost per unit]),2,0)</f>
        <v>7.16</v>
      </c>
      <c r="J93" s="4">
        <f>Data1315[[#This Row],[cost of products per unit]]*Data1315[[#This Row],[Units]]</f>
        <v>2448.7200000000003</v>
      </c>
    </row>
    <row r="94" spans="4:10" x14ac:dyDescent="0.25">
      <c r="D94" t="s">
        <v>5</v>
      </c>
      <c r="E94" t="s">
        <v>38</v>
      </c>
      <c r="F94" t="s">
        <v>13</v>
      </c>
      <c r="G94" s="4">
        <v>7189</v>
      </c>
      <c r="H94" s="5">
        <v>54</v>
      </c>
      <c r="I94">
        <f>VLOOKUP(Data1315[[#This Row],[Product]],CHOOSE({1,2},products14[Product],products14[Cost per unit]),2,0)</f>
        <v>9.33</v>
      </c>
      <c r="J94" s="4">
        <f>Data1315[[#This Row],[cost of products per unit]]*Data1315[[#This Row],[Units]]</f>
        <v>503.82</v>
      </c>
    </row>
    <row r="95" spans="4:10" x14ac:dyDescent="0.25">
      <c r="D95" t="s">
        <v>41</v>
      </c>
      <c r="E95" t="s">
        <v>35</v>
      </c>
      <c r="F95" t="s">
        <v>28</v>
      </c>
      <c r="G95" s="4">
        <v>7455</v>
      </c>
      <c r="H95" s="5">
        <v>216</v>
      </c>
      <c r="I95">
        <f>VLOOKUP(Data1315[[#This Row],[Product]],CHOOSE({1,2},products14[Product],products14[Cost per unit]),2,0)</f>
        <v>10.38</v>
      </c>
      <c r="J95" s="4">
        <f>Data1315[[#This Row],[cost of products per unit]]*Data1315[[#This Row],[Units]]</f>
        <v>2242.0800000000004</v>
      </c>
    </row>
    <row r="96" spans="4:10" x14ac:dyDescent="0.25">
      <c r="D96" t="s">
        <v>3</v>
      </c>
      <c r="E96" t="s">
        <v>34</v>
      </c>
      <c r="F96" t="s">
        <v>26</v>
      </c>
      <c r="G96" s="4">
        <v>3108</v>
      </c>
      <c r="H96" s="5">
        <v>54</v>
      </c>
      <c r="I96">
        <f>VLOOKUP(Data1315[[#This Row],[Product]],CHOOSE({1,2},products14[Product],products14[Cost per unit]),2,0)</f>
        <v>5.6</v>
      </c>
      <c r="J96" s="4">
        <f>Data1315[[#This Row],[cost of products per unit]]*Data1315[[#This Row],[Units]]</f>
        <v>302.39999999999998</v>
      </c>
    </row>
    <row r="97" spans="4:10" x14ac:dyDescent="0.25">
      <c r="D97" t="s">
        <v>6</v>
      </c>
      <c r="E97" t="s">
        <v>38</v>
      </c>
      <c r="F97" t="s">
        <v>25</v>
      </c>
      <c r="G97" s="4">
        <v>469</v>
      </c>
      <c r="H97" s="5">
        <v>75</v>
      </c>
      <c r="I97">
        <f>VLOOKUP(Data1315[[#This Row],[Product]],CHOOSE({1,2},products14[Product],products14[Cost per unit]),2,0)</f>
        <v>13.15</v>
      </c>
      <c r="J97" s="4">
        <f>Data1315[[#This Row],[cost of products per unit]]*Data1315[[#This Row],[Units]]</f>
        <v>986.25</v>
      </c>
    </row>
    <row r="98" spans="4:10" x14ac:dyDescent="0.25">
      <c r="D98" t="s">
        <v>9</v>
      </c>
      <c r="E98" t="s">
        <v>37</v>
      </c>
      <c r="F98" t="s">
        <v>23</v>
      </c>
      <c r="G98" s="4">
        <v>2737</v>
      </c>
      <c r="H98" s="5">
        <v>93</v>
      </c>
      <c r="I98">
        <f>VLOOKUP(Data1315[[#This Row],[Product]],CHOOSE({1,2},products14[Product],products14[Cost per unit]),2,0)</f>
        <v>6.49</v>
      </c>
      <c r="J98" s="4">
        <f>Data1315[[#This Row],[cost of products per unit]]*Data1315[[#This Row],[Units]]</f>
        <v>603.57000000000005</v>
      </c>
    </row>
    <row r="99" spans="4:10" x14ac:dyDescent="0.25">
      <c r="D99" t="s">
        <v>9</v>
      </c>
      <c r="E99" t="s">
        <v>37</v>
      </c>
      <c r="F99" t="s">
        <v>25</v>
      </c>
      <c r="G99" s="4">
        <v>4305</v>
      </c>
      <c r="H99" s="5">
        <v>156</v>
      </c>
      <c r="I99">
        <f>VLOOKUP(Data1315[[#This Row],[Product]],CHOOSE({1,2},products14[Product],products14[Cost per unit]),2,0)</f>
        <v>13.15</v>
      </c>
      <c r="J99" s="4">
        <f>Data1315[[#This Row],[cost of products per unit]]*Data1315[[#This Row],[Units]]</f>
        <v>2051.4</v>
      </c>
    </row>
    <row r="100" spans="4:10" x14ac:dyDescent="0.25">
      <c r="D100" t="s">
        <v>9</v>
      </c>
      <c r="E100" t="s">
        <v>38</v>
      </c>
      <c r="F100" t="s">
        <v>17</v>
      </c>
      <c r="G100" s="4">
        <v>2408</v>
      </c>
      <c r="H100" s="5">
        <v>9</v>
      </c>
      <c r="I100">
        <f>VLOOKUP(Data1315[[#This Row],[Product]],CHOOSE({1,2},products14[Product],products14[Cost per unit]),2,0)</f>
        <v>3.11</v>
      </c>
      <c r="J100" s="4">
        <f>Data1315[[#This Row],[cost of products per unit]]*Data1315[[#This Row],[Units]]</f>
        <v>27.99</v>
      </c>
    </row>
    <row r="101" spans="4:10" x14ac:dyDescent="0.25">
      <c r="D101" t="s">
        <v>3</v>
      </c>
      <c r="E101" t="s">
        <v>36</v>
      </c>
      <c r="F101" t="s">
        <v>19</v>
      </c>
      <c r="G101" s="4">
        <v>1281</v>
      </c>
      <c r="H101" s="5">
        <v>18</v>
      </c>
      <c r="I101">
        <f>VLOOKUP(Data1315[[#This Row],[Product]],CHOOSE({1,2},products14[Product],products14[Cost per unit]),2,0)</f>
        <v>7.64</v>
      </c>
      <c r="J101" s="4">
        <f>Data1315[[#This Row],[cost of products per unit]]*Data1315[[#This Row],[Units]]</f>
        <v>137.51999999999998</v>
      </c>
    </row>
    <row r="102" spans="4:10" x14ac:dyDescent="0.25">
      <c r="D102" t="s">
        <v>40</v>
      </c>
      <c r="E102" t="s">
        <v>35</v>
      </c>
      <c r="F102" t="s">
        <v>32</v>
      </c>
      <c r="G102" s="4">
        <v>12348</v>
      </c>
      <c r="H102" s="5">
        <v>234</v>
      </c>
      <c r="I102">
        <f>VLOOKUP(Data1315[[#This Row],[Product]],CHOOSE({1,2},products14[Product],products14[Cost per unit]),2,0)</f>
        <v>8.65</v>
      </c>
      <c r="J102" s="4">
        <f>Data1315[[#This Row],[cost of products per unit]]*Data1315[[#This Row],[Units]]</f>
        <v>2024.1000000000001</v>
      </c>
    </row>
    <row r="103" spans="4:10" x14ac:dyDescent="0.25">
      <c r="D103" t="s">
        <v>3</v>
      </c>
      <c r="E103" t="s">
        <v>34</v>
      </c>
      <c r="F103" t="s">
        <v>28</v>
      </c>
      <c r="G103" s="4">
        <v>3689</v>
      </c>
      <c r="H103" s="5">
        <v>312</v>
      </c>
      <c r="I103">
        <f>VLOOKUP(Data1315[[#This Row],[Product]],CHOOSE({1,2},products14[Product],products14[Cost per unit]),2,0)</f>
        <v>10.38</v>
      </c>
      <c r="J103" s="4">
        <f>Data1315[[#This Row],[cost of products per unit]]*Data1315[[#This Row],[Units]]</f>
        <v>3238.5600000000004</v>
      </c>
    </row>
    <row r="104" spans="4:10" x14ac:dyDescent="0.25">
      <c r="D104" t="s">
        <v>7</v>
      </c>
      <c r="E104" t="s">
        <v>36</v>
      </c>
      <c r="F104" t="s">
        <v>19</v>
      </c>
      <c r="G104" s="4">
        <v>2870</v>
      </c>
      <c r="H104" s="5">
        <v>300</v>
      </c>
      <c r="I104">
        <f>VLOOKUP(Data1315[[#This Row],[Product]],CHOOSE({1,2},products14[Product],products14[Cost per unit]),2,0)</f>
        <v>7.64</v>
      </c>
      <c r="J104" s="4">
        <f>Data1315[[#This Row],[cost of products per unit]]*Data1315[[#This Row],[Units]]</f>
        <v>2292</v>
      </c>
    </row>
    <row r="105" spans="4:10" x14ac:dyDescent="0.25">
      <c r="D105" t="s">
        <v>2</v>
      </c>
      <c r="E105" t="s">
        <v>36</v>
      </c>
      <c r="F105" t="s">
        <v>27</v>
      </c>
      <c r="G105" s="4">
        <v>798</v>
      </c>
      <c r="H105" s="5">
        <v>519</v>
      </c>
      <c r="I105">
        <f>VLOOKUP(Data1315[[#This Row],[Product]],CHOOSE({1,2},products14[Product],products14[Cost per unit]),2,0)</f>
        <v>16.73</v>
      </c>
      <c r="J105" s="4">
        <f>Data1315[[#This Row],[cost of products per unit]]*Data1315[[#This Row],[Units]]</f>
        <v>8682.8700000000008</v>
      </c>
    </row>
    <row r="106" spans="4:10" x14ac:dyDescent="0.25">
      <c r="D106" t="s">
        <v>41</v>
      </c>
      <c r="E106" t="s">
        <v>37</v>
      </c>
      <c r="F106" t="s">
        <v>21</v>
      </c>
      <c r="G106" s="4">
        <v>2933</v>
      </c>
      <c r="H106" s="5">
        <v>9</v>
      </c>
      <c r="I106">
        <f>VLOOKUP(Data1315[[#This Row],[Product]],CHOOSE({1,2},products14[Product],products14[Cost per unit]),2,0)</f>
        <v>9</v>
      </c>
      <c r="J106" s="4">
        <f>Data1315[[#This Row],[cost of products per unit]]*Data1315[[#This Row],[Units]]</f>
        <v>81</v>
      </c>
    </row>
    <row r="107" spans="4:10" x14ac:dyDescent="0.25">
      <c r="D107" t="s">
        <v>5</v>
      </c>
      <c r="E107" t="s">
        <v>35</v>
      </c>
      <c r="F107" t="s">
        <v>4</v>
      </c>
      <c r="G107" s="4">
        <v>2744</v>
      </c>
      <c r="H107" s="5">
        <v>9</v>
      </c>
      <c r="I107">
        <f>VLOOKUP(Data1315[[#This Row],[Product]],CHOOSE({1,2},products14[Product],products14[Cost per unit]),2,0)</f>
        <v>11.88</v>
      </c>
      <c r="J107" s="4">
        <f>Data1315[[#This Row],[cost of products per unit]]*Data1315[[#This Row],[Units]]</f>
        <v>106.92</v>
      </c>
    </row>
    <row r="108" spans="4:10" x14ac:dyDescent="0.25">
      <c r="D108" t="s">
        <v>40</v>
      </c>
      <c r="E108" t="s">
        <v>36</v>
      </c>
      <c r="F108" t="s">
        <v>33</v>
      </c>
      <c r="G108" s="4">
        <v>9772</v>
      </c>
      <c r="H108" s="5">
        <v>90</v>
      </c>
      <c r="I108">
        <f>VLOOKUP(Data1315[[#This Row],[Product]],CHOOSE({1,2},products14[Product],products14[Cost per unit]),2,0)</f>
        <v>12.37</v>
      </c>
      <c r="J108" s="4">
        <f>Data1315[[#This Row],[cost of products per unit]]*Data1315[[#This Row],[Units]]</f>
        <v>1113.3</v>
      </c>
    </row>
    <row r="109" spans="4:10" x14ac:dyDescent="0.25">
      <c r="D109" t="s">
        <v>7</v>
      </c>
      <c r="E109" t="s">
        <v>34</v>
      </c>
      <c r="F109" t="s">
        <v>25</v>
      </c>
      <c r="G109" s="4">
        <v>1568</v>
      </c>
      <c r="H109" s="5">
        <v>96</v>
      </c>
      <c r="I109">
        <f>VLOOKUP(Data1315[[#This Row],[Product]],CHOOSE({1,2},products14[Product],products14[Cost per unit]),2,0)</f>
        <v>13.15</v>
      </c>
      <c r="J109" s="4">
        <f>Data1315[[#This Row],[cost of products per unit]]*Data1315[[#This Row],[Units]]</f>
        <v>1262.4000000000001</v>
      </c>
    </row>
    <row r="110" spans="4:10" x14ac:dyDescent="0.25">
      <c r="D110" t="s">
        <v>2</v>
      </c>
      <c r="E110" t="s">
        <v>36</v>
      </c>
      <c r="F110" t="s">
        <v>16</v>
      </c>
      <c r="G110" s="4">
        <v>11417</v>
      </c>
      <c r="H110" s="5">
        <v>21</v>
      </c>
      <c r="I110">
        <f>VLOOKUP(Data1315[[#This Row],[Product]],CHOOSE({1,2},products14[Product],products14[Cost per unit]),2,0)</f>
        <v>8.7899999999999991</v>
      </c>
      <c r="J110" s="4">
        <f>Data1315[[#This Row],[cost of products per unit]]*Data1315[[#This Row],[Units]]</f>
        <v>184.58999999999997</v>
      </c>
    </row>
    <row r="111" spans="4:10" x14ac:dyDescent="0.25">
      <c r="D111" t="s">
        <v>40</v>
      </c>
      <c r="E111" t="s">
        <v>34</v>
      </c>
      <c r="F111" t="s">
        <v>26</v>
      </c>
      <c r="G111" s="4">
        <v>6748</v>
      </c>
      <c r="H111" s="5">
        <v>48</v>
      </c>
      <c r="I111">
        <f>VLOOKUP(Data1315[[#This Row],[Product]],CHOOSE({1,2},products14[Product],products14[Cost per unit]),2,0)</f>
        <v>5.6</v>
      </c>
      <c r="J111" s="4">
        <f>Data1315[[#This Row],[cost of products per unit]]*Data1315[[#This Row],[Units]]</f>
        <v>268.79999999999995</v>
      </c>
    </row>
    <row r="112" spans="4:10" x14ac:dyDescent="0.25">
      <c r="D112" t="s">
        <v>10</v>
      </c>
      <c r="E112" t="s">
        <v>36</v>
      </c>
      <c r="F112" t="s">
        <v>27</v>
      </c>
      <c r="G112" s="4">
        <v>1407</v>
      </c>
      <c r="H112" s="5">
        <v>72</v>
      </c>
      <c r="I112">
        <f>VLOOKUP(Data1315[[#This Row],[Product]],CHOOSE({1,2},products14[Product],products14[Cost per unit]),2,0)</f>
        <v>16.73</v>
      </c>
      <c r="J112" s="4">
        <f>Data1315[[#This Row],[cost of products per unit]]*Data1315[[#This Row],[Units]]</f>
        <v>1204.56</v>
      </c>
    </row>
    <row r="113" spans="4:10" x14ac:dyDescent="0.25">
      <c r="D113" t="s">
        <v>8</v>
      </c>
      <c r="E113" t="s">
        <v>35</v>
      </c>
      <c r="F113" t="s">
        <v>29</v>
      </c>
      <c r="G113" s="4">
        <v>2023</v>
      </c>
      <c r="H113" s="5">
        <v>168</v>
      </c>
      <c r="I113">
        <f>VLOOKUP(Data1315[[#This Row],[Product]],CHOOSE({1,2},products14[Product],products14[Cost per unit]),2,0)</f>
        <v>7.16</v>
      </c>
      <c r="J113" s="4">
        <f>Data1315[[#This Row],[cost of products per unit]]*Data1315[[#This Row],[Units]]</f>
        <v>1202.8800000000001</v>
      </c>
    </row>
    <row r="114" spans="4:10" x14ac:dyDescent="0.25">
      <c r="D114" t="s">
        <v>5</v>
      </c>
      <c r="E114" t="s">
        <v>39</v>
      </c>
      <c r="F114" t="s">
        <v>26</v>
      </c>
      <c r="G114" s="4">
        <v>5236</v>
      </c>
      <c r="H114" s="5">
        <v>51</v>
      </c>
      <c r="I114">
        <f>VLOOKUP(Data1315[[#This Row],[Product]],CHOOSE({1,2},products14[Product],products14[Cost per unit]),2,0)</f>
        <v>5.6</v>
      </c>
      <c r="J114" s="4">
        <f>Data1315[[#This Row],[cost of products per unit]]*Data1315[[#This Row],[Units]]</f>
        <v>285.59999999999997</v>
      </c>
    </row>
    <row r="115" spans="4:10" x14ac:dyDescent="0.25">
      <c r="D115" t="s">
        <v>41</v>
      </c>
      <c r="E115" t="s">
        <v>36</v>
      </c>
      <c r="F115" t="s">
        <v>19</v>
      </c>
      <c r="G115" s="4">
        <v>1925</v>
      </c>
      <c r="H115" s="5">
        <v>192</v>
      </c>
      <c r="I115">
        <f>VLOOKUP(Data1315[[#This Row],[Product]],CHOOSE({1,2},products14[Product],products14[Cost per unit]),2,0)</f>
        <v>7.64</v>
      </c>
      <c r="J115" s="4">
        <f>Data1315[[#This Row],[cost of products per unit]]*Data1315[[#This Row],[Units]]</f>
        <v>1466.8799999999999</v>
      </c>
    </row>
    <row r="116" spans="4:10" x14ac:dyDescent="0.25">
      <c r="D116" t="s">
        <v>7</v>
      </c>
      <c r="E116" t="s">
        <v>37</v>
      </c>
      <c r="F116" t="s">
        <v>14</v>
      </c>
      <c r="G116" s="4">
        <v>6608</v>
      </c>
      <c r="H116" s="5">
        <v>225</v>
      </c>
      <c r="I116">
        <f>VLOOKUP(Data1315[[#This Row],[Product]],CHOOSE({1,2},products14[Product],products14[Cost per unit]),2,0)</f>
        <v>11.7</v>
      </c>
      <c r="J116" s="4">
        <f>Data1315[[#This Row],[cost of products per unit]]*Data1315[[#This Row],[Units]]</f>
        <v>2632.5</v>
      </c>
    </row>
    <row r="117" spans="4:10" x14ac:dyDescent="0.25">
      <c r="D117" t="s">
        <v>6</v>
      </c>
      <c r="E117" t="s">
        <v>34</v>
      </c>
      <c r="F117" t="s">
        <v>26</v>
      </c>
      <c r="G117" s="4">
        <v>8008</v>
      </c>
      <c r="H117" s="5">
        <v>456</v>
      </c>
      <c r="I117">
        <f>VLOOKUP(Data1315[[#This Row],[Product]],CHOOSE({1,2},products14[Product],products14[Cost per unit]),2,0)</f>
        <v>5.6</v>
      </c>
      <c r="J117" s="4">
        <f>Data1315[[#This Row],[cost of products per unit]]*Data1315[[#This Row],[Units]]</f>
        <v>2553.6</v>
      </c>
    </row>
    <row r="118" spans="4:10" x14ac:dyDescent="0.25">
      <c r="D118" t="s">
        <v>10</v>
      </c>
      <c r="E118" t="s">
        <v>34</v>
      </c>
      <c r="F118" t="s">
        <v>25</v>
      </c>
      <c r="G118" s="4">
        <v>1428</v>
      </c>
      <c r="H118" s="5">
        <v>93</v>
      </c>
      <c r="I118">
        <f>VLOOKUP(Data1315[[#This Row],[Product]],CHOOSE({1,2},products14[Product],products14[Cost per unit]),2,0)</f>
        <v>13.15</v>
      </c>
      <c r="J118" s="4">
        <f>Data1315[[#This Row],[cost of products per unit]]*Data1315[[#This Row],[Units]]</f>
        <v>1222.95</v>
      </c>
    </row>
    <row r="119" spans="4:10" x14ac:dyDescent="0.25">
      <c r="D119" t="s">
        <v>6</v>
      </c>
      <c r="E119" t="s">
        <v>34</v>
      </c>
      <c r="F119" t="s">
        <v>4</v>
      </c>
      <c r="G119" s="4">
        <v>525</v>
      </c>
      <c r="H119" s="5">
        <v>48</v>
      </c>
      <c r="I119">
        <f>VLOOKUP(Data1315[[#This Row],[Product]],CHOOSE({1,2},products14[Product],products14[Cost per unit]),2,0)</f>
        <v>11.88</v>
      </c>
      <c r="J119" s="4">
        <f>Data1315[[#This Row],[cost of products per unit]]*Data1315[[#This Row],[Units]]</f>
        <v>570.24</v>
      </c>
    </row>
    <row r="120" spans="4:10" x14ac:dyDescent="0.25">
      <c r="D120" t="s">
        <v>6</v>
      </c>
      <c r="E120" t="s">
        <v>37</v>
      </c>
      <c r="F120" t="s">
        <v>18</v>
      </c>
      <c r="G120" s="4">
        <v>1505</v>
      </c>
      <c r="H120" s="5">
        <v>102</v>
      </c>
      <c r="I120">
        <f>VLOOKUP(Data1315[[#This Row],[Product]],CHOOSE({1,2},products14[Product],products14[Cost per unit]),2,0)</f>
        <v>6.47</v>
      </c>
      <c r="J120" s="4">
        <f>Data1315[[#This Row],[cost of products per unit]]*Data1315[[#This Row],[Units]]</f>
        <v>659.93999999999994</v>
      </c>
    </row>
    <row r="121" spans="4:10" x14ac:dyDescent="0.25">
      <c r="D121" t="s">
        <v>7</v>
      </c>
      <c r="E121" t="s">
        <v>35</v>
      </c>
      <c r="F121" t="s">
        <v>30</v>
      </c>
      <c r="G121" s="4">
        <v>6755</v>
      </c>
      <c r="H121" s="5">
        <v>252</v>
      </c>
      <c r="I121">
        <f>VLOOKUP(Data1315[[#This Row],[Product]],CHOOSE({1,2},products14[Product],products14[Cost per unit]),2,0)</f>
        <v>14.49</v>
      </c>
      <c r="J121" s="4">
        <f>Data1315[[#This Row],[cost of products per unit]]*Data1315[[#This Row],[Units]]</f>
        <v>3651.48</v>
      </c>
    </row>
    <row r="122" spans="4:10" x14ac:dyDescent="0.25">
      <c r="D122" t="s">
        <v>2</v>
      </c>
      <c r="E122" t="s">
        <v>37</v>
      </c>
      <c r="F122" t="s">
        <v>18</v>
      </c>
      <c r="G122" s="4">
        <v>11571</v>
      </c>
      <c r="H122" s="5">
        <v>138</v>
      </c>
      <c r="I122">
        <f>VLOOKUP(Data1315[[#This Row],[Product]],CHOOSE({1,2},products14[Product],products14[Cost per unit]),2,0)</f>
        <v>6.47</v>
      </c>
      <c r="J122" s="4">
        <f>Data1315[[#This Row],[cost of products per unit]]*Data1315[[#This Row],[Units]]</f>
        <v>892.86</v>
      </c>
    </row>
    <row r="123" spans="4:10" x14ac:dyDescent="0.25">
      <c r="D123" t="s">
        <v>40</v>
      </c>
      <c r="E123" t="s">
        <v>38</v>
      </c>
      <c r="F123" t="s">
        <v>25</v>
      </c>
      <c r="G123" s="4">
        <v>2541</v>
      </c>
      <c r="H123" s="5">
        <v>90</v>
      </c>
      <c r="I123">
        <f>VLOOKUP(Data1315[[#This Row],[Product]],CHOOSE({1,2},products14[Product],products14[Cost per unit]),2,0)</f>
        <v>13.15</v>
      </c>
      <c r="J123" s="4">
        <f>Data1315[[#This Row],[cost of products per unit]]*Data1315[[#This Row],[Units]]</f>
        <v>1183.5</v>
      </c>
    </row>
    <row r="124" spans="4:10" x14ac:dyDescent="0.25">
      <c r="D124" t="s">
        <v>41</v>
      </c>
      <c r="E124" t="s">
        <v>37</v>
      </c>
      <c r="F124" t="s">
        <v>30</v>
      </c>
      <c r="G124" s="4">
        <v>1526</v>
      </c>
      <c r="H124" s="5">
        <v>240</v>
      </c>
      <c r="I124">
        <f>VLOOKUP(Data1315[[#This Row],[Product]],CHOOSE({1,2},products14[Product],products14[Cost per unit]),2,0)</f>
        <v>14.49</v>
      </c>
      <c r="J124" s="4">
        <f>Data1315[[#This Row],[cost of products per unit]]*Data1315[[#This Row],[Units]]</f>
        <v>3477.6</v>
      </c>
    </row>
    <row r="125" spans="4:10" x14ac:dyDescent="0.25">
      <c r="D125" t="s">
        <v>40</v>
      </c>
      <c r="E125" t="s">
        <v>38</v>
      </c>
      <c r="F125" t="s">
        <v>4</v>
      </c>
      <c r="G125" s="4">
        <v>6125</v>
      </c>
      <c r="H125" s="5">
        <v>102</v>
      </c>
      <c r="I125">
        <f>VLOOKUP(Data1315[[#This Row],[Product]],CHOOSE({1,2},products14[Product],products14[Cost per unit]),2,0)</f>
        <v>11.88</v>
      </c>
      <c r="J125" s="4">
        <f>Data1315[[#This Row],[cost of products per unit]]*Data1315[[#This Row],[Units]]</f>
        <v>1211.76</v>
      </c>
    </row>
    <row r="126" spans="4:10" x14ac:dyDescent="0.25">
      <c r="D126" t="s">
        <v>41</v>
      </c>
      <c r="E126" t="s">
        <v>35</v>
      </c>
      <c r="F126" t="s">
        <v>27</v>
      </c>
      <c r="G126" s="4">
        <v>847</v>
      </c>
      <c r="H126" s="5">
        <v>129</v>
      </c>
      <c r="I126">
        <f>VLOOKUP(Data1315[[#This Row],[Product]],CHOOSE({1,2},products14[Product],products14[Cost per unit]),2,0)</f>
        <v>16.73</v>
      </c>
      <c r="J126" s="4">
        <f>Data1315[[#This Row],[cost of products per unit]]*Data1315[[#This Row],[Units]]</f>
        <v>2158.17</v>
      </c>
    </row>
    <row r="127" spans="4:10" x14ac:dyDescent="0.25">
      <c r="D127" t="s">
        <v>8</v>
      </c>
      <c r="E127" t="s">
        <v>35</v>
      </c>
      <c r="F127" t="s">
        <v>27</v>
      </c>
      <c r="G127" s="4">
        <v>4753</v>
      </c>
      <c r="H127" s="5">
        <v>300</v>
      </c>
      <c r="I127">
        <f>VLOOKUP(Data1315[[#This Row],[Product]],CHOOSE({1,2},products14[Product],products14[Cost per unit]),2,0)</f>
        <v>16.73</v>
      </c>
      <c r="J127" s="4">
        <f>Data1315[[#This Row],[cost of products per unit]]*Data1315[[#This Row],[Units]]</f>
        <v>5019</v>
      </c>
    </row>
    <row r="128" spans="4:10" x14ac:dyDescent="0.25">
      <c r="D128" t="s">
        <v>6</v>
      </c>
      <c r="E128" t="s">
        <v>38</v>
      </c>
      <c r="F128" t="s">
        <v>33</v>
      </c>
      <c r="G128" s="4">
        <v>959</v>
      </c>
      <c r="H128" s="5">
        <v>135</v>
      </c>
      <c r="I128">
        <f>VLOOKUP(Data1315[[#This Row],[Product]],CHOOSE({1,2},products14[Product],products14[Cost per unit]),2,0)</f>
        <v>12.37</v>
      </c>
      <c r="J128" s="4">
        <f>Data1315[[#This Row],[cost of products per unit]]*Data1315[[#This Row],[Units]]</f>
        <v>1669.9499999999998</v>
      </c>
    </row>
    <row r="129" spans="4:10" x14ac:dyDescent="0.25">
      <c r="D129" t="s">
        <v>7</v>
      </c>
      <c r="E129" t="s">
        <v>35</v>
      </c>
      <c r="F129" t="s">
        <v>24</v>
      </c>
      <c r="G129" s="4">
        <v>2793</v>
      </c>
      <c r="H129" s="5">
        <v>114</v>
      </c>
      <c r="I129">
        <f>VLOOKUP(Data1315[[#This Row],[Product]],CHOOSE({1,2},products14[Product],products14[Cost per unit]),2,0)</f>
        <v>4.97</v>
      </c>
      <c r="J129" s="4">
        <f>Data1315[[#This Row],[cost of products per unit]]*Data1315[[#This Row],[Units]]</f>
        <v>566.57999999999993</v>
      </c>
    </row>
    <row r="130" spans="4:10" x14ac:dyDescent="0.25">
      <c r="D130" t="s">
        <v>7</v>
      </c>
      <c r="E130" t="s">
        <v>35</v>
      </c>
      <c r="F130" t="s">
        <v>14</v>
      </c>
      <c r="G130" s="4">
        <v>4606</v>
      </c>
      <c r="H130" s="5">
        <v>63</v>
      </c>
      <c r="I130">
        <f>VLOOKUP(Data1315[[#This Row],[Product]],CHOOSE({1,2},products14[Product],products14[Cost per unit]),2,0)</f>
        <v>11.7</v>
      </c>
      <c r="J130" s="4">
        <f>Data1315[[#This Row],[cost of products per unit]]*Data1315[[#This Row],[Units]]</f>
        <v>737.09999999999991</v>
      </c>
    </row>
    <row r="131" spans="4:10" x14ac:dyDescent="0.25">
      <c r="D131" t="s">
        <v>7</v>
      </c>
      <c r="E131" t="s">
        <v>36</v>
      </c>
      <c r="F131" t="s">
        <v>29</v>
      </c>
      <c r="G131" s="4">
        <v>5551</v>
      </c>
      <c r="H131" s="5">
        <v>252</v>
      </c>
      <c r="I131">
        <f>VLOOKUP(Data1315[[#This Row],[Product]],CHOOSE({1,2},products14[Product],products14[Cost per unit]),2,0)</f>
        <v>7.16</v>
      </c>
      <c r="J131" s="4">
        <f>Data1315[[#This Row],[cost of products per unit]]*Data1315[[#This Row],[Units]]</f>
        <v>1804.32</v>
      </c>
    </row>
    <row r="132" spans="4:10" x14ac:dyDescent="0.25">
      <c r="D132" t="s">
        <v>10</v>
      </c>
      <c r="E132" t="s">
        <v>36</v>
      </c>
      <c r="F132" t="s">
        <v>32</v>
      </c>
      <c r="G132" s="4">
        <v>6657</v>
      </c>
      <c r="H132" s="5">
        <v>303</v>
      </c>
      <c r="I132">
        <f>VLOOKUP(Data1315[[#This Row],[Product]],CHOOSE({1,2},products14[Product],products14[Cost per unit]),2,0)</f>
        <v>8.65</v>
      </c>
      <c r="J132" s="4">
        <f>Data1315[[#This Row],[cost of products per unit]]*Data1315[[#This Row],[Units]]</f>
        <v>2620.9500000000003</v>
      </c>
    </row>
    <row r="133" spans="4:10" x14ac:dyDescent="0.25">
      <c r="D133" t="s">
        <v>7</v>
      </c>
      <c r="E133" t="s">
        <v>39</v>
      </c>
      <c r="F133" t="s">
        <v>17</v>
      </c>
      <c r="G133" s="4">
        <v>4438</v>
      </c>
      <c r="H133" s="5">
        <v>246</v>
      </c>
      <c r="I133">
        <f>VLOOKUP(Data1315[[#This Row],[Product]],CHOOSE({1,2},products14[Product],products14[Cost per unit]),2,0)</f>
        <v>3.11</v>
      </c>
      <c r="J133" s="4">
        <f>Data1315[[#This Row],[cost of products per unit]]*Data1315[[#This Row],[Units]]</f>
        <v>765.06</v>
      </c>
    </row>
    <row r="134" spans="4:10" x14ac:dyDescent="0.25">
      <c r="D134" t="s">
        <v>8</v>
      </c>
      <c r="E134" t="s">
        <v>38</v>
      </c>
      <c r="F134" t="s">
        <v>22</v>
      </c>
      <c r="G134" s="4">
        <v>168</v>
      </c>
      <c r="H134" s="5">
        <v>84</v>
      </c>
      <c r="I134">
        <f>VLOOKUP(Data1315[[#This Row],[Product]],CHOOSE({1,2},products14[Product],products14[Cost per unit]),2,0)</f>
        <v>9.77</v>
      </c>
      <c r="J134" s="4">
        <f>Data1315[[#This Row],[cost of products per unit]]*Data1315[[#This Row],[Units]]</f>
        <v>820.68</v>
      </c>
    </row>
    <row r="135" spans="4:10" x14ac:dyDescent="0.25">
      <c r="D135" t="s">
        <v>7</v>
      </c>
      <c r="E135" t="s">
        <v>34</v>
      </c>
      <c r="F135" t="s">
        <v>17</v>
      </c>
      <c r="G135" s="4">
        <v>7777</v>
      </c>
      <c r="H135" s="5">
        <v>39</v>
      </c>
      <c r="I135">
        <f>VLOOKUP(Data1315[[#This Row],[Product]],CHOOSE({1,2},products14[Product],products14[Cost per unit]),2,0)</f>
        <v>3.11</v>
      </c>
      <c r="J135" s="4">
        <f>Data1315[[#This Row],[cost of products per unit]]*Data1315[[#This Row],[Units]]</f>
        <v>121.28999999999999</v>
      </c>
    </row>
    <row r="136" spans="4:10" x14ac:dyDescent="0.25">
      <c r="D136" t="s">
        <v>5</v>
      </c>
      <c r="E136" t="s">
        <v>36</v>
      </c>
      <c r="F136" t="s">
        <v>17</v>
      </c>
      <c r="G136" s="4">
        <v>3339</v>
      </c>
      <c r="H136" s="5">
        <v>348</v>
      </c>
      <c r="I136">
        <f>VLOOKUP(Data1315[[#This Row],[Product]],CHOOSE({1,2},products14[Product],products14[Cost per unit]),2,0)</f>
        <v>3.11</v>
      </c>
      <c r="J136" s="4">
        <f>Data1315[[#This Row],[cost of products per unit]]*Data1315[[#This Row],[Units]]</f>
        <v>1082.28</v>
      </c>
    </row>
    <row r="137" spans="4:10" x14ac:dyDescent="0.25">
      <c r="D137" t="s">
        <v>7</v>
      </c>
      <c r="E137" t="s">
        <v>37</v>
      </c>
      <c r="F137" t="s">
        <v>33</v>
      </c>
      <c r="G137" s="4">
        <v>6391</v>
      </c>
      <c r="H137" s="5">
        <v>48</v>
      </c>
      <c r="I137">
        <f>VLOOKUP(Data1315[[#This Row],[Product]],CHOOSE({1,2},products14[Product],products14[Cost per unit]),2,0)</f>
        <v>12.37</v>
      </c>
      <c r="J137" s="4">
        <f>Data1315[[#This Row],[cost of products per unit]]*Data1315[[#This Row],[Units]]</f>
        <v>593.76</v>
      </c>
    </row>
    <row r="138" spans="4:10" x14ac:dyDescent="0.25">
      <c r="D138" t="s">
        <v>5</v>
      </c>
      <c r="E138" t="s">
        <v>37</v>
      </c>
      <c r="F138" t="s">
        <v>22</v>
      </c>
      <c r="G138" s="4">
        <v>518</v>
      </c>
      <c r="H138" s="5">
        <v>75</v>
      </c>
      <c r="I138">
        <f>VLOOKUP(Data1315[[#This Row],[Product]],CHOOSE({1,2},products14[Product],products14[Cost per unit]),2,0)</f>
        <v>9.77</v>
      </c>
      <c r="J138" s="4">
        <f>Data1315[[#This Row],[cost of products per unit]]*Data1315[[#This Row],[Units]]</f>
        <v>732.75</v>
      </c>
    </row>
    <row r="139" spans="4:10" x14ac:dyDescent="0.25">
      <c r="D139" t="s">
        <v>7</v>
      </c>
      <c r="E139" t="s">
        <v>38</v>
      </c>
      <c r="F139" t="s">
        <v>28</v>
      </c>
      <c r="G139" s="4">
        <v>5677</v>
      </c>
      <c r="H139" s="5">
        <v>258</v>
      </c>
      <c r="I139">
        <f>VLOOKUP(Data1315[[#This Row],[Product]],CHOOSE({1,2},products14[Product],products14[Cost per unit]),2,0)</f>
        <v>10.38</v>
      </c>
      <c r="J139" s="4">
        <f>Data1315[[#This Row],[cost of products per unit]]*Data1315[[#This Row],[Units]]</f>
        <v>2678.0400000000004</v>
      </c>
    </row>
    <row r="140" spans="4:10" x14ac:dyDescent="0.25">
      <c r="D140" t="s">
        <v>6</v>
      </c>
      <c r="E140" t="s">
        <v>39</v>
      </c>
      <c r="F140" t="s">
        <v>17</v>
      </c>
      <c r="G140" s="4">
        <v>6048</v>
      </c>
      <c r="H140" s="5">
        <v>27</v>
      </c>
      <c r="I140">
        <f>VLOOKUP(Data1315[[#This Row],[Product]],CHOOSE({1,2},products14[Product],products14[Cost per unit]),2,0)</f>
        <v>3.11</v>
      </c>
      <c r="J140" s="4">
        <f>Data1315[[#This Row],[cost of products per unit]]*Data1315[[#This Row],[Units]]</f>
        <v>83.97</v>
      </c>
    </row>
    <row r="141" spans="4:10" x14ac:dyDescent="0.25">
      <c r="D141" t="s">
        <v>8</v>
      </c>
      <c r="E141" t="s">
        <v>38</v>
      </c>
      <c r="F141" t="s">
        <v>32</v>
      </c>
      <c r="G141" s="4">
        <v>3752</v>
      </c>
      <c r="H141" s="5">
        <v>213</v>
      </c>
      <c r="I141">
        <f>VLOOKUP(Data1315[[#This Row],[Product]],CHOOSE({1,2},products14[Product],products14[Cost per unit]),2,0)</f>
        <v>8.65</v>
      </c>
      <c r="J141" s="4">
        <f>Data1315[[#This Row],[cost of products per unit]]*Data1315[[#This Row],[Units]]</f>
        <v>1842.45</v>
      </c>
    </row>
    <row r="142" spans="4:10" x14ac:dyDescent="0.25">
      <c r="D142" t="s">
        <v>5</v>
      </c>
      <c r="E142" t="s">
        <v>35</v>
      </c>
      <c r="F142" t="s">
        <v>29</v>
      </c>
      <c r="G142" s="4">
        <v>4480</v>
      </c>
      <c r="H142" s="5">
        <v>357</v>
      </c>
      <c r="I142">
        <f>VLOOKUP(Data1315[[#This Row],[Product]],CHOOSE({1,2},products14[Product],products14[Cost per unit]),2,0)</f>
        <v>7.16</v>
      </c>
      <c r="J142" s="4">
        <f>Data1315[[#This Row],[cost of products per unit]]*Data1315[[#This Row],[Units]]</f>
        <v>2556.12</v>
      </c>
    </row>
    <row r="143" spans="4:10" x14ac:dyDescent="0.25">
      <c r="D143" t="s">
        <v>9</v>
      </c>
      <c r="E143" t="s">
        <v>37</v>
      </c>
      <c r="F143" t="s">
        <v>4</v>
      </c>
      <c r="G143" s="4">
        <v>259</v>
      </c>
      <c r="H143" s="5">
        <v>207</v>
      </c>
      <c r="I143">
        <f>VLOOKUP(Data1315[[#This Row],[Product]],CHOOSE({1,2},products14[Product],products14[Cost per unit]),2,0)</f>
        <v>11.88</v>
      </c>
      <c r="J143" s="4">
        <f>Data1315[[#This Row],[cost of products per unit]]*Data1315[[#This Row],[Units]]</f>
        <v>2459.1600000000003</v>
      </c>
    </row>
    <row r="144" spans="4:10" x14ac:dyDescent="0.25">
      <c r="D144" t="s">
        <v>8</v>
      </c>
      <c r="E144" t="s">
        <v>37</v>
      </c>
      <c r="F144" t="s">
        <v>30</v>
      </c>
      <c r="G144" s="4">
        <v>42</v>
      </c>
      <c r="H144" s="5">
        <v>150</v>
      </c>
      <c r="I144">
        <f>VLOOKUP(Data1315[[#This Row],[Product]],CHOOSE({1,2},products14[Product],products14[Cost per unit]),2,0)</f>
        <v>14.49</v>
      </c>
      <c r="J144" s="4">
        <f>Data1315[[#This Row],[cost of products per unit]]*Data1315[[#This Row],[Units]]</f>
        <v>2173.5</v>
      </c>
    </row>
    <row r="145" spans="4:10" x14ac:dyDescent="0.25">
      <c r="D145" t="s">
        <v>41</v>
      </c>
      <c r="E145" t="s">
        <v>36</v>
      </c>
      <c r="F145" t="s">
        <v>26</v>
      </c>
      <c r="G145" s="4">
        <v>98</v>
      </c>
      <c r="H145" s="5">
        <v>204</v>
      </c>
      <c r="I145">
        <f>VLOOKUP(Data1315[[#This Row],[Product]],CHOOSE({1,2},products14[Product],products14[Cost per unit]),2,0)</f>
        <v>5.6</v>
      </c>
      <c r="J145" s="4">
        <f>Data1315[[#This Row],[cost of products per unit]]*Data1315[[#This Row],[Units]]</f>
        <v>1142.3999999999999</v>
      </c>
    </row>
    <row r="146" spans="4:10" x14ac:dyDescent="0.25">
      <c r="D146" t="s">
        <v>7</v>
      </c>
      <c r="E146" t="s">
        <v>35</v>
      </c>
      <c r="F146" t="s">
        <v>27</v>
      </c>
      <c r="G146" s="4">
        <v>2478</v>
      </c>
      <c r="H146" s="5">
        <v>21</v>
      </c>
      <c r="I146">
        <f>VLOOKUP(Data1315[[#This Row],[Product]],CHOOSE({1,2},products14[Product],products14[Cost per unit]),2,0)</f>
        <v>16.73</v>
      </c>
      <c r="J146" s="4">
        <f>Data1315[[#This Row],[cost of products per unit]]*Data1315[[#This Row],[Units]]</f>
        <v>351.33</v>
      </c>
    </row>
    <row r="147" spans="4:10" x14ac:dyDescent="0.25">
      <c r="D147" t="s">
        <v>41</v>
      </c>
      <c r="E147" t="s">
        <v>34</v>
      </c>
      <c r="F147" t="s">
        <v>33</v>
      </c>
      <c r="G147" s="4">
        <v>7847</v>
      </c>
      <c r="H147" s="5">
        <v>174</v>
      </c>
      <c r="I147">
        <f>VLOOKUP(Data1315[[#This Row],[Product]],CHOOSE({1,2},products14[Product],products14[Cost per unit]),2,0)</f>
        <v>12.37</v>
      </c>
      <c r="J147" s="4">
        <f>Data1315[[#This Row],[cost of products per unit]]*Data1315[[#This Row],[Units]]</f>
        <v>2152.3799999999997</v>
      </c>
    </row>
    <row r="148" spans="4:10" x14ac:dyDescent="0.25">
      <c r="D148" t="s">
        <v>2</v>
      </c>
      <c r="E148" t="s">
        <v>37</v>
      </c>
      <c r="F148" t="s">
        <v>17</v>
      </c>
      <c r="G148" s="4">
        <v>9926</v>
      </c>
      <c r="H148" s="5">
        <v>201</v>
      </c>
      <c r="I148">
        <f>VLOOKUP(Data1315[[#This Row],[Product]],CHOOSE({1,2},products14[Product],products14[Cost per unit]),2,0)</f>
        <v>3.11</v>
      </c>
      <c r="J148" s="4">
        <f>Data1315[[#This Row],[cost of products per unit]]*Data1315[[#This Row],[Units]]</f>
        <v>625.11</v>
      </c>
    </row>
    <row r="149" spans="4:10" x14ac:dyDescent="0.25">
      <c r="D149" t="s">
        <v>8</v>
      </c>
      <c r="E149" t="s">
        <v>38</v>
      </c>
      <c r="F149" t="s">
        <v>13</v>
      </c>
      <c r="G149" s="4">
        <v>819</v>
      </c>
      <c r="H149" s="5">
        <v>510</v>
      </c>
      <c r="I149">
        <f>VLOOKUP(Data1315[[#This Row],[Product]],CHOOSE({1,2},products14[Product],products14[Cost per unit]),2,0)</f>
        <v>9.33</v>
      </c>
      <c r="J149" s="4">
        <f>Data1315[[#This Row],[cost of products per unit]]*Data1315[[#This Row],[Units]]</f>
        <v>4758.3</v>
      </c>
    </row>
    <row r="150" spans="4:10" x14ac:dyDescent="0.25">
      <c r="D150" t="s">
        <v>6</v>
      </c>
      <c r="E150" t="s">
        <v>39</v>
      </c>
      <c r="F150" t="s">
        <v>29</v>
      </c>
      <c r="G150" s="4">
        <v>3052</v>
      </c>
      <c r="H150" s="5">
        <v>378</v>
      </c>
      <c r="I150">
        <f>VLOOKUP(Data1315[[#This Row],[Product]],CHOOSE({1,2},products14[Product],products14[Cost per unit]),2,0)</f>
        <v>7.16</v>
      </c>
      <c r="J150" s="4">
        <f>Data1315[[#This Row],[cost of products per unit]]*Data1315[[#This Row],[Units]]</f>
        <v>2706.48</v>
      </c>
    </row>
    <row r="151" spans="4:10" x14ac:dyDescent="0.25">
      <c r="D151" t="s">
        <v>9</v>
      </c>
      <c r="E151" t="s">
        <v>34</v>
      </c>
      <c r="F151" t="s">
        <v>21</v>
      </c>
      <c r="G151" s="4">
        <v>6832</v>
      </c>
      <c r="H151" s="5">
        <v>27</v>
      </c>
      <c r="I151">
        <f>VLOOKUP(Data1315[[#This Row],[Product]],CHOOSE({1,2},products14[Product],products14[Cost per unit]),2,0)</f>
        <v>9</v>
      </c>
      <c r="J151" s="4">
        <f>Data1315[[#This Row],[cost of products per unit]]*Data1315[[#This Row],[Units]]</f>
        <v>243</v>
      </c>
    </row>
    <row r="152" spans="4:10" x14ac:dyDescent="0.25">
      <c r="D152" t="s">
        <v>2</v>
      </c>
      <c r="E152" t="s">
        <v>39</v>
      </c>
      <c r="F152" t="s">
        <v>16</v>
      </c>
      <c r="G152" s="4">
        <v>2016</v>
      </c>
      <c r="H152" s="5">
        <v>117</v>
      </c>
      <c r="I152">
        <f>VLOOKUP(Data1315[[#This Row],[Product]],CHOOSE({1,2},products14[Product],products14[Cost per unit]),2,0)</f>
        <v>8.7899999999999991</v>
      </c>
      <c r="J152" s="4">
        <f>Data1315[[#This Row],[cost of products per unit]]*Data1315[[#This Row],[Units]]</f>
        <v>1028.4299999999998</v>
      </c>
    </row>
    <row r="153" spans="4:10" x14ac:dyDescent="0.25">
      <c r="D153" t="s">
        <v>6</v>
      </c>
      <c r="E153" t="s">
        <v>38</v>
      </c>
      <c r="F153" t="s">
        <v>21</v>
      </c>
      <c r="G153" s="4">
        <v>7322</v>
      </c>
      <c r="H153" s="5">
        <v>36</v>
      </c>
      <c r="I153">
        <f>VLOOKUP(Data1315[[#This Row],[Product]],CHOOSE({1,2},products14[Product],products14[Cost per unit]),2,0)</f>
        <v>9</v>
      </c>
      <c r="J153" s="4">
        <f>Data1315[[#This Row],[cost of products per unit]]*Data1315[[#This Row],[Units]]</f>
        <v>324</v>
      </c>
    </row>
    <row r="154" spans="4:10" x14ac:dyDescent="0.25">
      <c r="D154" t="s">
        <v>8</v>
      </c>
      <c r="E154" t="s">
        <v>35</v>
      </c>
      <c r="F154" t="s">
        <v>33</v>
      </c>
      <c r="G154" s="4">
        <v>357</v>
      </c>
      <c r="H154" s="5">
        <v>126</v>
      </c>
      <c r="I154">
        <f>VLOOKUP(Data1315[[#This Row],[Product]],CHOOSE({1,2},products14[Product],products14[Cost per unit]),2,0)</f>
        <v>12.37</v>
      </c>
      <c r="J154" s="4">
        <f>Data1315[[#This Row],[cost of products per unit]]*Data1315[[#This Row],[Units]]</f>
        <v>1558.62</v>
      </c>
    </row>
    <row r="155" spans="4:10" x14ac:dyDescent="0.25">
      <c r="D155" t="s">
        <v>9</v>
      </c>
      <c r="E155" t="s">
        <v>39</v>
      </c>
      <c r="F155" t="s">
        <v>25</v>
      </c>
      <c r="G155" s="4">
        <v>3192</v>
      </c>
      <c r="H155" s="5">
        <v>72</v>
      </c>
      <c r="I155">
        <f>VLOOKUP(Data1315[[#This Row],[Product]],CHOOSE({1,2},products14[Product],products14[Cost per unit]),2,0)</f>
        <v>13.15</v>
      </c>
      <c r="J155" s="4">
        <f>Data1315[[#This Row],[cost of products per unit]]*Data1315[[#This Row],[Units]]</f>
        <v>946.80000000000007</v>
      </c>
    </row>
    <row r="156" spans="4:10" x14ac:dyDescent="0.25">
      <c r="D156" t="s">
        <v>7</v>
      </c>
      <c r="E156" t="s">
        <v>36</v>
      </c>
      <c r="F156" t="s">
        <v>22</v>
      </c>
      <c r="G156" s="4">
        <v>8435</v>
      </c>
      <c r="H156" s="5">
        <v>42</v>
      </c>
      <c r="I156">
        <f>VLOOKUP(Data1315[[#This Row],[Product]],CHOOSE({1,2},products14[Product],products14[Cost per unit]),2,0)</f>
        <v>9.77</v>
      </c>
      <c r="J156" s="4">
        <f>Data1315[[#This Row],[cost of products per unit]]*Data1315[[#This Row],[Units]]</f>
        <v>410.34</v>
      </c>
    </row>
    <row r="157" spans="4:10" x14ac:dyDescent="0.25">
      <c r="D157" t="s">
        <v>40</v>
      </c>
      <c r="E157" t="s">
        <v>39</v>
      </c>
      <c r="F157" t="s">
        <v>29</v>
      </c>
      <c r="G157" s="4">
        <v>0</v>
      </c>
      <c r="H157" s="5">
        <v>135</v>
      </c>
      <c r="I157">
        <f>VLOOKUP(Data1315[[#This Row],[Product]],CHOOSE({1,2},products14[Product],products14[Cost per unit]),2,0)</f>
        <v>7.16</v>
      </c>
      <c r="J157" s="4">
        <f>Data1315[[#This Row],[cost of products per unit]]*Data1315[[#This Row],[Units]]</f>
        <v>966.6</v>
      </c>
    </row>
    <row r="158" spans="4:10" x14ac:dyDescent="0.25">
      <c r="D158" t="s">
        <v>7</v>
      </c>
      <c r="E158" t="s">
        <v>34</v>
      </c>
      <c r="F158" t="s">
        <v>24</v>
      </c>
      <c r="G158" s="4">
        <v>8862</v>
      </c>
      <c r="H158" s="5">
        <v>189</v>
      </c>
      <c r="I158">
        <f>VLOOKUP(Data1315[[#This Row],[Product]],CHOOSE({1,2},products14[Product],products14[Cost per unit]),2,0)</f>
        <v>4.97</v>
      </c>
      <c r="J158" s="4">
        <f>Data1315[[#This Row],[cost of products per unit]]*Data1315[[#This Row],[Units]]</f>
        <v>939.32999999999993</v>
      </c>
    </row>
    <row r="159" spans="4:10" x14ac:dyDescent="0.25">
      <c r="D159" t="s">
        <v>6</v>
      </c>
      <c r="E159" t="s">
        <v>37</v>
      </c>
      <c r="F159" t="s">
        <v>28</v>
      </c>
      <c r="G159" s="4">
        <v>3556</v>
      </c>
      <c r="H159" s="5">
        <v>459</v>
      </c>
      <c r="I159">
        <f>VLOOKUP(Data1315[[#This Row],[Product]],CHOOSE({1,2},products14[Product],products14[Cost per unit]),2,0)</f>
        <v>10.38</v>
      </c>
      <c r="J159" s="4">
        <f>Data1315[[#This Row],[cost of products per unit]]*Data1315[[#This Row],[Units]]</f>
        <v>4764.42</v>
      </c>
    </row>
    <row r="160" spans="4:10" x14ac:dyDescent="0.25">
      <c r="D160" t="s">
        <v>5</v>
      </c>
      <c r="E160" t="s">
        <v>34</v>
      </c>
      <c r="F160" t="s">
        <v>15</v>
      </c>
      <c r="G160" s="4">
        <v>7280</v>
      </c>
      <c r="H160" s="5">
        <v>201</v>
      </c>
      <c r="I160">
        <f>VLOOKUP(Data1315[[#This Row],[Product]],CHOOSE({1,2},products14[Product],products14[Cost per unit]),2,0)</f>
        <v>11.73</v>
      </c>
      <c r="J160" s="4">
        <f>Data1315[[#This Row],[cost of products per unit]]*Data1315[[#This Row],[Units]]</f>
        <v>2357.73</v>
      </c>
    </row>
    <row r="161" spans="4:10" x14ac:dyDescent="0.25">
      <c r="D161" t="s">
        <v>6</v>
      </c>
      <c r="E161" t="s">
        <v>34</v>
      </c>
      <c r="F161" t="s">
        <v>30</v>
      </c>
      <c r="G161" s="4">
        <v>3402</v>
      </c>
      <c r="H161" s="5">
        <v>366</v>
      </c>
      <c r="I161">
        <f>VLOOKUP(Data1315[[#This Row],[Product]],CHOOSE({1,2},products14[Product],products14[Cost per unit]),2,0)</f>
        <v>14.49</v>
      </c>
      <c r="J161" s="4">
        <f>Data1315[[#This Row],[cost of products per unit]]*Data1315[[#This Row],[Units]]</f>
        <v>5303.34</v>
      </c>
    </row>
    <row r="162" spans="4:10" x14ac:dyDescent="0.25">
      <c r="D162" t="s">
        <v>3</v>
      </c>
      <c r="E162" t="s">
        <v>37</v>
      </c>
      <c r="F162" t="s">
        <v>29</v>
      </c>
      <c r="G162" s="4">
        <v>4592</v>
      </c>
      <c r="H162" s="5">
        <v>324</v>
      </c>
      <c r="I162">
        <f>VLOOKUP(Data1315[[#This Row],[Product]],CHOOSE({1,2},products14[Product],products14[Cost per unit]),2,0)</f>
        <v>7.16</v>
      </c>
      <c r="J162" s="4">
        <f>Data1315[[#This Row],[cost of products per unit]]*Data1315[[#This Row],[Units]]</f>
        <v>2319.84</v>
      </c>
    </row>
    <row r="163" spans="4:10" x14ac:dyDescent="0.25">
      <c r="D163" t="s">
        <v>9</v>
      </c>
      <c r="E163" t="s">
        <v>35</v>
      </c>
      <c r="F163" t="s">
        <v>15</v>
      </c>
      <c r="G163" s="4">
        <v>7833</v>
      </c>
      <c r="H163" s="5">
        <v>243</v>
      </c>
      <c r="I163">
        <f>VLOOKUP(Data1315[[#This Row],[Product]],CHOOSE({1,2},products14[Product],products14[Cost per unit]),2,0)</f>
        <v>11.73</v>
      </c>
      <c r="J163" s="4">
        <f>Data1315[[#This Row],[cost of products per unit]]*Data1315[[#This Row],[Units]]</f>
        <v>2850.3900000000003</v>
      </c>
    </row>
    <row r="164" spans="4:10" x14ac:dyDescent="0.25">
      <c r="D164" t="s">
        <v>2</v>
      </c>
      <c r="E164" t="s">
        <v>39</v>
      </c>
      <c r="F164" t="s">
        <v>21</v>
      </c>
      <c r="G164" s="4">
        <v>7651</v>
      </c>
      <c r="H164" s="5">
        <v>213</v>
      </c>
      <c r="I164">
        <f>VLOOKUP(Data1315[[#This Row],[Product]],CHOOSE({1,2},products14[Product],products14[Cost per unit]),2,0)</f>
        <v>9</v>
      </c>
      <c r="J164" s="4">
        <f>Data1315[[#This Row],[cost of products per unit]]*Data1315[[#This Row],[Units]]</f>
        <v>1917</v>
      </c>
    </row>
    <row r="165" spans="4:10" x14ac:dyDescent="0.25">
      <c r="D165" t="s">
        <v>40</v>
      </c>
      <c r="E165" t="s">
        <v>35</v>
      </c>
      <c r="F165" t="s">
        <v>30</v>
      </c>
      <c r="G165" s="4">
        <v>2275</v>
      </c>
      <c r="H165" s="5">
        <v>447</v>
      </c>
      <c r="I165">
        <f>VLOOKUP(Data1315[[#This Row],[Product]],CHOOSE({1,2},products14[Product],products14[Cost per unit]),2,0)</f>
        <v>14.49</v>
      </c>
      <c r="J165" s="4">
        <f>Data1315[[#This Row],[cost of products per unit]]*Data1315[[#This Row],[Units]]</f>
        <v>6477.03</v>
      </c>
    </row>
    <row r="166" spans="4:10" x14ac:dyDescent="0.25">
      <c r="D166" t="s">
        <v>40</v>
      </c>
      <c r="E166" t="s">
        <v>38</v>
      </c>
      <c r="F166" t="s">
        <v>13</v>
      </c>
      <c r="G166" s="4">
        <v>5670</v>
      </c>
      <c r="H166" s="5">
        <v>297</v>
      </c>
      <c r="I166">
        <f>VLOOKUP(Data1315[[#This Row],[Product]],CHOOSE({1,2},products14[Product],products14[Cost per unit]),2,0)</f>
        <v>9.33</v>
      </c>
      <c r="J166" s="4">
        <f>Data1315[[#This Row],[cost of products per unit]]*Data1315[[#This Row],[Units]]</f>
        <v>2771.01</v>
      </c>
    </row>
    <row r="167" spans="4:10" x14ac:dyDescent="0.25">
      <c r="D167" t="s">
        <v>7</v>
      </c>
      <c r="E167" t="s">
        <v>35</v>
      </c>
      <c r="F167" t="s">
        <v>16</v>
      </c>
      <c r="G167" s="4">
        <v>2135</v>
      </c>
      <c r="H167" s="5">
        <v>27</v>
      </c>
      <c r="I167">
        <f>VLOOKUP(Data1315[[#This Row],[Product]],CHOOSE({1,2},products14[Product],products14[Cost per unit]),2,0)</f>
        <v>8.7899999999999991</v>
      </c>
      <c r="J167" s="4">
        <f>Data1315[[#This Row],[cost of products per unit]]*Data1315[[#This Row],[Units]]</f>
        <v>237.32999999999998</v>
      </c>
    </row>
    <row r="168" spans="4:10" x14ac:dyDescent="0.25">
      <c r="D168" t="s">
        <v>40</v>
      </c>
      <c r="E168" t="s">
        <v>34</v>
      </c>
      <c r="F168" t="s">
        <v>23</v>
      </c>
      <c r="G168" s="4">
        <v>2779</v>
      </c>
      <c r="H168" s="5">
        <v>75</v>
      </c>
      <c r="I168">
        <f>VLOOKUP(Data1315[[#This Row],[Product]],CHOOSE({1,2},products14[Product],products14[Cost per unit]),2,0)</f>
        <v>6.49</v>
      </c>
      <c r="J168" s="4">
        <f>Data1315[[#This Row],[cost of products per unit]]*Data1315[[#This Row],[Units]]</f>
        <v>486.75</v>
      </c>
    </row>
    <row r="169" spans="4:10" x14ac:dyDescent="0.25">
      <c r="D169" t="s">
        <v>10</v>
      </c>
      <c r="E169" t="s">
        <v>39</v>
      </c>
      <c r="F169" t="s">
        <v>33</v>
      </c>
      <c r="G169" s="4">
        <v>12950</v>
      </c>
      <c r="H169" s="5">
        <v>30</v>
      </c>
      <c r="I169">
        <f>VLOOKUP(Data1315[[#This Row],[Product]],CHOOSE({1,2},products14[Product],products14[Cost per unit]),2,0)</f>
        <v>12.37</v>
      </c>
      <c r="J169" s="4">
        <f>Data1315[[#This Row],[cost of products per unit]]*Data1315[[#This Row],[Units]]</f>
        <v>371.09999999999997</v>
      </c>
    </row>
    <row r="170" spans="4:10" x14ac:dyDescent="0.25">
      <c r="D170" t="s">
        <v>7</v>
      </c>
      <c r="E170" t="s">
        <v>36</v>
      </c>
      <c r="F170" t="s">
        <v>18</v>
      </c>
      <c r="G170" s="4">
        <v>2646</v>
      </c>
      <c r="H170" s="5">
        <v>177</v>
      </c>
      <c r="I170">
        <f>VLOOKUP(Data1315[[#This Row],[Product]],CHOOSE({1,2},products14[Product],products14[Cost per unit]),2,0)</f>
        <v>6.47</v>
      </c>
      <c r="J170" s="4">
        <f>Data1315[[#This Row],[cost of products per unit]]*Data1315[[#This Row],[Units]]</f>
        <v>1145.19</v>
      </c>
    </row>
    <row r="171" spans="4:10" x14ac:dyDescent="0.25">
      <c r="D171" t="s">
        <v>40</v>
      </c>
      <c r="E171" t="s">
        <v>34</v>
      </c>
      <c r="F171" t="s">
        <v>33</v>
      </c>
      <c r="G171" s="4">
        <v>3794</v>
      </c>
      <c r="H171" s="5">
        <v>159</v>
      </c>
      <c r="I171">
        <f>VLOOKUP(Data1315[[#This Row],[Product]],CHOOSE({1,2},products14[Product],products14[Cost per unit]),2,0)</f>
        <v>12.37</v>
      </c>
      <c r="J171" s="4">
        <f>Data1315[[#This Row],[cost of products per unit]]*Data1315[[#This Row],[Units]]</f>
        <v>1966.83</v>
      </c>
    </row>
    <row r="172" spans="4:10" x14ac:dyDescent="0.25">
      <c r="D172" t="s">
        <v>3</v>
      </c>
      <c r="E172" t="s">
        <v>35</v>
      </c>
      <c r="F172" t="s">
        <v>33</v>
      </c>
      <c r="G172" s="4">
        <v>819</v>
      </c>
      <c r="H172" s="5">
        <v>306</v>
      </c>
      <c r="I172">
        <f>VLOOKUP(Data1315[[#This Row],[Product]],CHOOSE({1,2},products14[Product],products14[Cost per unit]),2,0)</f>
        <v>12.37</v>
      </c>
      <c r="J172" s="4">
        <f>Data1315[[#This Row],[cost of products per unit]]*Data1315[[#This Row],[Units]]</f>
        <v>3785.22</v>
      </c>
    </row>
    <row r="173" spans="4:10" x14ac:dyDescent="0.25">
      <c r="D173" t="s">
        <v>3</v>
      </c>
      <c r="E173" t="s">
        <v>34</v>
      </c>
      <c r="F173" t="s">
        <v>20</v>
      </c>
      <c r="G173" s="4">
        <v>2583</v>
      </c>
      <c r="H173" s="5">
        <v>18</v>
      </c>
      <c r="I173">
        <f>VLOOKUP(Data1315[[#This Row],[Product]],CHOOSE({1,2},products14[Product],products14[Cost per unit]),2,0)</f>
        <v>10.62</v>
      </c>
      <c r="J173" s="4">
        <f>Data1315[[#This Row],[cost of products per unit]]*Data1315[[#This Row],[Units]]</f>
        <v>191.16</v>
      </c>
    </row>
    <row r="174" spans="4:10" x14ac:dyDescent="0.25">
      <c r="D174" t="s">
        <v>7</v>
      </c>
      <c r="E174" t="s">
        <v>35</v>
      </c>
      <c r="F174" t="s">
        <v>19</v>
      </c>
      <c r="G174" s="4">
        <v>4585</v>
      </c>
      <c r="H174" s="5">
        <v>240</v>
      </c>
      <c r="I174">
        <f>VLOOKUP(Data1315[[#This Row],[Product]],CHOOSE({1,2},products14[Product],products14[Cost per unit]),2,0)</f>
        <v>7.64</v>
      </c>
      <c r="J174" s="4">
        <f>Data1315[[#This Row],[cost of products per unit]]*Data1315[[#This Row],[Units]]</f>
        <v>1833.6</v>
      </c>
    </row>
    <row r="175" spans="4:10" x14ac:dyDescent="0.25">
      <c r="D175" t="s">
        <v>5</v>
      </c>
      <c r="E175" t="s">
        <v>34</v>
      </c>
      <c r="F175" t="s">
        <v>33</v>
      </c>
      <c r="G175" s="4">
        <v>1652</v>
      </c>
      <c r="H175" s="5">
        <v>93</v>
      </c>
      <c r="I175">
        <f>VLOOKUP(Data1315[[#This Row],[Product]],CHOOSE({1,2},products14[Product],products14[Cost per unit]),2,0)</f>
        <v>12.37</v>
      </c>
      <c r="J175" s="4">
        <f>Data1315[[#This Row],[cost of products per unit]]*Data1315[[#This Row],[Units]]</f>
        <v>1150.4099999999999</v>
      </c>
    </row>
    <row r="176" spans="4:10" x14ac:dyDescent="0.25">
      <c r="D176" t="s">
        <v>10</v>
      </c>
      <c r="E176" t="s">
        <v>34</v>
      </c>
      <c r="F176" t="s">
        <v>26</v>
      </c>
      <c r="G176" s="4">
        <v>4991</v>
      </c>
      <c r="H176" s="5">
        <v>9</v>
      </c>
      <c r="I176">
        <f>VLOOKUP(Data1315[[#This Row],[Product]],CHOOSE({1,2},products14[Product],products14[Cost per unit]),2,0)</f>
        <v>5.6</v>
      </c>
      <c r="J176" s="4">
        <f>Data1315[[#This Row],[cost of products per unit]]*Data1315[[#This Row],[Units]]</f>
        <v>50.4</v>
      </c>
    </row>
    <row r="177" spans="4:10" x14ac:dyDescent="0.25">
      <c r="D177" t="s">
        <v>8</v>
      </c>
      <c r="E177" t="s">
        <v>34</v>
      </c>
      <c r="F177" t="s">
        <v>16</v>
      </c>
      <c r="G177" s="4">
        <v>2009</v>
      </c>
      <c r="H177" s="5">
        <v>219</v>
      </c>
      <c r="I177">
        <f>VLOOKUP(Data1315[[#This Row],[Product]],CHOOSE({1,2},products14[Product],products14[Cost per unit]),2,0)</f>
        <v>8.7899999999999991</v>
      </c>
      <c r="J177" s="4">
        <f>Data1315[[#This Row],[cost of products per unit]]*Data1315[[#This Row],[Units]]</f>
        <v>1925.0099999999998</v>
      </c>
    </row>
    <row r="178" spans="4:10" x14ac:dyDescent="0.25">
      <c r="D178" t="s">
        <v>2</v>
      </c>
      <c r="E178" t="s">
        <v>39</v>
      </c>
      <c r="F178" t="s">
        <v>22</v>
      </c>
      <c r="G178" s="4">
        <v>1568</v>
      </c>
      <c r="H178" s="5">
        <v>141</v>
      </c>
      <c r="I178">
        <f>VLOOKUP(Data1315[[#This Row],[Product]],CHOOSE({1,2},products14[Product],products14[Cost per unit]),2,0)</f>
        <v>9.77</v>
      </c>
      <c r="J178" s="4">
        <f>Data1315[[#This Row],[cost of products per unit]]*Data1315[[#This Row],[Units]]</f>
        <v>1377.57</v>
      </c>
    </row>
    <row r="179" spans="4:10" x14ac:dyDescent="0.25">
      <c r="D179" t="s">
        <v>41</v>
      </c>
      <c r="E179" t="s">
        <v>37</v>
      </c>
      <c r="F179" t="s">
        <v>20</v>
      </c>
      <c r="G179" s="4">
        <v>3388</v>
      </c>
      <c r="H179" s="5">
        <v>123</v>
      </c>
      <c r="I179">
        <f>VLOOKUP(Data1315[[#This Row],[Product]],CHOOSE({1,2},products14[Product],products14[Cost per unit]),2,0)</f>
        <v>10.62</v>
      </c>
      <c r="J179" s="4">
        <f>Data1315[[#This Row],[cost of products per unit]]*Data1315[[#This Row],[Units]]</f>
        <v>1306.26</v>
      </c>
    </row>
    <row r="180" spans="4:10" x14ac:dyDescent="0.25">
      <c r="D180" t="s">
        <v>40</v>
      </c>
      <c r="E180" t="s">
        <v>38</v>
      </c>
      <c r="F180" t="s">
        <v>24</v>
      </c>
      <c r="G180" s="4">
        <v>623</v>
      </c>
      <c r="H180" s="5">
        <v>51</v>
      </c>
      <c r="I180">
        <f>VLOOKUP(Data1315[[#This Row],[Product]],CHOOSE({1,2},products14[Product],products14[Cost per unit]),2,0)</f>
        <v>4.97</v>
      </c>
      <c r="J180" s="4">
        <f>Data1315[[#This Row],[cost of products per unit]]*Data1315[[#This Row],[Units]]</f>
        <v>253.47</v>
      </c>
    </row>
    <row r="181" spans="4:10" x14ac:dyDescent="0.25">
      <c r="D181" t="s">
        <v>6</v>
      </c>
      <c r="E181" t="s">
        <v>36</v>
      </c>
      <c r="F181" t="s">
        <v>4</v>
      </c>
      <c r="G181" s="4">
        <v>10073</v>
      </c>
      <c r="H181" s="5">
        <v>120</v>
      </c>
      <c r="I181">
        <f>VLOOKUP(Data1315[[#This Row],[Product]],CHOOSE({1,2},products14[Product],products14[Cost per unit]),2,0)</f>
        <v>11.88</v>
      </c>
      <c r="J181" s="4">
        <f>Data1315[[#This Row],[cost of products per unit]]*Data1315[[#This Row],[Units]]</f>
        <v>1425.6000000000001</v>
      </c>
    </row>
    <row r="182" spans="4:10" x14ac:dyDescent="0.25">
      <c r="D182" t="s">
        <v>8</v>
      </c>
      <c r="E182" t="s">
        <v>39</v>
      </c>
      <c r="F182" t="s">
        <v>26</v>
      </c>
      <c r="G182" s="4">
        <v>1561</v>
      </c>
      <c r="H182" s="5">
        <v>27</v>
      </c>
      <c r="I182">
        <f>VLOOKUP(Data1315[[#This Row],[Product]],CHOOSE({1,2},products14[Product],products14[Cost per unit]),2,0)</f>
        <v>5.6</v>
      </c>
      <c r="J182" s="4">
        <f>Data1315[[#This Row],[cost of products per unit]]*Data1315[[#This Row],[Units]]</f>
        <v>151.19999999999999</v>
      </c>
    </row>
    <row r="183" spans="4:10" x14ac:dyDescent="0.25">
      <c r="D183" t="s">
        <v>9</v>
      </c>
      <c r="E183" t="s">
        <v>36</v>
      </c>
      <c r="F183" t="s">
        <v>27</v>
      </c>
      <c r="G183" s="4">
        <v>11522</v>
      </c>
      <c r="H183" s="5">
        <v>204</v>
      </c>
      <c r="I183">
        <f>VLOOKUP(Data1315[[#This Row],[Product]],CHOOSE({1,2},products14[Product],products14[Cost per unit]),2,0)</f>
        <v>16.73</v>
      </c>
      <c r="J183" s="4">
        <f>Data1315[[#This Row],[cost of products per unit]]*Data1315[[#This Row],[Units]]</f>
        <v>3412.92</v>
      </c>
    </row>
    <row r="184" spans="4:10" x14ac:dyDescent="0.25">
      <c r="D184" t="s">
        <v>6</v>
      </c>
      <c r="E184" t="s">
        <v>38</v>
      </c>
      <c r="F184" t="s">
        <v>13</v>
      </c>
      <c r="G184" s="4">
        <v>2317</v>
      </c>
      <c r="H184" s="5">
        <v>123</v>
      </c>
      <c r="I184">
        <f>VLOOKUP(Data1315[[#This Row],[Product]],CHOOSE({1,2},products14[Product],products14[Cost per unit]),2,0)</f>
        <v>9.33</v>
      </c>
      <c r="J184" s="4">
        <f>Data1315[[#This Row],[cost of products per unit]]*Data1315[[#This Row],[Units]]</f>
        <v>1147.5899999999999</v>
      </c>
    </row>
    <row r="185" spans="4:10" x14ac:dyDescent="0.25">
      <c r="D185" t="s">
        <v>10</v>
      </c>
      <c r="E185" t="s">
        <v>37</v>
      </c>
      <c r="F185" t="s">
        <v>28</v>
      </c>
      <c r="G185" s="4">
        <v>3059</v>
      </c>
      <c r="H185" s="5">
        <v>27</v>
      </c>
      <c r="I185">
        <f>VLOOKUP(Data1315[[#This Row],[Product]],CHOOSE({1,2},products14[Product],products14[Cost per unit]),2,0)</f>
        <v>10.38</v>
      </c>
      <c r="J185" s="4">
        <f>Data1315[[#This Row],[cost of products per unit]]*Data1315[[#This Row],[Units]]</f>
        <v>280.26000000000005</v>
      </c>
    </row>
    <row r="186" spans="4:10" x14ac:dyDescent="0.25">
      <c r="D186" t="s">
        <v>41</v>
      </c>
      <c r="E186" t="s">
        <v>37</v>
      </c>
      <c r="F186" t="s">
        <v>26</v>
      </c>
      <c r="G186" s="4">
        <v>2324</v>
      </c>
      <c r="H186" s="5">
        <v>177</v>
      </c>
      <c r="I186">
        <f>VLOOKUP(Data1315[[#This Row],[Product]],CHOOSE({1,2},products14[Product],products14[Cost per unit]),2,0)</f>
        <v>5.6</v>
      </c>
      <c r="J186" s="4">
        <f>Data1315[[#This Row],[cost of products per unit]]*Data1315[[#This Row],[Units]]</f>
        <v>991.19999999999993</v>
      </c>
    </row>
    <row r="187" spans="4:10" x14ac:dyDescent="0.25">
      <c r="D187" t="s">
        <v>3</v>
      </c>
      <c r="E187" t="s">
        <v>39</v>
      </c>
      <c r="F187" t="s">
        <v>26</v>
      </c>
      <c r="G187" s="4">
        <v>4956</v>
      </c>
      <c r="H187" s="5">
        <v>171</v>
      </c>
      <c r="I187">
        <f>VLOOKUP(Data1315[[#This Row],[Product]],CHOOSE({1,2},products14[Product],products14[Cost per unit]),2,0)</f>
        <v>5.6</v>
      </c>
      <c r="J187" s="4">
        <f>Data1315[[#This Row],[cost of products per unit]]*Data1315[[#This Row],[Units]]</f>
        <v>957.59999999999991</v>
      </c>
    </row>
    <row r="188" spans="4:10" x14ac:dyDescent="0.25">
      <c r="D188" t="s">
        <v>10</v>
      </c>
      <c r="E188" t="s">
        <v>34</v>
      </c>
      <c r="F188" t="s">
        <v>19</v>
      </c>
      <c r="G188" s="4">
        <v>5355</v>
      </c>
      <c r="H188" s="5">
        <v>204</v>
      </c>
      <c r="I188">
        <f>VLOOKUP(Data1315[[#This Row],[Product]],CHOOSE({1,2},products14[Product],products14[Cost per unit]),2,0)</f>
        <v>7.64</v>
      </c>
      <c r="J188" s="4">
        <f>Data1315[[#This Row],[cost of products per unit]]*Data1315[[#This Row],[Units]]</f>
        <v>1558.56</v>
      </c>
    </row>
    <row r="189" spans="4:10" x14ac:dyDescent="0.25">
      <c r="D189" t="s">
        <v>3</v>
      </c>
      <c r="E189" t="s">
        <v>34</v>
      </c>
      <c r="F189" t="s">
        <v>14</v>
      </c>
      <c r="G189" s="4">
        <v>7259</v>
      </c>
      <c r="H189" s="5">
        <v>276</v>
      </c>
      <c r="I189">
        <f>VLOOKUP(Data1315[[#This Row],[Product]],CHOOSE({1,2},products14[Product],products14[Cost per unit]),2,0)</f>
        <v>11.7</v>
      </c>
      <c r="J189" s="4">
        <f>Data1315[[#This Row],[cost of products per unit]]*Data1315[[#This Row],[Units]]</f>
        <v>3229.2</v>
      </c>
    </row>
    <row r="190" spans="4:10" x14ac:dyDescent="0.25">
      <c r="D190" t="s">
        <v>8</v>
      </c>
      <c r="E190" t="s">
        <v>37</v>
      </c>
      <c r="F190" t="s">
        <v>26</v>
      </c>
      <c r="G190" s="4">
        <v>6279</v>
      </c>
      <c r="H190" s="5">
        <v>45</v>
      </c>
      <c r="I190">
        <f>VLOOKUP(Data1315[[#This Row],[Product]],CHOOSE({1,2},products14[Product],products14[Cost per unit]),2,0)</f>
        <v>5.6</v>
      </c>
      <c r="J190" s="4">
        <f>Data1315[[#This Row],[cost of products per unit]]*Data1315[[#This Row],[Units]]</f>
        <v>251.99999999999997</v>
      </c>
    </row>
    <row r="191" spans="4:10" x14ac:dyDescent="0.25">
      <c r="D191" t="s">
        <v>40</v>
      </c>
      <c r="E191" t="s">
        <v>38</v>
      </c>
      <c r="F191" t="s">
        <v>29</v>
      </c>
      <c r="G191" s="4">
        <v>2541</v>
      </c>
      <c r="H191" s="5">
        <v>45</v>
      </c>
      <c r="I191">
        <f>VLOOKUP(Data1315[[#This Row],[Product]],CHOOSE({1,2},products14[Product],products14[Cost per unit]),2,0)</f>
        <v>7.16</v>
      </c>
      <c r="J191" s="4">
        <f>Data1315[[#This Row],[cost of products per unit]]*Data1315[[#This Row],[Units]]</f>
        <v>322.2</v>
      </c>
    </row>
    <row r="192" spans="4:10" x14ac:dyDescent="0.25">
      <c r="D192" t="s">
        <v>6</v>
      </c>
      <c r="E192" t="s">
        <v>35</v>
      </c>
      <c r="F192" t="s">
        <v>27</v>
      </c>
      <c r="G192" s="4">
        <v>3864</v>
      </c>
      <c r="H192" s="5">
        <v>177</v>
      </c>
      <c r="I192">
        <f>VLOOKUP(Data1315[[#This Row],[Product]],CHOOSE({1,2},products14[Product],products14[Cost per unit]),2,0)</f>
        <v>16.73</v>
      </c>
      <c r="J192" s="4">
        <f>Data1315[[#This Row],[cost of products per unit]]*Data1315[[#This Row],[Units]]</f>
        <v>2961.21</v>
      </c>
    </row>
    <row r="193" spans="4:10" x14ac:dyDescent="0.25">
      <c r="D193" t="s">
        <v>5</v>
      </c>
      <c r="E193" t="s">
        <v>36</v>
      </c>
      <c r="F193" t="s">
        <v>13</v>
      </c>
      <c r="G193" s="4">
        <v>6146</v>
      </c>
      <c r="H193" s="5">
        <v>63</v>
      </c>
      <c r="I193">
        <f>VLOOKUP(Data1315[[#This Row],[Product]],CHOOSE({1,2},products14[Product],products14[Cost per unit]),2,0)</f>
        <v>9.33</v>
      </c>
      <c r="J193" s="4">
        <f>Data1315[[#This Row],[cost of products per unit]]*Data1315[[#This Row],[Units]]</f>
        <v>587.79</v>
      </c>
    </row>
    <row r="194" spans="4:10" x14ac:dyDescent="0.25">
      <c r="D194" t="s">
        <v>9</v>
      </c>
      <c r="E194" t="s">
        <v>39</v>
      </c>
      <c r="F194" t="s">
        <v>18</v>
      </c>
      <c r="G194" s="4">
        <v>2639</v>
      </c>
      <c r="H194" s="5">
        <v>204</v>
      </c>
      <c r="I194">
        <f>VLOOKUP(Data1315[[#This Row],[Product]],CHOOSE({1,2},products14[Product],products14[Cost per unit]),2,0)</f>
        <v>6.47</v>
      </c>
      <c r="J194" s="4">
        <f>Data1315[[#This Row],[cost of products per unit]]*Data1315[[#This Row],[Units]]</f>
        <v>1319.8799999999999</v>
      </c>
    </row>
    <row r="195" spans="4:10" x14ac:dyDescent="0.25">
      <c r="D195" t="s">
        <v>8</v>
      </c>
      <c r="E195" t="s">
        <v>37</v>
      </c>
      <c r="F195" t="s">
        <v>22</v>
      </c>
      <c r="G195" s="4">
        <v>1890</v>
      </c>
      <c r="H195" s="5">
        <v>195</v>
      </c>
      <c r="I195">
        <f>VLOOKUP(Data1315[[#This Row],[Product]],CHOOSE({1,2},products14[Product],products14[Cost per unit]),2,0)</f>
        <v>9.77</v>
      </c>
      <c r="J195" s="4">
        <f>Data1315[[#This Row],[cost of products per unit]]*Data1315[[#This Row],[Units]]</f>
        <v>1905.1499999999999</v>
      </c>
    </row>
    <row r="196" spans="4:10" x14ac:dyDescent="0.25">
      <c r="D196" t="s">
        <v>7</v>
      </c>
      <c r="E196" t="s">
        <v>34</v>
      </c>
      <c r="F196" t="s">
        <v>14</v>
      </c>
      <c r="G196" s="4">
        <v>1932</v>
      </c>
      <c r="H196" s="5">
        <v>369</v>
      </c>
      <c r="I196">
        <f>VLOOKUP(Data1315[[#This Row],[Product]],CHOOSE({1,2},products14[Product],products14[Cost per unit]),2,0)</f>
        <v>11.7</v>
      </c>
      <c r="J196" s="4">
        <f>Data1315[[#This Row],[cost of products per unit]]*Data1315[[#This Row],[Units]]</f>
        <v>4317.3</v>
      </c>
    </row>
    <row r="197" spans="4:10" x14ac:dyDescent="0.25">
      <c r="D197" t="s">
        <v>3</v>
      </c>
      <c r="E197" t="s">
        <v>34</v>
      </c>
      <c r="F197" t="s">
        <v>25</v>
      </c>
      <c r="G197" s="4">
        <v>6300</v>
      </c>
      <c r="H197" s="5">
        <v>42</v>
      </c>
      <c r="I197">
        <f>VLOOKUP(Data1315[[#This Row],[Product]],CHOOSE({1,2},products14[Product],products14[Cost per unit]),2,0)</f>
        <v>13.15</v>
      </c>
      <c r="J197" s="4">
        <f>Data1315[[#This Row],[cost of products per unit]]*Data1315[[#This Row],[Units]]</f>
        <v>552.30000000000007</v>
      </c>
    </row>
    <row r="198" spans="4:10" x14ac:dyDescent="0.25">
      <c r="D198" t="s">
        <v>6</v>
      </c>
      <c r="E198" t="s">
        <v>37</v>
      </c>
      <c r="F198" t="s">
        <v>30</v>
      </c>
      <c r="G198" s="4">
        <v>560</v>
      </c>
      <c r="H198" s="5">
        <v>81</v>
      </c>
      <c r="I198">
        <f>VLOOKUP(Data1315[[#This Row],[Product]],CHOOSE({1,2},products14[Product],products14[Cost per unit]),2,0)</f>
        <v>14.49</v>
      </c>
      <c r="J198" s="4">
        <f>Data1315[[#This Row],[cost of products per unit]]*Data1315[[#This Row],[Units]]</f>
        <v>1173.69</v>
      </c>
    </row>
    <row r="199" spans="4:10" x14ac:dyDescent="0.25">
      <c r="D199" t="s">
        <v>9</v>
      </c>
      <c r="E199" t="s">
        <v>37</v>
      </c>
      <c r="F199" t="s">
        <v>26</v>
      </c>
      <c r="G199" s="4">
        <v>2856</v>
      </c>
      <c r="H199" s="5">
        <v>246</v>
      </c>
      <c r="I199">
        <f>VLOOKUP(Data1315[[#This Row],[Product]],CHOOSE({1,2},products14[Product],products14[Cost per unit]),2,0)</f>
        <v>5.6</v>
      </c>
      <c r="J199" s="4">
        <f>Data1315[[#This Row],[cost of products per unit]]*Data1315[[#This Row],[Units]]</f>
        <v>1377.6</v>
      </c>
    </row>
    <row r="200" spans="4:10" x14ac:dyDescent="0.25">
      <c r="D200" t="s">
        <v>9</v>
      </c>
      <c r="E200" t="s">
        <v>34</v>
      </c>
      <c r="F200" t="s">
        <v>17</v>
      </c>
      <c r="G200" s="4">
        <v>707</v>
      </c>
      <c r="H200" s="5">
        <v>174</v>
      </c>
      <c r="I200">
        <f>VLOOKUP(Data1315[[#This Row],[Product]],CHOOSE({1,2},products14[Product],products14[Cost per unit]),2,0)</f>
        <v>3.11</v>
      </c>
      <c r="J200" s="4">
        <f>Data1315[[#This Row],[cost of products per unit]]*Data1315[[#This Row],[Units]]</f>
        <v>541.14</v>
      </c>
    </row>
    <row r="201" spans="4:10" x14ac:dyDescent="0.25">
      <c r="D201" t="s">
        <v>8</v>
      </c>
      <c r="E201" t="s">
        <v>35</v>
      </c>
      <c r="F201" t="s">
        <v>30</v>
      </c>
      <c r="G201" s="4">
        <v>3598</v>
      </c>
      <c r="H201" s="5">
        <v>81</v>
      </c>
      <c r="I201">
        <f>VLOOKUP(Data1315[[#This Row],[Product]],CHOOSE({1,2},products14[Product],products14[Cost per unit]),2,0)</f>
        <v>14.49</v>
      </c>
      <c r="J201" s="4">
        <f>Data1315[[#This Row],[cost of products per unit]]*Data1315[[#This Row],[Units]]</f>
        <v>1173.69</v>
      </c>
    </row>
    <row r="202" spans="4:10" x14ac:dyDescent="0.25">
      <c r="D202" t="s">
        <v>40</v>
      </c>
      <c r="E202" t="s">
        <v>35</v>
      </c>
      <c r="F202" t="s">
        <v>22</v>
      </c>
      <c r="G202" s="4">
        <v>6853</v>
      </c>
      <c r="H202" s="5">
        <v>372</v>
      </c>
      <c r="I202">
        <f>VLOOKUP(Data1315[[#This Row],[Product]],CHOOSE({1,2},products14[Product],products14[Cost per unit]),2,0)</f>
        <v>9.77</v>
      </c>
      <c r="J202" s="4">
        <f>Data1315[[#This Row],[cost of products per unit]]*Data1315[[#This Row],[Units]]</f>
        <v>3634.44</v>
      </c>
    </row>
    <row r="203" spans="4:10" x14ac:dyDescent="0.25">
      <c r="D203" t="s">
        <v>40</v>
      </c>
      <c r="E203" t="s">
        <v>35</v>
      </c>
      <c r="F203" t="s">
        <v>16</v>
      </c>
      <c r="G203" s="4">
        <v>4725</v>
      </c>
      <c r="H203" s="5">
        <v>174</v>
      </c>
      <c r="I203">
        <f>VLOOKUP(Data1315[[#This Row],[Product]],CHOOSE({1,2},products14[Product],products14[Cost per unit]),2,0)</f>
        <v>8.7899999999999991</v>
      </c>
      <c r="J203" s="4">
        <f>Data1315[[#This Row],[cost of products per unit]]*Data1315[[#This Row],[Units]]</f>
        <v>1529.4599999999998</v>
      </c>
    </row>
    <row r="204" spans="4:10" x14ac:dyDescent="0.25">
      <c r="D204" t="s">
        <v>41</v>
      </c>
      <c r="E204" t="s">
        <v>36</v>
      </c>
      <c r="F204" t="s">
        <v>32</v>
      </c>
      <c r="G204" s="4">
        <v>10304</v>
      </c>
      <c r="H204" s="5">
        <v>84</v>
      </c>
      <c r="I204">
        <f>VLOOKUP(Data1315[[#This Row],[Product]],CHOOSE({1,2},products14[Product],products14[Cost per unit]),2,0)</f>
        <v>8.65</v>
      </c>
      <c r="J204" s="4">
        <f>Data1315[[#This Row],[cost of products per unit]]*Data1315[[#This Row],[Units]]</f>
        <v>726.6</v>
      </c>
    </row>
    <row r="205" spans="4:10" x14ac:dyDescent="0.25">
      <c r="D205" t="s">
        <v>41</v>
      </c>
      <c r="E205" t="s">
        <v>34</v>
      </c>
      <c r="F205" t="s">
        <v>16</v>
      </c>
      <c r="G205" s="4">
        <v>1274</v>
      </c>
      <c r="H205" s="5">
        <v>225</v>
      </c>
      <c r="I205">
        <f>VLOOKUP(Data1315[[#This Row],[Product]],CHOOSE({1,2},products14[Product],products14[Cost per unit]),2,0)</f>
        <v>8.7899999999999991</v>
      </c>
      <c r="J205" s="4">
        <f>Data1315[[#This Row],[cost of products per unit]]*Data1315[[#This Row],[Units]]</f>
        <v>1977.7499999999998</v>
      </c>
    </row>
    <row r="206" spans="4:10" x14ac:dyDescent="0.25">
      <c r="D206" t="s">
        <v>5</v>
      </c>
      <c r="E206" t="s">
        <v>36</v>
      </c>
      <c r="F206" t="s">
        <v>30</v>
      </c>
      <c r="G206" s="4">
        <v>1526</v>
      </c>
      <c r="H206" s="5">
        <v>105</v>
      </c>
      <c r="I206">
        <f>VLOOKUP(Data1315[[#This Row],[Product]],CHOOSE({1,2},products14[Product],products14[Cost per unit]),2,0)</f>
        <v>14.49</v>
      </c>
      <c r="J206" s="4">
        <f>Data1315[[#This Row],[cost of products per unit]]*Data1315[[#This Row],[Units]]</f>
        <v>1521.45</v>
      </c>
    </row>
    <row r="207" spans="4:10" x14ac:dyDescent="0.25">
      <c r="D207" t="s">
        <v>40</v>
      </c>
      <c r="E207" t="s">
        <v>39</v>
      </c>
      <c r="F207" t="s">
        <v>28</v>
      </c>
      <c r="G207" s="4">
        <v>3101</v>
      </c>
      <c r="H207" s="5">
        <v>225</v>
      </c>
      <c r="I207">
        <f>VLOOKUP(Data1315[[#This Row],[Product]],CHOOSE({1,2},products14[Product],products14[Cost per unit]),2,0)</f>
        <v>10.38</v>
      </c>
      <c r="J207" s="4">
        <f>Data1315[[#This Row],[cost of products per unit]]*Data1315[[#This Row],[Units]]</f>
        <v>2335.5</v>
      </c>
    </row>
    <row r="208" spans="4:10" x14ac:dyDescent="0.25">
      <c r="D208" t="s">
        <v>2</v>
      </c>
      <c r="E208" t="s">
        <v>37</v>
      </c>
      <c r="F208" t="s">
        <v>14</v>
      </c>
      <c r="G208" s="4">
        <v>1057</v>
      </c>
      <c r="H208" s="5">
        <v>54</v>
      </c>
      <c r="I208">
        <f>VLOOKUP(Data1315[[#This Row],[Product]],CHOOSE({1,2},products14[Product],products14[Cost per unit]),2,0)</f>
        <v>11.7</v>
      </c>
      <c r="J208" s="4">
        <f>Data1315[[#This Row],[cost of products per unit]]*Data1315[[#This Row],[Units]]</f>
        <v>631.79999999999995</v>
      </c>
    </row>
    <row r="209" spans="4:10" x14ac:dyDescent="0.25">
      <c r="D209" t="s">
        <v>7</v>
      </c>
      <c r="E209" t="s">
        <v>37</v>
      </c>
      <c r="F209" t="s">
        <v>26</v>
      </c>
      <c r="G209" s="4">
        <v>5306</v>
      </c>
      <c r="H209" s="5">
        <v>0</v>
      </c>
      <c r="I209">
        <f>VLOOKUP(Data1315[[#This Row],[Product]],CHOOSE({1,2},products14[Product],products14[Cost per unit]),2,0)</f>
        <v>5.6</v>
      </c>
      <c r="J209" s="4">
        <f>Data1315[[#This Row],[cost of products per unit]]*Data1315[[#This Row],[Units]]</f>
        <v>0</v>
      </c>
    </row>
    <row r="210" spans="4:10" x14ac:dyDescent="0.25">
      <c r="D210" t="s">
        <v>5</v>
      </c>
      <c r="E210" t="s">
        <v>39</v>
      </c>
      <c r="F210" t="s">
        <v>24</v>
      </c>
      <c r="G210" s="4">
        <v>4018</v>
      </c>
      <c r="H210" s="5">
        <v>171</v>
      </c>
      <c r="I210">
        <f>VLOOKUP(Data1315[[#This Row],[Product]],CHOOSE({1,2},products14[Product],products14[Cost per unit]),2,0)</f>
        <v>4.97</v>
      </c>
      <c r="J210" s="4">
        <f>Data1315[[#This Row],[cost of products per unit]]*Data1315[[#This Row],[Units]]</f>
        <v>849.87</v>
      </c>
    </row>
    <row r="211" spans="4:10" x14ac:dyDescent="0.25">
      <c r="D211" t="s">
        <v>9</v>
      </c>
      <c r="E211" t="s">
        <v>34</v>
      </c>
      <c r="F211" t="s">
        <v>16</v>
      </c>
      <c r="G211" s="4">
        <v>938</v>
      </c>
      <c r="H211" s="5">
        <v>189</v>
      </c>
      <c r="I211">
        <f>VLOOKUP(Data1315[[#This Row],[Product]],CHOOSE({1,2},products14[Product],products14[Cost per unit]),2,0)</f>
        <v>8.7899999999999991</v>
      </c>
      <c r="J211" s="4">
        <f>Data1315[[#This Row],[cost of products per unit]]*Data1315[[#This Row],[Units]]</f>
        <v>1661.31</v>
      </c>
    </row>
    <row r="212" spans="4:10" x14ac:dyDescent="0.25">
      <c r="D212" t="s">
        <v>7</v>
      </c>
      <c r="E212" t="s">
        <v>38</v>
      </c>
      <c r="F212" t="s">
        <v>18</v>
      </c>
      <c r="G212" s="4">
        <v>1778</v>
      </c>
      <c r="H212" s="5">
        <v>270</v>
      </c>
      <c r="I212">
        <f>VLOOKUP(Data1315[[#This Row],[Product]],CHOOSE({1,2},products14[Product],products14[Cost per unit]),2,0)</f>
        <v>6.47</v>
      </c>
      <c r="J212" s="4">
        <f>Data1315[[#This Row],[cost of products per unit]]*Data1315[[#This Row],[Units]]</f>
        <v>1746.8999999999999</v>
      </c>
    </row>
    <row r="213" spans="4:10" x14ac:dyDescent="0.25">
      <c r="D213" t="s">
        <v>6</v>
      </c>
      <c r="E213" t="s">
        <v>39</v>
      </c>
      <c r="F213" t="s">
        <v>30</v>
      </c>
      <c r="G213" s="4">
        <v>1638</v>
      </c>
      <c r="H213" s="5">
        <v>63</v>
      </c>
      <c r="I213">
        <f>VLOOKUP(Data1315[[#This Row],[Product]],CHOOSE({1,2},products14[Product],products14[Cost per unit]),2,0)</f>
        <v>14.49</v>
      </c>
      <c r="J213" s="4">
        <f>Data1315[[#This Row],[cost of products per unit]]*Data1315[[#This Row],[Units]]</f>
        <v>912.87</v>
      </c>
    </row>
    <row r="214" spans="4:10" x14ac:dyDescent="0.25">
      <c r="D214" t="s">
        <v>41</v>
      </c>
      <c r="E214" t="s">
        <v>38</v>
      </c>
      <c r="F214" t="s">
        <v>25</v>
      </c>
      <c r="G214" s="4">
        <v>154</v>
      </c>
      <c r="H214" s="5">
        <v>21</v>
      </c>
      <c r="I214">
        <f>VLOOKUP(Data1315[[#This Row],[Product]],CHOOSE({1,2},products14[Product],products14[Cost per unit]),2,0)</f>
        <v>13.15</v>
      </c>
      <c r="J214" s="4">
        <f>Data1315[[#This Row],[cost of products per unit]]*Data1315[[#This Row],[Units]]</f>
        <v>276.15000000000003</v>
      </c>
    </row>
    <row r="215" spans="4:10" x14ac:dyDescent="0.25">
      <c r="D215" t="s">
        <v>7</v>
      </c>
      <c r="E215" t="s">
        <v>37</v>
      </c>
      <c r="F215" t="s">
        <v>22</v>
      </c>
      <c r="G215" s="4">
        <v>9835</v>
      </c>
      <c r="H215" s="5">
        <v>207</v>
      </c>
      <c r="I215">
        <f>VLOOKUP(Data1315[[#This Row],[Product]],CHOOSE({1,2},products14[Product],products14[Cost per unit]),2,0)</f>
        <v>9.77</v>
      </c>
      <c r="J215" s="4">
        <f>Data1315[[#This Row],[cost of products per unit]]*Data1315[[#This Row],[Units]]</f>
        <v>2022.3899999999999</v>
      </c>
    </row>
    <row r="216" spans="4:10" x14ac:dyDescent="0.25">
      <c r="D216" t="s">
        <v>9</v>
      </c>
      <c r="E216" t="s">
        <v>37</v>
      </c>
      <c r="F216" t="s">
        <v>20</v>
      </c>
      <c r="G216" s="4">
        <v>7273</v>
      </c>
      <c r="H216" s="5">
        <v>96</v>
      </c>
      <c r="I216">
        <f>VLOOKUP(Data1315[[#This Row],[Product]],CHOOSE({1,2},products14[Product],products14[Cost per unit]),2,0)</f>
        <v>10.62</v>
      </c>
      <c r="J216" s="4">
        <f>Data1315[[#This Row],[cost of products per unit]]*Data1315[[#This Row],[Units]]</f>
        <v>1019.52</v>
      </c>
    </row>
    <row r="217" spans="4:10" x14ac:dyDescent="0.25">
      <c r="D217" t="s">
        <v>5</v>
      </c>
      <c r="E217" t="s">
        <v>39</v>
      </c>
      <c r="F217" t="s">
        <v>22</v>
      </c>
      <c r="G217" s="4">
        <v>6909</v>
      </c>
      <c r="H217" s="5">
        <v>81</v>
      </c>
      <c r="I217">
        <f>VLOOKUP(Data1315[[#This Row],[Product]],CHOOSE({1,2},products14[Product],products14[Cost per unit]),2,0)</f>
        <v>9.77</v>
      </c>
      <c r="J217" s="4">
        <f>Data1315[[#This Row],[cost of products per unit]]*Data1315[[#This Row],[Units]]</f>
        <v>791.37</v>
      </c>
    </row>
    <row r="218" spans="4:10" x14ac:dyDescent="0.25">
      <c r="D218" t="s">
        <v>9</v>
      </c>
      <c r="E218" t="s">
        <v>39</v>
      </c>
      <c r="F218" t="s">
        <v>24</v>
      </c>
      <c r="G218" s="4">
        <v>3920</v>
      </c>
      <c r="H218" s="5">
        <v>306</v>
      </c>
      <c r="I218">
        <f>VLOOKUP(Data1315[[#This Row],[Product]],CHOOSE({1,2},products14[Product],products14[Cost per unit]),2,0)</f>
        <v>4.97</v>
      </c>
      <c r="J218" s="4">
        <f>Data1315[[#This Row],[cost of products per unit]]*Data1315[[#This Row],[Units]]</f>
        <v>1520.82</v>
      </c>
    </row>
    <row r="219" spans="4:10" x14ac:dyDescent="0.25">
      <c r="D219" t="s">
        <v>10</v>
      </c>
      <c r="E219" t="s">
        <v>39</v>
      </c>
      <c r="F219" t="s">
        <v>21</v>
      </c>
      <c r="G219" s="4">
        <v>4858</v>
      </c>
      <c r="H219" s="5">
        <v>279</v>
      </c>
      <c r="I219">
        <f>VLOOKUP(Data1315[[#This Row],[Product]],CHOOSE({1,2},products14[Product],products14[Cost per unit]),2,0)</f>
        <v>9</v>
      </c>
      <c r="J219" s="4">
        <f>Data1315[[#This Row],[cost of products per unit]]*Data1315[[#This Row],[Units]]</f>
        <v>2511</v>
      </c>
    </row>
    <row r="220" spans="4:10" x14ac:dyDescent="0.25">
      <c r="D220" t="s">
        <v>2</v>
      </c>
      <c r="E220" t="s">
        <v>38</v>
      </c>
      <c r="F220" t="s">
        <v>4</v>
      </c>
      <c r="G220" s="4">
        <v>3549</v>
      </c>
      <c r="H220" s="5">
        <v>3</v>
      </c>
      <c r="I220">
        <f>VLOOKUP(Data1315[[#This Row],[Product]],CHOOSE({1,2},products14[Product],products14[Cost per unit]),2,0)</f>
        <v>11.88</v>
      </c>
      <c r="J220" s="4">
        <f>Data1315[[#This Row],[cost of products per unit]]*Data1315[[#This Row],[Units]]</f>
        <v>35.64</v>
      </c>
    </row>
    <row r="221" spans="4:10" x14ac:dyDescent="0.25">
      <c r="D221" t="s">
        <v>7</v>
      </c>
      <c r="E221" t="s">
        <v>39</v>
      </c>
      <c r="F221" t="s">
        <v>27</v>
      </c>
      <c r="G221" s="4">
        <v>966</v>
      </c>
      <c r="H221" s="5">
        <v>198</v>
      </c>
      <c r="I221">
        <f>VLOOKUP(Data1315[[#This Row],[Product]],CHOOSE({1,2},products14[Product],products14[Cost per unit]),2,0)</f>
        <v>16.73</v>
      </c>
      <c r="J221" s="4">
        <f>Data1315[[#This Row],[cost of products per unit]]*Data1315[[#This Row],[Units]]</f>
        <v>3312.54</v>
      </c>
    </row>
    <row r="222" spans="4:10" x14ac:dyDescent="0.25">
      <c r="D222" t="s">
        <v>5</v>
      </c>
      <c r="E222" t="s">
        <v>39</v>
      </c>
      <c r="F222" t="s">
        <v>18</v>
      </c>
      <c r="G222" s="4">
        <v>385</v>
      </c>
      <c r="H222" s="5">
        <v>249</v>
      </c>
      <c r="I222">
        <f>VLOOKUP(Data1315[[#This Row],[Product]],CHOOSE({1,2},products14[Product],products14[Cost per unit]),2,0)</f>
        <v>6.47</v>
      </c>
      <c r="J222" s="4">
        <f>Data1315[[#This Row],[cost of products per unit]]*Data1315[[#This Row],[Units]]</f>
        <v>1611.03</v>
      </c>
    </row>
    <row r="223" spans="4:10" x14ac:dyDescent="0.25">
      <c r="D223" t="s">
        <v>6</v>
      </c>
      <c r="E223" t="s">
        <v>34</v>
      </c>
      <c r="F223" t="s">
        <v>16</v>
      </c>
      <c r="G223" s="4">
        <v>2219</v>
      </c>
      <c r="H223" s="5">
        <v>75</v>
      </c>
      <c r="I223">
        <f>VLOOKUP(Data1315[[#This Row],[Product]],CHOOSE({1,2},products14[Product],products14[Cost per unit]),2,0)</f>
        <v>8.7899999999999991</v>
      </c>
      <c r="J223" s="4">
        <f>Data1315[[#This Row],[cost of products per unit]]*Data1315[[#This Row],[Units]]</f>
        <v>659.24999999999989</v>
      </c>
    </row>
    <row r="224" spans="4:10" x14ac:dyDescent="0.25">
      <c r="D224" t="s">
        <v>9</v>
      </c>
      <c r="E224" t="s">
        <v>36</v>
      </c>
      <c r="F224" t="s">
        <v>32</v>
      </c>
      <c r="G224" s="4">
        <v>2954</v>
      </c>
      <c r="H224" s="5">
        <v>189</v>
      </c>
      <c r="I224">
        <f>VLOOKUP(Data1315[[#This Row],[Product]],CHOOSE({1,2},products14[Product],products14[Cost per unit]),2,0)</f>
        <v>8.65</v>
      </c>
      <c r="J224" s="4">
        <f>Data1315[[#This Row],[cost of products per unit]]*Data1315[[#This Row],[Units]]</f>
        <v>1634.8500000000001</v>
      </c>
    </row>
    <row r="225" spans="4:10" x14ac:dyDescent="0.25">
      <c r="D225" t="s">
        <v>7</v>
      </c>
      <c r="E225" t="s">
        <v>36</v>
      </c>
      <c r="F225" t="s">
        <v>32</v>
      </c>
      <c r="G225" s="4">
        <v>280</v>
      </c>
      <c r="H225" s="5">
        <v>87</v>
      </c>
      <c r="I225">
        <f>VLOOKUP(Data1315[[#This Row],[Product]],CHOOSE({1,2},products14[Product],products14[Cost per unit]),2,0)</f>
        <v>8.65</v>
      </c>
      <c r="J225" s="4">
        <f>Data1315[[#This Row],[cost of products per unit]]*Data1315[[#This Row],[Units]]</f>
        <v>752.55000000000007</v>
      </c>
    </row>
    <row r="226" spans="4:10" x14ac:dyDescent="0.25">
      <c r="D226" t="s">
        <v>41</v>
      </c>
      <c r="E226" t="s">
        <v>36</v>
      </c>
      <c r="F226" t="s">
        <v>30</v>
      </c>
      <c r="G226" s="4">
        <v>6118</v>
      </c>
      <c r="H226" s="5">
        <v>174</v>
      </c>
      <c r="I226">
        <f>VLOOKUP(Data1315[[#This Row],[Product]],CHOOSE({1,2},products14[Product],products14[Cost per unit]),2,0)</f>
        <v>14.49</v>
      </c>
      <c r="J226" s="4">
        <f>Data1315[[#This Row],[cost of products per unit]]*Data1315[[#This Row],[Units]]</f>
        <v>2521.2600000000002</v>
      </c>
    </row>
    <row r="227" spans="4:10" x14ac:dyDescent="0.25">
      <c r="D227" t="s">
        <v>2</v>
      </c>
      <c r="E227" t="s">
        <v>39</v>
      </c>
      <c r="F227" t="s">
        <v>15</v>
      </c>
      <c r="G227" s="4">
        <v>4802</v>
      </c>
      <c r="H227" s="5">
        <v>36</v>
      </c>
      <c r="I227">
        <f>VLOOKUP(Data1315[[#This Row],[Product]],CHOOSE({1,2},products14[Product],products14[Cost per unit]),2,0)</f>
        <v>11.73</v>
      </c>
      <c r="J227" s="4">
        <f>Data1315[[#This Row],[cost of products per unit]]*Data1315[[#This Row],[Units]]</f>
        <v>422.28000000000003</v>
      </c>
    </row>
    <row r="228" spans="4:10" x14ac:dyDescent="0.25">
      <c r="D228" t="s">
        <v>9</v>
      </c>
      <c r="E228" t="s">
        <v>38</v>
      </c>
      <c r="F228" t="s">
        <v>24</v>
      </c>
      <c r="G228" s="4">
        <v>4137</v>
      </c>
      <c r="H228" s="5">
        <v>60</v>
      </c>
      <c r="I228">
        <f>VLOOKUP(Data1315[[#This Row],[Product]],CHOOSE({1,2},products14[Product],products14[Cost per unit]),2,0)</f>
        <v>4.97</v>
      </c>
      <c r="J228" s="4">
        <f>Data1315[[#This Row],[cost of products per unit]]*Data1315[[#This Row],[Units]]</f>
        <v>298.2</v>
      </c>
    </row>
    <row r="229" spans="4:10" x14ac:dyDescent="0.25">
      <c r="D229" t="s">
        <v>3</v>
      </c>
      <c r="E229" t="s">
        <v>35</v>
      </c>
      <c r="F229" t="s">
        <v>23</v>
      </c>
      <c r="G229" s="4">
        <v>2023</v>
      </c>
      <c r="H229" s="5">
        <v>78</v>
      </c>
      <c r="I229">
        <f>VLOOKUP(Data1315[[#This Row],[Product]],CHOOSE({1,2},products14[Product],products14[Cost per unit]),2,0)</f>
        <v>6.49</v>
      </c>
      <c r="J229" s="4">
        <f>Data1315[[#This Row],[cost of products per unit]]*Data1315[[#This Row],[Units]]</f>
        <v>506.22</v>
      </c>
    </row>
    <row r="230" spans="4:10" x14ac:dyDescent="0.25">
      <c r="D230" t="s">
        <v>9</v>
      </c>
      <c r="E230" t="s">
        <v>36</v>
      </c>
      <c r="F230" t="s">
        <v>30</v>
      </c>
      <c r="G230" s="4">
        <v>9051</v>
      </c>
      <c r="H230" s="5">
        <v>57</v>
      </c>
      <c r="I230">
        <f>VLOOKUP(Data1315[[#This Row],[Product]],CHOOSE({1,2},products14[Product],products14[Cost per unit]),2,0)</f>
        <v>14.49</v>
      </c>
      <c r="J230" s="4">
        <f>Data1315[[#This Row],[cost of products per unit]]*Data1315[[#This Row],[Units]]</f>
        <v>825.93000000000006</v>
      </c>
    </row>
    <row r="231" spans="4:10" x14ac:dyDescent="0.25">
      <c r="D231" t="s">
        <v>9</v>
      </c>
      <c r="E231" t="s">
        <v>37</v>
      </c>
      <c r="F231" t="s">
        <v>28</v>
      </c>
      <c r="G231" s="4">
        <v>2919</v>
      </c>
      <c r="H231" s="5">
        <v>45</v>
      </c>
      <c r="I231">
        <f>VLOOKUP(Data1315[[#This Row],[Product]],CHOOSE({1,2},products14[Product],products14[Cost per unit]),2,0)</f>
        <v>10.38</v>
      </c>
      <c r="J231" s="4">
        <f>Data1315[[#This Row],[cost of products per unit]]*Data1315[[#This Row],[Units]]</f>
        <v>467.1</v>
      </c>
    </row>
    <row r="232" spans="4:10" x14ac:dyDescent="0.25">
      <c r="D232" t="s">
        <v>41</v>
      </c>
      <c r="E232" t="s">
        <v>38</v>
      </c>
      <c r="F232" t="s">
        <v>22</v>
      </c>
      <c r="G232" s="4">
        <v>5915</v>
      </c>
      <c r="H232" s="5">
        <v>3</v>
      </c>
      <c r="I232">
        <f>VLOOKUP(Data1315[[#This Row],[Product]],CHOOSE({1,2},products14[Product],products14[Cost per unit]),2,0)</f>
        <v>9.77</v>
      </c>
      <c r="J232" s="4">
        <f>Data1315[[#This Row],[cost of products per unit]]*Data1315[[#This Row],[Units]]</f>
        <v>29.31</v>
      </c>
    </row>
    <row r="233" spans="4:10" x14ac:dyDescent="0.25">
      <c r="D233" t="s">
        <v>10</v>
      </c>
      <c r="E233" t="s">
        <v>35</v>
      </c>
      <c r="F233" t="s">
        <v>15</v>
      </c>
      <c r="G233" s="4">
        <v>2562</v>
      </c>
      <c r="H233" s="5">
        <v>6</v>
      </c>
      <c r="I233">
        <f>VLOOKUP(Data1315[[#This Row],[Product]],CHOOSE({1,2},products14[Product],products14[Cost per unit]),2,0)</f>
        <v>11.73</v>
      </c>
      <c r="J233" s="4">
        <f>Data1315[[#This Row],[cost of products per unit]]*Data1315[[#This Row],[Units]]</f>
        <v>70.38</v>
      </c>
    </row>
    <row r="234" spans="4:10" x14ac:dyDescent="0.25">
      <c r="D234" t="s">
        <v>5</v>
      </c>
      <c r="E234" t="s">
        <v>37</v>
      </c>
      <c r="F234" t="s">
        <v>25</v>
      </c>
      <c r="G234" s="4">
        <v>8813</v>
      </c>
      <c r="H234" s="5">
        <v>21</v>
      </c>
      <c r="I234">
        <f>VLOOKUP(Data1315[[#This Row],[Product]],CHOOSE({1,2},products14[Product],products14[Cost per unit]),2,0)</f>
        <v>13.15</v>
      </c>
      <c r="J234" s="4">
        <f>Data1315[[#This Row],[cost of products per unit]]*Data1315[[#This Row],[Units]]</f>
        <v>276.15000000000003</v>
      </c>
    </row>
    <row r="235" spans="4:10" x14ac:dyDescent="0.25">
      <c r="D235" t="s">
        <v>5</v>
      </c>
      <c r="E235" t="s">
        <v>36</v>
      </c>
      <c r="F235" t="s">
        <v>18</v>
      </c>
      <c r="G235" s="4">
        <v>6111</v>
      </c>
      <c r="H235" s="5">
        <v>3</v>
      </c>
      <c r="I235">
        <f>VLOOKUP(Data1315[[#This Row],[Product]],CHOOSE({1,2},products14[Product],products14[Cost per unit]),2,0)</f>
        <v>6.47</v>
      </c>
      <c r="J235" s="4">
        <f>Data1315[[#This Row],[cost of products per unit]]*Data1315[[#This Row],[Units]]</f>
        <v>19.41</v>
      </c>
    </row>
    <row r="236" spans="4:10" x14ac:dyDescent="0.25">
      <c r="D236" t="s">
        <v>8</v>
      </c>
      <c r="E236" t="s">
        <v>34</v>
      </c>
      <c r="F236" t="s">
        <v>31</v>
      </c>
      <c r="G236" s="4">
        <v>3507</v>
      </c>
      <c r="H236" s="5">
        <v>288</v>
      </c>
      <c r="I236">
        <f>VLOOKUP(Data1315[[#This Row],[Product]],CHOOSE({1,2},products14[Product],products14[Cost per unit]),2,0)</f>
        <v>5.79</v>
      </c>
      <c r="J236" s="4">
        <f>Data1315[[#This Row],[cost of products per unit]]*Data1315[[#This Row],[Units]]</f>
        <v>1667.52</v>
      </c>
    </row>
    <row r="237" spans="4:10" x14ac:dyDescent="0.25">
      <c r="D237" t="s">
        <v>6</v>
      </c>
      <c r="E237" t="s">
        <v>36</v>
      </c>
      <c r="F237" t="s">
        <v>13</v>
      </c>
      <c r="G237" s="4">
        <v>4319</v>
      </c>
      <c r="H237" s="5">
        <v>30</v>
      </c>
      <c r="I237">
        <f>VLOOKUP(Data1315[[#This Row],[Product]],CHOOSE({1,2},products14[Product],products14[Cost per unit]),2,0)</f>
        <v>9.33</v>
      </c>
      <c r="J237" s="4">
        <f>Data1315[[#This Row],[cost of products per unit]]*Data1315[[#This Row],[Units]]</f>
        <v>279.89999999999998</v>
      </c>
    </row>
    <row r="238" spans="4:10" x14ac:dyDescent="0.25">
      <c r="D238" t="s">
        <v>40</v>
      </c>
      <c r="E238" t="s">
        <v>38</v>
      </c>
      <c r="F238" t="s">
        <v>26</v>
      </c>
      <c r="G238" s="4">
        <v>609</v>
      </c>
      <c r="H238" s="5">
        <v>87</v>
      </c>
      <c r="I238">
        <f>VLOOKUP(Data1315[[#This Row],[Product]],CHOOSE({1,2},products14[Product],products14[Cost per unit]),2,0)</f>
        <v>5.6</v>
      </c>
      <c r="J238" s="4">
        <f>Data1315[[#This Row],[cost of products per unit]]*Data1315[[#This Row],[Units]]</f>
        <v>487.2</v>
      </c>
    </row>
    <row r="239" spans="4:10" x14ac:dyDescent="0.25">
      <c r="D239" t="s">
        <v>40</v>
      </c>
      <c r="E239" t="s">
        <v>39</v>
      </c>
      <c r="F239" t="s">
        <v>27</v>
      </c>
      <c r="G239" s="4">
        <v>6370</v>
      </c>
      <c r="H239" s="5">
        <v>30</v>
      </c>
      <c r="I239">
        <f>VLOOKUP(Data1315[[#This Row],[Product]],CHOOSE({1,2},products14[Product],products14[Cost per unit]),2,0)</f>
        <v>16.73</v>
      </c>
      <c r="J239" s="4">
        <f>Data1315[[#This Row],[cost of products per unit]]*Data1315[[#This Row],[Units]]</f>
        <v>501.90000000000003</v>
      </c>
    </row>
    <row r="240" spans="4:10" x14ac:dyDescent="0.25">
      <c r="D240" t="s">
        <v>5</v>
      </c>
      <c r="E240" t="s">
        <v>38</v>
      </c>
      <c r="F240" t="s">
        <v>19</v>
      </c>
      <c r="G240" s="4">
        <v>5474</v>
      </c>
      <c r="H240" s="5">
        <v>168</v>
      </c>
      <c r="I240">
        <f>VLOOKUP(Data1315[[#This Row],[Product]],CHOOSE({1,2},products14[Product],products14[Cost per unit]),2,0)</f>
        <v>7.64</v>
      </c>
      <c r="J240" s="4">
        <f>Data1315[[#This Row],[cost of products per unit]]*Data1315[[#This Row],[Units]]</f>
        <v>1283.52</v>
      </c>
    </row>
    <row r="241" spans="4:10" x14ac:dyDescent="0.25">
      <c r="D241" t="s">
        <v>40</v>
      </c>
      <c r="E241" t="s">
        <v>36</v>
      </c>
      <c r="F241" t="s">
        <v>27</v>
      </c>
      <c r="G241" s="4">
        <v>3164</v>
      </c>
      <c r="H241" s="5">
        <v>306</v>
      </c>
      <c r="I241">
        <f>VLOOKUP(Data1315[[#This Row],[Product]],CHOOSE({1,2},products14[Product],products14[Cost per unit]),2,0)</f>
        <v>16.73</v>
      </c>
      <c r="J241" s="4">
        <f>Data1315[[#This Row],[cost of products per unit]]*Data1315[[#This Row],[Units]]</f>
        <v>5119.38</v>
      </c>
    </row>
    <row r="242" spans="4:10" x14ac:dyDescent="0.25">
      <c r="D242" t="s">
        <v>6</v>
      </c>
      <c r="E242" t="s">
        <v>35</v>
      </c>
      <c r="F242" t="s">
        <v>4</v>
      </c>
      <c r="G242" s="4">
        <v>1302</v>
      </c>
      <c r="H242" s="5">
        <v>402</v>
      </c>
      <c r="I242">
        <f>VLOOKUP(Data1315[[#This Row],[Product]],CHOOSE({1,2},products14[Product],products14[Cost per unit]),2,0)</f>
        <v>11.88</v>
      </c>
      <c r="J242" s="4">
        <f>Data1315[[#This Row],[cost of products per unit]]*Data1315[[#This Row],[Units]]</f>
        <v>4775.76</v>
      </c>
    </row>
    <row r="243" spans="4:10" x14ac:dyDescent="0.25">
      <c r="D243" t="s">
        <v>3</v>
      </c>
      <c r="E243" t="s">
        <v>37</v>
      </c>
      <c r="F243" t="s">
        <v>28</v>
      </c>
      <c r="G243" s="4">
        <v>7308</v>
      </c>
      <c r="H243" s="5">
        <v>327</v>
      </c>
      <c r="I243">
        <f>VLOOKUP(Data1315[[#This Row],[Product]],CHOOSE({1,2},products14[Product],products14[Cost per unit]),2,0)</f>
        <v>10.38</v>
      </c>
      <c r="J243" s="4">
        <f>Data1315[[#This Row],[cost of products per unit]]*Data1315[[#This Row],[Units]]</f>
        <v>3394.26</v>
      </c>
    </row>
    <row r="244" spans="4:10" x14ac:dyDescent="0.25">
      <c r="D244" t="s">
        <v>40</v>
      </c>
      <c r="E244" t="s">
        <v>37</v>
      </c>
      <c r="F244" t="s">
        <v>27</v>
      </c>
      <c r="G244" s="4">
        <v>6132</v>
      </c>
      <c r="H244" s="5">
        <v>93</v>
      </c>
      <c r="I244">
        <f>VLOOKUP(Data1315[[#This Row],[Product]],CHOOSE({1,2},products14[Product],products14[Cost per unit]),2,0)</f>
        <v>16.73</v>
      </c>
      <c r="J244" s="4">
        <f>Data1315[[#This Row],[cost of products per unit]]*Data1315[[#This Row],[Units]]</f>
        <v>1555.89</v>
      </c>
    </row>
    <row r="245" spans="4:10" x14ac:dyDescent="0.25">
      <c r="D245" t="s">
        <v>10</v>
      </c>
      <c r="E245" t="s">
        <v>35</v>
      </c>
      <c r="F245" t="s">
        <v>14</v>
      </c>
      <c r="G245" s="4">
        <v>3472</v>
      </c>
      <c r="H245" s="5">
        <v>96</v>
      </c>
      <c r="I245">
        <f>VLOOKUP(Data1315[[#This Row],[Product]],CHOOSE({1,2},products14[Product],products14[Cost per unit]),2,0)</f>
        <v>11.7</v>
      </c>
      <c r="J245" s="4">
        <f>Data1315[[#This Row],[cost of products per unit]]*Data1315[[#This Row],[Units]]</f>
        <v>1123.1999999999998</v>
      </c>
    </row>
    <row r="246" spans="4:10" x14ac:dyDescent="0.25">
      <c r="D246" t="s">
        <v>8</v>
      </c>
      <c r="E246" t="s">
        <v>39</v>
      </c>
      <c r="F246" t="s">
        <v>18</v>
      </c>
      <c r="G246" s="4">
        <v>9660</v>
      </c>
      <c r="H246" s="5">
        <v>27</v>
      </c>
      <c r="I246">
        <f>VLOOKUP(Data1315[[#This Row],[Product]],CHOOSE({1,2},products14[Product],products14[Cost per unit]),2,0)</f>
        <v>6.47</v>
      </c>
      <c r="J246" s="4">
        <f>Data1315[[#This Row],[cost of products per unit]]*Data1315[[#This Row],[Units]]</f>
        <v>174.69</v>
      </c>
    </row>
    <row r="247" spans="4:10" x14ac:dyDescent="0.25">
      <c r="D247" t="s">
        <v>9</v>
      </c>
      <c r="E247" t="s">
        <v>38</v>
      </c>
      <c r="F247" t="s">
        <v>26</v>
      </c>
      <c r="G247" s="4">
        <v>2436</v>
      </c>
      <c r="H247" s="5">
        <v>99</v>
      </c>
      <c r="I247">
        <f>VLOOKUP(Data1315[[#This Row],[Product]],CHOOSE({1,2},products14[Product],products14[Cost per unit]),2,0)</f>
        <v>5.6</v>
      </c>
      <c r="J247" s="4">
        <f>Data1315[[#This Row],[cost of products per unit]]*Data1315[[#This Row],[Units]]</f>
        <v>554.4</v>
      </c>
    </row>
    <row r="248" spans="4:10" x14ac:dyDescent="0.25">
      <c r="D248" t="s">
        <v>9</v>
      </c>
      <c r="E248" t="s">
        <v>38</v>
      </c>
      <c r="F248" t="s">
        <v>33</v>
      </c>
      <c r="G248" s="4">
        <v>9506</v>
      </c>
      <c r="H248" s="5">
        <v>87</v>
      </c>
      <c r="I248">
        <f>VLOOKUP(Data1315[[#This Row],[Product]],CHOOSE({1,2},products14[Product],products14[Cost per unit]),2,0)</f>
        <v>12.37</v>
      </c>
      <c r="J248" s="4">
        <f>Data1315[[#This Row],[cost of products per unit]]*Data1315[[#This Row],[Units]]</f>
        <v>1076.1899999999998</v>
      </c>
    </row>
    <row r="249" spans="4:10" x14ac:dyDescent="0.25">
      <c r="D249" t="s">
        <v>10</v>
      </c>
      <c r="E249" t="s">
        <v>37</v>
      </c>
      <c r="F249" t="s">
        <v>21</v>
      </c>
      <c r="G249" s="4">
        <v>245</v>
      </c>
      <c r="H249" s="5">
        <v>288</v>
      </c>
      <c r="I249">
        <f>VLOOKUP(Data1315[[#This Row],[Product]],CHOOSE({1,2},products14[Product],products14[Cost per unit]),2,0)</f>
        <v>9</v>
      </c>
      <c r="J249" s="4">
        <f>Data1315[[#This Row],[cost of products per unit]]*Data1315[[#This Row],[Units]]</f>
        <v>2592</v>
      </c>
    </row>
    <row r="250" spans="4:10" x14ac:dyDescent="0.25">
      <c r="D250" t="s">
        <v>8</v>
      </c>
      <c r="E250" t="s">
        <v>35</v>
      </c>
      <c r="F250" t="s">
        <v>20</v>
      </c>
      <c r="G250" s="4">
        <v>2702</v>
      </c>
      <c r="H250" s="5">
        <v>363</v>
      </c>
      <c r="I250">
        <f>VLOOKUP(Data1315[[#This Row],[Product]],CHOOSE({1,2},products14[Product],products14[Cost per unit]),2,0)</f>
        <v>10.62</v>
      </c>
      <c r="J250" s="4">
        <f>Data1315[[#This Row],[cost of products per unit]]*Data1315[[#This Row],[Units]]</f>
        <v>3855.0599999999995</v>
      </c>
    </row>
    <row r="251" spans="4:10" x14ac:dyDescent="0.25">
      <c r="D251" t="s">
        <v>10</v>
      </c>
      <c r="E251" t="s">
        <v>34</v>
      </c>
      <c r="F251" t="s">
        <v>17</v>
      </c>
      <c r="G251" s="4">
        <v>700</v>
      </c>
      <c r="H251" s="5">
        <v>87</v>
      </c>
      <c r="I251">
        <f>VLOOKUP(Data1315[[#This Row],[Product]],CHOOSE({1,2},products14[Product],products14[Cost per unit]),2,0)</f>
        <v>3.11</v>
      </c>
      <c r="J251" s="4">
        <f>Data1315[[#This Row],[cost of products per unit]]*Data1315[[#This Row],[Units]]</f>
        <v>270.57</v>
      </c>
    </row>
    <row r="252" spans="4:10" x14ac:dyDescent="0.25">
      <c r="D252" t="s">
        <v>6</v>
      </c>
      <c r="E252" t="s">
        <v>34</v>
      </c>
      <c r="F252" t="s">
        <v>17</v>
      </c>
      <c r="G252" s="4">
        <v>3759</v>
      </c>
      <c r="H252" s="5">
        <v>150</v>
      </c>
      <c r="I252">
        <f>VLOOKUP(Data1315[[#This Row],[Product]],CHOOSE({1,2},products14[Product],products14[Cost per unit]),2,0)</f>
        <v>3.11</v>
      </c>
      <c r="J252" s="4">
        <f>Data1315[[#This Row],[cost of products per unit]]*Data1315[[#This Row],[Units]]</f>
        <v>466.5</v>
      </c>
    </row>
    <row r="253" spans="4:10" x14ac:dyDescent="0.25">
      <c r="D253" t="s">
        <v>2</v>
      </c>
      <c r="E253" t="s">
        <v>35</v>
      </c>
      <c r="F253" t="s">
        <v>17</v>
      </c>
      <c r="G253" s="4">
        <v>1589</v>
      </c>
      <c r="H253" s="5">
        <v>303</v>
      </c>
      <c r="I253">
        <f>VLOOKUP(Data1315[[#This Row],[Product]],CHOOSE({1,2},products14[Product],products14[Cost per unit]),2,0)</f>
        <v>3.11</v>
      </c>
      <c r="J253" s="4">
        <f>Data1315[[#This Row],[cost of products per unit]]*Data1315[[#This Row],[Units]]</f>
        <v>942.32999999999993</v>
      </c>
    </row>
    <row r="254" spans="4:10" x14ac:dyDescent="0.25">
      <c r="D254" t="s">
        <v>7</v>
      </c>
      <c r="E254" t="s">
        <v>35</v>
      </c>
      <c r="F254" t="s">
        <v>28</v>
      </c>
      <c r="G254" s="4">
        <v>5194</v>
      </c>
      <c r="H254" s="5">
        <v>288</v>
      </c>
      <c r="I254">
        <f>VLOOKUP(Data1315[[#This Row],[Product]],CHOOSE({1,2},products14[Product],products14[Cost per unit]),2,0)</f>
        <v>10.38</v>
      </c>
      <c r="J254" s="4">
        <f>Data1315[[#This Row],[cost of products per unit]]*Data1315[[#This Row],[Units]]</f>
        <v>2989.44</v>
      </c>
    </row>
    <row r="255" spans="4:10" x14ac:dyDescent="0.25">
      <c r="D255" t="s">
        <v>10</v>
      </c>
      <c r="E255" t="s">
        <v>36</v>
      </c>
      <c r="F255" t="s">
        <v>13</v>
      </c>
      <c r="G255" s="4">
        <v>945</v>
      </c>
      <c r="H255" s="5">
        <v>75</v>
      </c>
      <c r="I255">
        <f>VLOOKUP(Data1315[[#This Row],[Product]],CHOOSE({1,2},products14[Product],products14[Cost per unit]),2,0)</f>
        <v>9.33</v>
      </c>
      <c r="J255" s="4">
        <f>Data1315[[#This Row],[cost of products per unit]]*Data1315[[#This Row],[Units]]</f>
        <v>699.75</v>
      </c>
    </row>
    <row r="256" spans="4:10" x14ac:dyDescent="0.25">
      <c r="D256" t="s">
        <v>40</v>
      </c>
      <c r="E256" t="s">
        <v>38</v>
      </c>
      <c r="F256" t="s">
        <v>31</v>
      </c>
      <c r="G256" s="4">
        <v>1988</v>
      </c>
      <c r="H256" s="5">
        <v>39</v>
      </c>
      <c r="I256">
        <f>VLOOKUP(Data1315[[#This Row],[Product]],CHOOSE({1,2},products14[Product],products14[Cost per unit]),2,0)</f>
        <v>5.79</v>
      </c>
      <c r="J256" s="4">
        <f>Data1315[[#This Row],[cost of products per unit]]*Data1315[[#This Row],[Units]]</f>
        <v>225.81</v>
      </c>
    </row>
    <row r="257" spans="4:10" x14ac:dyDescent="0.25">
      <c r="D257" t="s">
        <v>6</v>
      </c>
      <c r="E257" t="s">
        <v>34</v>
      </c>
      <c r="F257" t="s">
        <v>32</v>
      </c>
      <c r="G257" s="4">
        <v>6734</v>
      </c>
      <c r="H257" s="5">
        <v>123</v>
      </c>
      <c r="I257">
        <f>VLOOKUP(Data1315[[#This Row],[Product]],CHOOSE({1,2},products14[Product],products14[Cost per unit]),2,0)</f>
        <v>8.65</v>
      </c>
      <c r="J257" s="4">
        <f>Data1315[[#This Row],[cost of products per unit]]*Data1315[[#This Row],[Units]]</f>
        <v>1063.95</v>
      </c>
    </row>
    <row r="258" spans="4:10" x14ac:dyDescent="0.25">
      <c r="D258" t="s">
        <v>40</v>
      </c>
      <c r="E258" t="s">
        <v>36</v>
      </c>
      <c r="F258" t="s">
        <v>4</v>
      </c>
      <c r="G258" s="4">
        <v>217</v>
      </c>
      <c r="H258" s="5">
        <v>36</v>
      </c>
      <c r="I258">
        <f>VLOOKUP(Data1315[[#This Row],[Product]],CHOOSE({1,2},products14[Product],products14[Cost per unit]),2,0)</f>
        <v>11.88</v>
      </c>
      <c r="J258" s="4">
        <f>Data1315[[#This Row],[cost of products per unit]]*Data1315[[#This Row],[Units]]</f>
        <v>427.68</v>
      </c>
    </row>
    <row r="259" spans="4:10" x14ac:dyDescent="0.25">
      <c r="D259" t="s">
        <v>5</v>
      </c>
      <c r="E259" t="s">
        <v>34</v>
      </c>
      <c r="F259" t="s">
        <v>22</v>
      </c>
      <c r="G259" s="4">
        <v>6279</v>
      </c>
      <c r="H259" s="5">
        <v>237</v>
      </c>
      <c r="I259">
        <f>VLOOKUP(Data1315[[#This Row],[Product]],CHOOSE({1,2},products14[Product],products14[Cost per unit]),2,0)</f>
        <v>9.77</v>
      </c>
      <c r="J259" s="4">
        <f>Data1315[[#This Row],[cost of products per unit]]*Data1315[[#This Row],[Units]]</f>
        <v>2315.4899999999998</v>
      </c>
    </row>
    <row r="260" spans="4:10" x14ac:dyDescent="0.25">
      <c r="D260" t="s">
        <v>40</v>
      </c>
      <c r="E260" t="s">
        <v>36</v>
      </c>
      <c r="F260" t="s">
        <v>13</v>
      </c>
      <c r="G260" s="4">
        <v>4424</v>
      </c>
      <c r="H260" s="5">
        <v>201</v>
      </c>
      <c r="I260">
        <f>VLOOKUP(Data1315[[#This Row],[Product]],CHOOSE({1,2},products14[Product],products14[Cost per unit]),2,0)</f>
        <v>9.33</v>
      </c>
      <c r="J260" s="4">
        <f>Data1315[[#This Row],[cost of products per unit]]*Data1315[[#This Row],[Units]]</f>
        <v>1875.33</v>
      </c>
    </row>
    <row r="261" spans="4:10" x14ac:dyDescent="0.25">
      <c r="D261" t="s">
        <v>2</v>
      </c>
      <c r="E261" t="s">
        <v>36</v>
      </c>
      <c r="F261" t="s">
        <v>17</v>
      </c>
      <c r="G261" s="4">
        <v>189</v>
      </c>
      <c r="H261" s="5">
        <v>48</v>
      </c>
      <c r="I261">
        <f>VLOOKUP(Data1315[[#This Row],[Product]],CHOOSE({1,2},products14[Product],products14[Cost per unit]),2,0)</f>
        <v>3.11</v>
      </c>
      <c r="J261" s="4">
        <f>Data1315[[#This Row],[cost of products per unit]]*Data1315[[#This Row],[Units]]</f>
        <v>149.28</v>
      </c>
    </row>
    <row r="262" spans="4:10" x14ac:dyDescent="0.25">
      <c r="D262" t="s">
        <v>5</v>
      </c>
      <c r="E262" t="s">
        <v>35</v>
      </c>
      <c r="F262" t="s">
        <v>22</v>
      </c>
      <c r="G262" s="4">
        <v>490</v>
      </c>
      <c r="H262" s="5">
        <v>84</v>
      </c>
      <c r="I262">
        <f>VLOOKUP(Data1315[[#This Row],[Product]],CHOOSE({1,2},products14[Product],products14[Cost per unit]),2,0)</f>
        <v>9.77</v>
      </c>
      <c r="J262" s="4">
        <f>Data1315[[#This Row],[cost of products per unit]]*Data1315[[#This Row],[Units]]</f>
        <v>820.68</v>
      </c>
    </row>
    <row r="263" spans="4:10" x14ac:dyDescent="0.25">
      <c r="D263" t="s">
        <v>8</v>
      </c>
      <c r="E263" t="s">
        <v>37</v>
      </c>
      <c r="F263" t="s">
        <v>21</v>
      </c>
      <c r="G263" s="4">
        <v>434</v>
      </c>
      <c r="H263" s="5">
        <v>87</v>
      </c>
      <c r="I263">
        <f>VLOOKUP(Data1315[[#This Row],[Product]],CHOOSE({1,2},products14[Product],products14[Cost per unit]),2,0)</f>
        <v>9</v>
      </c>
      <c r="J263" s="4">
        <f>Data1315[[#This Row],[cost of products per unit]]*Data1315[[#This Row],[Units]]</f>
        <v>783</v>
      </c>
    </row>
    <row r="264" spans="4:10" x14ac:dyDescent="0.25">
      <c r="D264" t="s">
        <v>7</v>
      </c>
      <c r="E264" t="s">
        <v>38</v>
      </c>
      <c r="F264" t="s">
        <v>30</v>
      </c>
      <c r="G264" s="4">
        <v>10129</v>
      </c>
      <c r="H264" s="5">
        <v>312</v>
      </c>
      <c r="I264">
        <f>VLOOKUP(Data1315[[#This Row],[Product]],CHOOSE({1,2},products14[Product],products14[Cost per unit]),2,0)</f>
        <v>14.49</v>
      </c>
      <c r="J264" s="4">
        <f>Data1315[[#This Row],[cost of products per unit]]*Data1315[[#This Row],[Units]]</f>
        <v>4520.88</v>
      </c>
    </row>
    <row r="265" spans="4:10" x14ac:dyDescent="0.25">
      <c r="D265" t="s">
        <v>3</v>
      </c>
      <c r="E265" t="s">
        <v>39</v>
      </c>
      <c r="F265" t="s">
        <v>28</v>
      </c>
      <c r="G265" s="4">
        <v>1652</v>
      </c>
      <c r="H265" s="5">
        <v>102</v>
      </c>
      <c r="I265">
        <f>VLOOKUP(Data1315[[#This Row],[Product]],CHOOSE({1,2},products14[Product],products14[Cost per unit]),2,0)</f>
        <v>10.38</v>
      </c>
      <c r="J265" s="4">
        <f>Data1315[[#This Row],[cost of products per unit]]*Data1315[[#This Row],[Units]]</f>
        <v>1058.76</v>
      </c>
    </row>
    <row r="266" spans="4:10" x14ac:dyDescent="0.25">
      <c r="D266" t="s">
        <v>8</v>
      </c>
      <c r="E266" t="s">
        <v>38</v>
      </c>
      <c r="F266" t="s">
        <v>21</v>
      </c>
      <c r="G266" s="4">
        <v>6433</v>
      </c>
      <c r="H266" s="5">
        <v>78</v>
      </c>
      <c r="I266">
        <f>VLOOKUP(Data1315[[#This Row],[Product]],CHOOSE({1,2},products14[Product],products14[Cost per unit]),2,0)</f>
        <v>9</v>
      </c>
      <c r="J266" s="4">
        <f>Data1315[[#This Row],[cost of products per unit]]*Data1315[[#This Row],[Units]]</f>
        <v>702</v>
      </c>
    </row>
    <row r="267" spans="4:10" x14ac:dyDescent="0.25">
      <c r="D267" t="s">
        <v>3</v>
      </c>
      <c r="E267" t="s">
        <v>34</v>
      </c>
      <c r="F267" t="s">
        <v>23</v>
      </c>
      <c r="G267" s="4">
        <v>2212</v>
      </c>
      <c r="H267" s="5">
        <v>117</v>
      </c>
      <c r="I267">
        <f>VLOOKUP(Data1315[[#This Row],[Product]],CHOOSE({1,2},products14[Product],products14[Cost per unit]),2,0)</f>
        <v>6.49</v>
      </c>
      <c r="J267" s="4">
        <f>Data1315[[#This Row],[cost of products per unit]]*Data1315[[#This Row],[Units]]</f>
        <v>759.33</v>
      </c>
    </row>
    <row r="268" spans="4:10" x14ac:dyDescent="0.25">
      <c r="D268" t="s">
        <v>41</v>
      </c>
      <c r="E268" t="s">
        <v>35</v>
      </c>
      <c r="F268" t="s">
        <v>19</v>
      </c>
      <c r="G268" s="4">
        <v>609</v>
      </c>
      <c r="H268" s="5">
        <v>99</v>
      </c>
      <c r="I268">
        <f>VLOOKUP(Data1315[[#This Row],[Product]],CHOOSE({1,2},products14[Product],products14[Cost per unit]),2,0)</f>
        <v>7.64</v>
      </c>
      <c r="J268" s="4">
        <f>Data1315[[#This Row],[cost of products per unit]]*Data1315[[#This Row],[Units]]</f>
        <v>756.36</v>
      </c>
    </row>
    <row r="269" spans="4:10" x14ac:dyDescent="0.25">
      <c r="D269" t="s">
        <v>40</v>
      </c>
      <c r="E269" t="s">
        <v>35</v>
      </c>
      <c r="F269" t="s">
        <v>24</v>
      </c>
      <c r="G269" s="4">
        <v>1638</v>
      </c>
      <c r="H269" s="5">
        <v>48</v>
      </c>
      <c r="I269">
        <f>VLOOKUP(Data1315[[#This Row],[Product]],CHOOSE({1,2},products14[Product],products14[Cost per unit]),2,0)</f>
        <v>4.97</v>
      </c>
      <c r="J269" s="4">
        <f>Data1315[[#This Row],[cost of products per unit]]*Data1315[[#This Row],[Units]]</f>
        <v>238.56</v>
      </c>
    </row>
    <row r="270" spans="4:10" x14ac:dyDescent="0.25">
      <c r="D270" t="s">
        <v>7</v>
      </c>
      <c r="E270" t="s">
        <v>34</v>
      </c>
      <c r="F270" t="s">
        <v>15</v>
      </c>
      <c r="G270" s="4">
        <v>3829</v>
      </c>
      <c r="H270" s="5">
        <v>24</v>
      </c>
      <c r="I270">
        <f>VLOOKUP(Data1315[[#This Row],[Product]],CHOOSE({1,2},products14[Product],products14[Cost per unit]),2,0)</f>
        <v>11.73</v>
      </c>
      <c r="J270" s="4">
        <f>Data1315[[#This Row],[cost of products per unit]]*Data1315[[#This Row],[Units]]</f>
        <v>281.52</v>
      </c>
    </row>
    <row r="271" spans="4:10" x14ac:dyDescent="0.25">
      <c r="D271" t="s">
        <v>40</v>
      </c>
      <c r="E271" t="s">
        <v>39</v>
      </c>
      <c r="F271" t="s">
        <v>15</v>
      </c>
      <c r="G271" s="4">
        <v>5775</v>
      </c>
      <c r="H271" s="5">
        <v>42</v>
      </c>
      <c r="I271">
        <f>VLOOKUP(Data1315[[#This Row],[Product]],CHOOSE({1,2},products14[Product],products14[Cost per unit]),2,0)</f>
        <v>11.73</v>
      </c>
      <c r="J271" s="4">
        <f>Data1315[[#This Row],[cost of products per unit]]*Data1315[[#This Row],[Units]]</f>
        <v>492.66</v>
      </c>
    </row>
    <row r="272" spans="4:10" x14ac:dyDescent="0.25">
      <c r="D272" t="s">
        <v>6</v>
      </c>
      <c r="E272" t="s">
        <v>35</v>
      </c>
      <c r="F272" t="s">
        <v>20</v>
      </c>
      <c r="G272" s="4">
        <v>1071</v>
      </c>
      <c r="H272" s="5">
        <v>270</v>
      </c>
      <c r="I272">
        <f>VLOOKUP(Data1315[[#This Row],[Product]],CHOOSE({1,2},products14[Product],products14[Cost per unit]),2,0)</f>
        <v>10.62</v>
      </c>
      <c r="J272" s="4">
        <f>Data1315[[#This Row],[cost of products per unit]]*Data1315[[#This Row],[Units]]</f>
        <v>2867.3999999999996</v>
      </c>
    </row>
    <row r="273" spans="4:10" x14ac:dyDescent="0.25">
      <c r="D273" t="s">
        <v>8</v>
      </c>
      <c r="E273" t="s">
        <v>36</v>
      </c>
      <c r="F273" t="s">
        <v>23</v>
      </c>
      <c r="G273" s="4">
        <v>5019</v>
      </c>
      <c r="H273" s="5">
        <v>150</v>
      </c>
      <c r="I273">
        <f>VLOOKUP(Data1315[[#This Row],[Product]],CHOOSE({1,2},products14[Product],products14[Cost per unit]),2,0)</f>
        <v>6.49</v>
      </c>
      <c r="J273" s="4">
        <f>Data1315[[#This Row],[cost of products per unit]]*Data1315[[#This Row],[Units]]</f>
        <v>973.5</v>
      </c>
    </row>
    <row r="274" spans="4:10" x14ac:dyDescent="0.25">
      <c r="D274" t="s">
        <v>2</v>
      </c>
      <c r="E274" t="s">
        <v>37</v>
      </c>
      <c r="F274" t="s">
        <v>15</v>
      </c>
      <c r="G274" s="4">
        <v>2863</v>
      </c>
      <c r="H274" s="5">
        <v>42</v>
      </c>
      <c r="I274">
        <f>VLOOKUP(Data1315[[#This Row],[Product]],CHOOSE({1,2},products14[Product],products14[Cost per unit]),2,0)</f>
        <v>11.73</v>
      </c>
      <c r="J274" s="4">
        <f>Data1315[[#This Row],[cost of products per unit]]*Data1315[[#This Row],[Units]]</f>
        <v>492.66</v>
      </c>
    </row>
    <row r="275" spans="4:10" x14ac:dyDescent="0.25">
      <c r="D275" t="s">
        <v>40</v>
      </c>
      <c r="E275" t="s">
        <v>35</v>
      </c>
      <c r="F275" t="s">
        <v>29</v>
      </c>
      <c r="G275" s="4">
        <v>1617</v>
      </c>
      <c r="H275" s="5">
        <v>126</v>
      </c>
      <c r="I275">
        <f>VLOOKUP(Data1315[[#This Row],[Product]],CHOOSE({1,2},products14[Product],products14[Cost per unit]),2,0)</f>
        <v>7.16</v>
      </c>
      <c r="J275" s="4">
        <f>Data1315[[#This Row],[cost of products per unit]]*Data1315[[#This Row],[Units]]</f>
        <v>902.16</v>
      </c>
    </row>
    <row r="276" spans="4:10" x14ac:dyDescent="0.25">
      <c r="D276" t="s">
        <v>6</v>
      </c>
      <c r="E276" t="s">
        <v>37</v>
      </c>
      <c r="F276" t="s">
        <v>26</v>
      </c>
      <c r="G276" s="4">
        <v>6818</v>
      </c>
      <c r="H276" s="5">
        <v>6</v>
      </c>
      <c r="I276">
        <f>VLOOKUP(Data1315[[#This Row],[Product]],CHOOSE({1,2},products14[Product],products14[Cost per unit]),2,0)</f>
        <v>5.6</v>
      </c>
      <c r="J276" s="4">
        <f>Data1315[[#This Row],[cost of products per unit]]*Data1315[[#This Row],[Units]]</f>
        <v>33.599999999999994</v>
      </c>
    </row>
    <row r="277" spans="4:10" x14ac:dyDescent="0.25">
      <c r="D277" t="s">
        <v>3</v>
      </c>
      <c r="E277" t="s">
        <v>35</v>
      </c>
      <c r="F277" t="s">
        <v>15</v>
      </c>
      <c r="G277" s="4">
        <v>6657</v>
      </c>
      <c r="H277" s="5">
        <v>276</v>
      </c>
      <c r="I277">
        <f>VLOOKUP(Data1315[[#This Row],[Product]],CHOOSE({1,2},products14[Product],products14[Cost per unit]),2,0)</f>
        <v>11.73</v>
      </c>
      <c r="J277" s="4">
        <f>Data1315[[#This Row],[cost of products per unit]]*Data1315[[#This Row],[Units]]</f>
        <v>3237.48</v>
      </c>
    </row>
    <row r="278" spans="4:10" x14ac:dyDescent="0.25">
      <c r="D278" t="s">
        <v>3</v>
      </c>
      <c r="E278" t="s">
        <v>34</v>
      </c>
      <c r="F278" t="s">
        <v>17</v>
      </c>
      <c r="G278" s="4">
        <v>2919</v>
      </c>
      <c r="H278" s="5">
        <v>93</v>
      </c>
      <c r="I278">
        <f>VLOOKUP(Data1315[[#This Row],[Product]],CHOOSE({1,2},products14[Product],products14[Cost per unit]),2,0)</f>
        <v>3.11</v>
      </c>
      <c r="J278" s="4">
        <f>Data1315[[#This Row],[cost of products per unit]]*Data1315[[#This Row],[Units]]</f>
        <v>289.22999999999996</v>
      </c>
    </row>
    <row r="279" spans="4:10" x14ac:dyDescent="0.25">
      <c r="D279" t="s">
        <v>2</v>
      </c>
      <c r="E279" t="s">
        <v>36</v>
      </c>
      <c r="F279" t="s">
        <v>31</v>
      </c>
      <c r="G279" s="4">
        <v>3094</v>
      </c>
      <c r="H279" s="5">
        <v>246</v>
      </c>
      <c r="I279">
        <f>VLOOKUP(Data1315[[#This Row],[Product]],CHOOSE({1,2},products14[Product],products14[Cost per unit]),2,0)</f>
        <v>5.79</v>
      </c>
      <c r="J279" s="4">
        <f>Data1315[[#This Row],[cost of products per unit]]*Data1315[[#This Row],[Units]]</f>
        <v>1424.34</v>
      </c>
    </row>
    <row r="280" spans="4:10" x14ac:dyDescent="0.25">
      <c r="D280" t="s">
        <v>6</v>
      </c>
      <c r="E280" t="s">
        <v>39</v>
      </c>
      <c r="F280" t="s">
        <v>24</v>
      </c>
      <c r="G280" s="4">
        <v>2989</v>
      </c>
      <c r="H280" s="5">
        <v>3</v>
      </c>
      <c r="I280">
        <f>VLOOKUP(Data1315[[#This Row],[Product]],CHOOSE({1,2},products14[Product],products14[Cost per unit]),2,0)</f>
        <v>4.97</v>
      </c>
      <c r="J280" s="4">
        <f>Data1315[[#This Row],[cost of products per unit]]*Data1315[[#This Row],[Units]]</f>
        <v>14.91</v>
      </c>
    </row>
    <row r="281" spans="4:10" x14ac:dyDescent="0.25">
      <c r="D281" t="s">
        <v>8</v>
      </c>
      <c r="E281" t="s">
        <v>38</v>
      </c>
      <c r="F281" t="s">
        <v>27</v>
      </c>
      <c r="G281" s="4">
        <v>2268</v>
      </c>
      <c r="H281" s="5">
        <v>63</v>
      </c>
      <c r="I281">
        <f>VLOOKUP(Data1315[[#This Row],[Product]],CHOOSE({1,2},products14[Product],products14[Cost per unit]),2,0)</f>
        <v>16.73</v>
      </c>
      <c r="J281" s="4">
        <f>Data1315[[#This Row],[cost of products per unit]]*Data1315[[#This Row],[Units]]</f>
        <v>1053.99</v>
      </c>
    </row>
    <row r="282" spans="4:10" x14ac:dyDescent="0.25">
      <c r="D282" t="s">
        <v>5</v>
      </c>
      <c r="E282" t="s">
        <v>35</v>
      </c>
      <c r="F282" t="s">
        <v>31</v>
      </c>
      <c r="G282" s="4">
        <v>4753</v>
      </c>
      <c r="H282" s="5">
        <v>246</v>
      </c>
      <c r="I282">
        <f>VLOOKUP(Data1315[[#This Row],[Product]],CHOOSE({1,2},products14[Product],products14[Cost per unit]),2,0)</f>
        <v>5.79</v>
      </c>
      <c r="J282" s="4">
        <f>Data1315[[#This Row],[cost of products per unit]]*Data1315[[#This Row],[Units]]</f>
        <v>1424.34</v>
      </c>
    </row>
    <row r="283" spans="4:10" x14ac:dyDescent="0.25">
      <c r="D283" t="s">
        <v>2</v>
      </c>
      <c r="E283" t="s">
        <v>34</v>
      </c>
      <c r="F283" t="s">
        <v>19</v>
      </c>
      <c r="G283" s="4">
        <v>7511</v>
      </c>
      <c r="H283" s="5">
        <v>120</v>
      </c>
      <c r="I283">
        <f>VLOOKUP(Data1315[[#This Row],[Product]],CHOOSE({1,2},products14[Product],products14[Cost per unit]),2,0)</f>
        <v>7.64</v>
      </c>
      <c r="J283" s="4">
        <f>Data1315[[#This Row],[cost of products per unit]]*Data1315[[#This Row],[Units]]</f>
        <v>916.8</v>
      </c>
    </row>
    <row r="284" spans="4:10" x14ac:dyDescent="0.25">
      <c r="D284" t="s">
        <v>2</v>
      </c>
      <c r="E284" t="s">
        <v>38</v>
      </c>
      <c r="F284" t="s">
        <v>31</v>
      </c>
      <c r="G284" s="4">
        <v>4326</v>
      </c>
      <c r="H284" s="5">
        <v>348</v>
      </c>
      <c r="I284">
        <f>VLOOKUP(Data1315[[#This Row],[Product]],CHOOSE({1,2},products14[Product],products14[Cost per unit]),2,0)</f>
        <v>5.79</v>
      </c>
      <c r="J284" s="4">
        <f>Data1315[[#This Row],[cost of products per unit]]*Data1315[[#This Row],[Units]]</f>
        <v>2014.92</v>
      </c>
    </row>
    <row r="285" spans="4:10" x14ac:dyDescent="0.25">
      <c r="D285" t="s">
        <v>41</v>
      </c>
      <c r="E285" t="s">
        <v>34</v>
      </c>
      <c r="F285" t="s">
        <v>23</v>
      </c>
      <c r="G285" s="4">
        <v>4935</v>
      </c>
      <c r="H285" s="5">
        <v>126</v>
      </c>
      <c r="I285">
        <f>VLOOKUP(Data1315[[#This Row],[Product]],CHOOSE({1,2},products14[Product],products14[Cost per unit]),2,0)</f>
        <v>6.49</v>
      </c>
      <c r="J285" s="4">
        <f>Data1315[[#This Row],[cost of products per unit]]*Data1315[[#This Row],[Units]]</f>
        <v>817.74</v>
      </c>
    </row>
    <row r="286" spans="4:10" x14ac:dyDescent="0.25">
      <c r="D286" t="s">
        <v>6</v>
      </c>
      <c r="E286" t="s">
        <v>35</v>
      </c>
      <c r="F286" t="s">
        <v>30</v>
      </c>
      <c r="G286" s="4">
        <v>4781</v>
      </c>
      <c r="H286" s="5">
        <v>123</v>
      </c>
      <c r="I286">
        <f>VLOOKUP(Data1315[[#This Row],[Product]],CHOOSE({1,2},products14[Product],products14[Cost per unit]),2,0)</f>
        <v>14.49</v>
      </c>
      <c r="J286" s="4">
        <f>Data1315[[#This Row],[cost of products per unit]]*Data1315[[#This Row],[Units]]</f>
        <v>1782.27</v>
      </c>
    </row>
    <row r="287" spans="4:10" x14ac:dyDescent="0.25">
      <c r="D287" t="s">
        <v>5</v>
      </c>
      <c r="E287" t="s">
        <v>38</v>
      </c>
      <c r="F287" t="s">
        <v>25</v>
      </c>
      <c r="G287" s="4">
        <v>7483</v>
      </c>
      <c r="H287" s="5">
        <v>45</v>
      </c>
      <c r="I287">
        <f>VLOOKUP(Data1315[[#This Row],[Product]],CHOOSE({1,2},products14[Product],products14[Cost per unit]),2,0)</f>
        <v>13.15</v>
      </c>
      <c r="J287" s="4">
        <f>Data1315[[#This Row],[cost of products per unit]]*Data1315[[#This Row],[Units]]</f>
        <v>591.75</v>
      </c>
    </row>
    <row r="288" spans="4:10" x14ac:dyDescent="0.25">
      <c r="D288" t="s">
        <v>10</v>
      </c>
      <c r="E288" t="s">
        <v>38</v>
      </c>
      <c r="F288" t="s">
        <v>4</v>
      </c>
      <c r="G288" s="4">
        <v>6860</v>
      </c>
      <c r="H288" s="5">
        <v>126</v>
      </c>
      <c r="I288">
        <f>VLOOKUP(Data1315[[#This Row],[Product]],CHOOSE({1,2},products14[Product],products14[Cost per unit]),2,0)</f>
        <v>11.88</v>
      </c>
      <c r="J288" s="4">
        <f>Data1315[[#This Row],[cost of products per unit]]*Data1315[[#This Row],[Units]]</f>
        <v>1496.88</v>
      </c>
    </row>
    <row r="289" spans="4:10" x14ac:dyDescent="0.25">
      <c r="D289" t="s">
        <v>40</v>
      </c>
      <c r="E289" t="s">
        <v>37</v>
      </c>
      <c r="F289" t="s">
        <v>29</v>
      </c>
      <c r="G289" s="4">
        <v>9002</v>
      </c>
      <c r="H289" s="5">
        <v>72</v>
      </c>
      <c r="I289">
        <f>VLOOKUP(Data1315[[#This Row],[Product]],CHOOSE({1,2},products14[Product],products14[Cost per unit]),2,0)</f>
        <v>7.16</v>
      </c>
      <c r="J289" s="4">
        <f>Data1315[[#This Row],[cost of products per unit]]*Data1315[[#This Row],[Units]]</f>
        <v>515.52</v>
      </c>
    </row>
    <row r="290" spans="4:10" x14ac:dyDescent="0.25">
      <c r="D290" t="s">
        <v>6</v>
      </c>
      <c r="E290" t="s">
        <v>36</v>
      </c>
      <c r="F290" t="s">
        <v>29</v>
      </c>
      <c r="G290" s="4">
        <v>1400</v>
      </c>
      <c r="H290" s="5">
        <v>135</v>
      </c>
      <c r="I290">
        <f>VLOOKUP(Data1315[[#This Row],[Product]],CHOOSE({1,2},products14[Product],products14[Cost per unit]),2,0)</f>
        <v>7.16</v>
      </c>
      <c r="J290" s="4">
        <f>Data1315[[#This Row],[cost of products per unit]]*Data1315[[#This Row],[Units]]</f>
        <v>966.6</v>
      </c>
    </row>
    <row r="291" spans="4:10" x14ac:dyDescent="0.25">
      <c r="D291" t="s">
        <v>10</v>
      </c>
      <c r="E291" t="s">
        <v>34</v>
      </c>
      <c r="F291" t="s">
        <v>22</v>
      </c>
      <c r="G291" s="4">
        <v>4053</v>
      </c>
      <c r="H291" s="5">
        <v>24</v>
      </c>
      <c r="I291">
        <f>VLOOKUP(Data1315[[#This Row],[Product]],CHOOSE({1,2},products14[Product],products14[Cost per unit]),2,0)</f>
        <v>9.77</v>
      </c>
      <c r="J291" s="4">
        <f>Data1315[[#This Row],[cost of products per unit]]*Data1315[[#This Row],[Units]]</f>
        <v>234.48</v>
      </c>
    </row>
    <row r="292" spans="4:10" x14ac:dyDescent="0.25">
      <c r="D292" t="s">
        <v>7</v>
      </c>
      <c r="E292" t="s">
        <v>36</v>
      </c>
      <c r="F292" t="s">
        <v>31</v>
      </c>
      <c r="G292" s="4">
        <v>2149</v>
      </c>
      <c r="H292" s="5">
        <v>117</v>
      </c>
      <c r="I292">
        <f>VLOOKUP(Data1315[[#This Row],[Product]],CHOOSE({1,2},products14[Product],products14[Cost per unit]),2,0)</f>
        <v>5.79</v>
      </c>
      <c r="J292" s="4">
        <f>Data1315[[#This Row],[cost of products per unit]]*Data1315[[#This Row],[Units]]</f>
        <v>677.43</v>
      </c>
    </row>
    <row r="293" spans="4:10" x14ac:dyDescent="0.25">
      <c r="D293" t="s">
        <v>3</v>
      </c>
      <c r="E293" t="s">
        <v>39</v>
      </c>
      <c r="F293" t="s">
        <v>29</v>
      </c>
      <c r="G293" s="4">
        <v>3640</v>
      </c>
      <c r="H293" s="5">
        <v>51</v>
      </c>
      <c r="I293">
        <f>VLOOKUP(Data1315[[#This Row],[Product]],CHOOSE({1,2},products14[Product],products14[Cost per unit]),2,0)</f>
        <v>7.16</v>
      </c>
      <c r="J293" s="4">
        <f>Data1315[[#This Row],[cost of products per unit]]*Data1315[[#This Row],[Units]]</f>
        <v>365.16</v>
      </c>
    </row>
    <row r="294" spans="4:10" x14ac:dyDescent="0.25">
      <c r="D294" t="s">
        <v>2</v>
      </c>
      <c r="E294" t="s">
        <v>39</v>
      </c>
      <c r="F294" t="s">
        <v>23</v>
      </c>
      <c r="G294" s="4">
        <v>630</v>
      </c>
      <c r="H294" s="5">
        <v>36</v>
      </c>
      <c r="I294">
        <f>VLOOKUP(Data1315[[#This Row],[Product]],CHOOSE({1,2},products14[Product],products14[Cost per unit]),2,0)</f>
        <v>6.49</v>
      </c>
      <c r="J294" s="4">
        <f>Data1315[[#This Row],[cost of products per unit]]*Data1315[[#This Row],[Units]]</f>
        <v>233.64000000000001</v>
      </c>
    </row>
    <row r="295" spans="4:10" x14ac:dyDescent="0.25">
      <c r="D295" t="s">
        <v>9</v>
      </c>
      <c r="E295" t="s">
        <v>35</v>
      </c>
      <c r="F295" t="s">
        <v>27</v>
      </c>
      <c r="G295" s="4">
        <v>2429</v>
      </c>
      <c r="H295" s="5">
        <v>144</v>
      </c>
      <c r="I295">
        <f>VLOOKUP(Data1315[[#This Row],[Product]],CHOOSE({1,2},products14[Product],products14[Cost per unit]),2,0)</f>
        <v>16.73</v>
      </c>
      <c r="J295" s="4">
        <f>Data1315[[#This Row],[cost of products per unit]]*Data1315[[#This Row],[Units]]</f>
        <v>2409.12</v>
      </c>
    </row>
    <row r="296" spans="4:10" x14ac:dyDescent="0.25">
      <c r="D296" t="s">
        <v>9</v>
      </c>
      <c r="E296" t="s">
        <v>36</v>
      </c>
      <c r="F296" t="s">
        <v>25</v>
      </c>
      <c r="G296" s="4">
        <v>2142</v>
      </c>
      <c r="H296" s="5">
        <v>114</v>
      </c>
      <c r="I296">
        <f>VLOOKUP(Data1315[[#This Row],[Product]],CHOOSE({1,2},products14[Product],products14[Cost per unit]),2,0)</f>
        <v>13.15</v>
      </c>
      <c r="J296" s="4">
        <f>Data1315[[#This Row],[cost of products per unit]]*Data1315[[#This Row],[Units]]</f>
        <v>1499.1000000000001</v>
      </c>
    </row>
    <row r="297" spans="4:10" x14ac:dyDescent="0.25">
      <c r="D297" t="s">
        <v>7</v>
      </c>
      <c r="E297" t="s">
        <v>37</v>
      </c>
      <c r="F297" t="s">
        <v>30</v>
      </c>
      <c r="G297" s="4">
        <v>6454</v>
      </c>
      <c r="H297" s="5">
        <v>54</v>
      </c>
      <c r="I297">
        <f>VLOOKUP(Data1315[[#This Row],[Product]],CHOOSE({1,2},products14[Product],products14[Cost per unit]),2,0)</f>
        <v>14.49</v>
      </c>
      <c r="J297" s="4">
        <f>Data1315[[#This Row],[cost of products per unit]]*Data1315[[#This Row],[Units]]</f>
        <v>782.46</v>
      </c>
    </row>
    <row r="298" spans="4:10" x14ac:dyDescent="0.25">
      <c r="D298" t="s">
        <v>7</v>
      </c>
      <c r="E298" t="s">
        <v>37</v>
      </c>
      <c r="F298" t="s">
        <v>16</v>
      </c>
      <c r="G298" s="4">
        <v>4487</v>
      </c>
      <c r="H298" s="5">
        <v>333</v>
      </c>
      <c r="I298">
        <f>VLOOKUP(Data1315[[#This Row],[Product]],CHOOSE({1,2},products14[Product],products14[Cost per unit]),2,0)</f>
        <v>8.7899999999999991</v>
      </c>
      <c r="J298" s="4">
        <f>Data1315[[#This Row],[cost of products per unit]]*Data1315[[#This Row],[Units]]</f>
        <v>2927.0699999999997</v>
      </c>
    </row>
    <row r="299" spans="4:10" x14ac:dyDescent="0.25">
      <c r="D299" t="s">
        <v>3</v>
      </c>
      <c r="E299" t="s">
        <v>37</v>
      </c>
      <c r="F299" t="s">
        <v>4</v>
      </c>
      <c r="G299" s="4">
        <v>938</v>
      </c>
      <c r="H299" s="5">
        <v>366</v>
      </c>
      <c r="I299">
        <f>VLOOKUP(Data1315[[#This Row],[Product]],CHOOSE({1,2},products14[Product],products14[Cost per unit]),2,0)</f>
        <v>11.88</v>
      </c>
      <c r="J299" s="4">
        <f>Data1315[[#This Row],[cost of products per unit]]*Data1315[[#This Row],[Units]]</f>
        <v>4348.08</v>
      </c>
    </row>
    <row r="300" spans="4:10" x14ac:dyDescent="0.25">
      <c r="D300" t="s">
        <v>3</v>
      </c>
      <c r="E300" t="s">
        <v>38</v>
      </c>
      <c r="F300" t="s">
        <v>26</v>
      </c>
      <c r="G300" s="4">
        <v>8841</v>
      </c>
      <c r="H300" s="5">
        <v>303</v>
      </c>
      <c r="I300">
        <f>VLOOKUP(Data1315[[#This Row],[Product]],CHOOSE({1,2},products14[Product],products14[Cost per unit]),2,0)</f>
        <v>5.6</v>
      </c>
      <c r="J300" s="4">
        <f>Data1315[[#This Row],[cost of products per unit]]*Data1315[[#This Row],[Units]]</f>
        <v>1696.8</v>
      </c>
    </row>
    <row r="301" spans="4:10" x14ac:dyDescent="0.25">
      <c r="D301" t="s">
        <v>2</v>
      </c>
      <c r="E301" t="s">
        <v>39</v>
      </c>
      <c r="F301" t="s">
        <v>33</v>
      </c>
      <c r="G301" s="4">
        <v>4018</v>
      </c>
      <c r="H301" s="5">
        <v>126</v>
      </c>
      <c r="I301">
        <f>VLOOKUP(Data1315[[#This Row],[Product]],CHOOSE({1,2},products14[Product],products14[Cost per unit]),2,0)</f>
        <v>12.37</v>
      </c>
      <c r="J301" s="4">
        <f>Data1315[[#This Row],[cost of products per unit]]*Data1315[[#This Row],[Units]]</f>
        <v>1558.62</v>
      </c>
    </row>
    <row r="302" spans="4:10" x14ac:dyDescent="0.25">
      <c r="D302" t="s">
        <v>41</v>
      </c>
      <c r="E302" t="s">
        <v>37</v>
      </c>
      <c r="F302" t="s">
        <v>15</v>
      </c>
      <c r="G302" s="4">
        <v>714</v>
      </c>
      <c r="H302" s="5">
        <v>231</v>
      </c>
      <c r="I302">
        <f>VLOOKUP(Data1315[[#This Row],[Product]],CHOOSE({1,2},products14[Product],products14[Cost per unit]),2,0)</f>
        <v>11.73</v>
      </c>
      <c r="J302" s="4">
        <f>Data1315[[#This Row],[cost of products per unit]]*Data1315[[#This Row],[Units]]</f>
        <v>2709.63</v>
      </c>
    </row>
    <row r="303" spans="4:10" x14ac:dyDescent="0.25">
      <c r="D303" t="s">
        <v>9</v>
      </c>
      <c r="E303" t="s">
        <v>38</v>
      </c>
      <c r="F303" t="s">
        <v>25</v>
      </c>
      <c r="G303" s="4">
        <v>3850</v>
      </c>
      <c r="H303" s="5">
        <v>102</v>
      </c>
      <c r="I303">
        <f>VLOOKUP(Data1315[[#This Row],[Product]],CHOOSE({1,2},products14[Product],products14[Cost per unit]),2,0)</f>
        <v>13.15</v>
      </c>
      <c r="J303" s="4">
        <f>Data1315[[#This Row],[cost of products per unit]]*Data1315[[#This Row],[Units]]</f>
        <v>1341.3</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84AB-94C5-4B61-A849-1930AC0E8F63}">
  <dimension ref="B4:F304"/>
  <sheetViews>
    <sheetView topLeftCell="A281" workbookViewId="0">
      <selection activeCell="B4" sqref="B4:F304"/>
    </sheetView>
  </sheetViews>
  <sheetFormatPr defaultRowHeight="15" x14ac:dyDescent="0.25"/>
  <sheetData>
    <row r="4" spans="2:6" x14ac:dyDescent="0.25">
      <c r="B4" s="6" t="s">
        <v>11</v>
      </c>
      <c r="C4" s="6" t="s">
        <v>12</v>
      </c>
      <c r="D4" s="6" t="s">
        <v>0</v>
      </c>
      <c r="E4" s="10" t="s">
        <v>1</v>
      </c>
      <c r="F4" s="10" t="s">
        <v>49</v>
      </c>
    </row>
    <row r="5" spans="2:6" x14ac:dyDescent="0.25">
      <c r="B5" t="s">
        <v>40</v>
      </c>
      <c r="C5" t="s">
        <v>37</v>
      </c>
      <c r="D5" t="s">
        <v>30</v>
      </c>
      <c r="E5" s="4">
        <v>1624</v>
      </c>
      <c r="F5" s="5">
        <v>114</v>
      </c>
    </row>
    <row r="6" spans="2:6" x14ac:dyDescent="0.25">
      <c r="B6" t="s">
        <v>8</v>
      </c>
      <c r="C6" t="s">
        <v>35</v>
      </c>
      <c r="D6" t="s">
        <v>32</v>
      </c>
      <c r="E6" s="4">
        <v>6706</v>
      </c>
      <c r="F6" s="5">
        <v>459</v>
      </c>
    </row>
    <row r="7" spans="2:6" x14ac:dyDescent="0.25">
      <c r="B7" t="s">
        <v>9</v>
      </c>
      <c r="C7" t="s">
        <v>35</v>
      </c>
      <c r="D7" t="s">
        <v>4</v>
      </c>
      <c r="E7" s="4">
        <v>959</v>
      </c>
      <c r="F7" s="5">
        <v>147</v>
      </c>
    </row>
    <row r="8" spans="2:6" x14ac:dyDescent="0.25">
      <c r="B8" t="s">
        <v>41</v>
      </c>
      <c r="C8" t="s">
        <v>36</v>
      </c>
      <c r="D8" t="s">
        <v>18</v>
      </c>
      <c r="E8" s="4">
        <v>9632</v>
      </c>
      <c r="F8" s="5">
        <v>288</v>
      </c>
    </row>
    <row r="9" spans="2:6" x14ac:dyDescent="0.25">
      <c r="B9" t="s">
        <v>6</v>
      </c>
      <c r="C9" t="s">
        <v>39</v>
      </c>
      <c r="D9" t="s">
        <v>25</v>
      </c>
      <c r="E9" s="4">
        <v>2100</v>
      </c>
      <c r="F9" s="5">
        <v>414</v>
      </c>
    </row>
    <row r="10" spans="2:6" x14ac:dyDescent="0.25">
      <c r="B10" t="s">
        <v>40</v>
      </c>
      <c r="C10" t="s">
        <v>35</v>
      </c>
      <c r="D10" t="s">
        <v>33</v>
      </c>
      <c r="E10" s="4">
        <v>8869</v>
      </c>
      <c r="F10" s="5">
        <v>432</v>
      </c>
    </row>
    <row r="11" spans="2:6" x14ac:dyDescent="0.25">
      <c r="B11" t="s">
        <v>6</v>
      </c>
      <c r="C11" t="s">
        <v>38</v>
      </c>
      <c r="D11" t="s">
        <v>31</v>
      </c>
      <c r="E11" s="4">
        <v>2681</v>
      </c>
      <c r="F11" s="5">
        <v>54</v>
      </c>
    </row>
    <row r="12" spans="2:6" x14ac:dyDescent="0.25">
      <c r="B12" t="s">
        <v>8</v>
      </c>
      <c r="C12" t="s">
        <v>35</v>
      </c>
      <c r="D12" t="s">
        <v>22</v>
      </c>
      <c r="E12" s="4">
        <v>5012</v>
      </c>
      <c r="F12" s="5">
        <v>210</v>
      </c>
    </row>
    <row r="13" spans="2:6" x14ac:dyDescent="0.25">
      <c r="B13" t="s">
        <v>7</v>
      </c>
      <c r="C13" t="s">
        <v>38</v>
      </c>
      <c r="D13" t="s">
        <v>14</v>
      </c>
      <c r="E13" s="4">
        <v>1281</v>
      </c>
      <c r="F13" s="5">
        <v>75</v>
      </c>
    </row>
    <row r="14" spans="2:6" x14ac:dyDescent="0.25">
      <c r="B14" t="s">
        <v>5</v>
      </c>
      <c r="C14" t="s">
        <v>37</v>
      </c>
      <c r="D14" t="s">
        <v>14</v>
      </c>
      <c r="E14" s="4">
        <v>4991</v>
      </c>
      <c r="F14" s="5">
        <v>12</v>
      </c>
    </row>
    <row r="15" spans="2:6" x14ac:dyDescent="0.25">
      <c r="B15" t="s">
        <v>2</v>
      </c>
      <c r="C15" t="s">
        <v>39</v>
      </c>
      <c r="D15" t="s">
        <v>25</v>
      </c>
      <c r="E15" s="4">
        <v>1785</v>
      </c>
      <c r="F15" s="5">
        <v>462</v>
      </c>
    </row>
    <row r="16" spans="2:6" x14ac:dyDescent="0.25">
      <c r="B16" t="s">
        <v>3</v>
      </c>
      <c r="C16" t="s">
        <v>37</v>
      </c>
      <c r="D16" t="s">
        <v>17</v>
      </c>
      <c r="E16" s="4">
        <v>3983</v>
      </c>
      <c r="F16" s="5">
        <v>144</v>
      </c>
    </row>
    <row r="17" spans="2:6" x14ac:dyDescent="0.25">
      <c r="B17" t="s">
        <v>9</v>
      </c>
      <c r="C17" t="s">
        <v>38</v>
      </c>
      <c r="D17" t="s">
        <v>16</v>
      </c>
      <c r="E17" s="4">
        <v>2646</v>
      </c>
      <c r="F17" s="5">
        <v>120</v>
      </c>
    </row>
    <row r="18" spans="2:6" x14ac:dyDescent="0.25">
      <c r="B18" t="s">
        <v>2</v>
      </c>
      <c r="C18" t="s">
        <v>34</v>
      </c>
      <c r="D18" t="s">
        <v>13</v>
      </c>
      <c r="E18" s="4">
        <v>252</v>
      </c>
      <c r="F18" s="5">
        <v>54</v>
      </c>
    </row>
    <row r="19" spans="2:6" x14ac:dyDescent="0.25">
      <c r="B19" t="s">
        <v>3</v>
      </c>
      <c r="C19" t="s">
        <v>35</v>
      </c>
      <c r="D19" t="s">
        <v>25</v>
      </c>
      <c r="E19" s="4">
        <v>2464</v>
      </c>
      <c r="F19" s="5">
        <v>234</v>
      </c>
    </row>
    <row r="20" spans="2:6" x14ac:dyDescent="0.25">
      <c r="B20" t="s">
        <v>3</v>
      </c>
      <c r="C20" t="s">
        <v>35</v>
      </c>
      <c r="D20" t="s">
        <v>29</v>
      </c>
      <c r="E20" s="4">
        <v>2114</v>
      </c>
      <c r="F20" s="5">
        <v>66</v>
      </c>
    </row>
    <row r="21" spans="2:6" x14ac:dyDescent="0.25">
      <c r="B21" t="s">
        <v>6</v>
      </c>
      <c r="C21" t="s">
        <v>37</v>
      </c>
      <c r="D21" t="s">
        <v>31</v>
      </c>
      <c r="E21" s="4">
        <v>7693</v>
      </c>
      <c r="F21" s="5">
        <v>87</v>
      </c>
    </row>
    <row r="22" spans="2:6" x14ac:dyDescent="0.25">
      <c r="B22" t="s">
        <v>5</v>
      </c>
      <c r="C22" t="s">
        <v>34</v>
      </c>
      <c r="D22" t="s">
        <v>20</v>
      </c>
      <c r="E22" s="4">
        <v>15610</v>
      </c>
      <c r="F22" s="5">
        <v>339</v>
      </c>
    </row>
    <row r="23" spans="2:6" x14ac:dyDescent="0.25">
      <c r="B23" t="s">
        <v>41</v>
      </c>
      <c r="C23" t="s">
        <v>34</v>
      </c>
      <c r="D23" t="s">
        <v>22</v>
      </c>
      <c r="E23" s="4">
        <v>336</v>
      </c>
      <c r="F23" s="5">
        <v>144</v>
      </c>
    </row>
    <row r="24" spans="2:6" x14ac:dyDescent="0.25">
      <c r="B24" t="s">
        <v>2</v>
      </c>
      <c r="C24" t="s">
        <v>39</v>
      </c>
      <c r="D24" t="s">
        <v>20</v>
      </c>
      <c r="E24" s="4">
        <v>9443</v>
      </c>
      <c r="F24" s="5">
        <v>162</v>
      </c>
    </row>
    <row r="25" spans="2:6" x14ac:dyDescent="0.25">
      <c r="B25" t="s">
        <v>9</v>
      </c>
      <c r="C25" t="s">
        <v>34</v>
      </c>
      <c r="D25" t="s">
        <v>23</v>
      </c>
      <c r="E25" s="4">
        <v>8155</v>
      </c>
      <c r="F25" s="5">
        <v>90</v>
      </c>
    </row>
    <row r="26" spans="2:6" x14ac:dyDescent="0.25">
      <c r="B26" t="s">
        <v>8</v>
      </c>
      <c r="C26" t="s">
        <v>38</v>
      </c>
      <c r="D26" t="s">
        <v>23</v>
      </c>
      <c r="E26" s="4">
        <v>1701</v>
      </c>
      <c r="F26" s="5">
        <v>234</v>
      </c>
    </row>
    <row r="27" spans="2:6" x14ac:dyDescent="0.25">
      <c r="B27" t="s">
        <v>10</v>
      </c>
      <c r="C27" t="s">
        <v>38</v>
      </c>
      <c r="D27" t="s">
        <v>22</v>
      </c>
      <c r="E27" s="4">
        <v>2205</v>
      </c>
      <c r="F27" s="5">
        <v>141</v>
      </c>
    </row>
    <row r="28" spans="2:6" x14ac:dyDescent="0.25">
      <c r="B28" t="s">
        <v>8</v>
      </c>
      <c r="C28" t="s">
        <v>37</v>
      </c>
      <c r="D28" t="s">
        <v>19</v>
      </c>
      <c r="E28" s="4">
        <v>1771</v>
      </c>
      <c r="F28" s="5">
        <v>204</v>
      </c>
    </row>
    <row r="29" spans="2:6" x14ac:dyDescent="0.25">
      <c r="B29" t="s">
        <v>41</v>
      </c>
      <c r="C29" t="s">
        <v>35</v>
      </c>
      <c r="D29" t="s">
        <v>15</v>
      </c>
      <c r="E29" s="4">
        <v>2114</v>
      </c>
      <c r="F29" s="5">
        <v>186</v>
      </c>
    </row>
    <row r="30" spans="2:6" x14ac:dyDescent="0.25">
      <c r="B30" t="s">
        <v>41</v>
      </c>
      <c r="C30" t="s">
        <v>36</v>
      </c>
      <c r="D30" t="s">
        <v>13</v>
      </c>
      <c r="E30" s="4">
        <v>10311</v>
      </c>
      <c r="F30" s="5">
        <v>231</v>
      </c>
    </row>
    <row r="31" spans="2:6" x14ac:dyDescent="0.25">
      <c r="B31" t="s">
        <v>3</v>
      </c>
      <c r="C31" t="s">
        <v>39</v>
      </c>
      <c r="D31" t="s">
        <v>16</v>
      </c>
      <c r="E31" s="4">
        <v>21</v>
      </c>
      <c r="F31" s="5">
        <v>168</v>
      </c>
    </row>
    <row r="32" spans="2:6" x14ac:dyDescent="0.25">
      <c r="B32" t="s">
        <v>10</v>
      </c>
      <c r="C32" t="s">
        <v>35</v>
      </c>
      <c r="D32" t="s">
        <v>20</v>
      </c>
      <c r="E32" s="4">
        <v>1974</v>
      </c>
      <c r="F32" s="5">
        <v>195</v>
      </c>
    </row>
    <row r="33" spans="2:6" x14ac:dyDescent="0.25">
      <c r="B33" t="s">
        <v>5</v>
      </c>
      <c r="C33" t="s">
        <v>36</v>
      </c>
      <c r="D33" t="s">
        <v>23</v>
      </c>
      <c r="E33" s="4">
        <v>6314</v>
      </c>
      <c r="F33" s="5">
        <v>15</v>
      </c>
    </row>
    <row r="34" spans="2:6" x14ac:dyDescent="0.25">
      <c r="B34" t="s">
        <v>10</v>
      </c>
      <c r="C34" t="s">
        <v>37</v>
      </c>
      <c r="D34" t="s">
        <v>23</v>
      </c>
      <c r="E34" s="4">
        <v>4683</v>
      </c>
      <c r="F34" s="5">
        <v>30</v>
      </c>
    </row>
    <row r="35" spans="2:6" x14ac:dyDescent="0.25">
      <c r="B35" t="s">
        <v>41</v>
      </c>
      <c r="C35" t="s">
        <v>37</v>
      </c>
      <c r="D35" t="s">
        <v>24</v>
      </c>
      <c r="E35" s="4">
        <v>6398</v>
      </c>
      <c r="F35" s="5">
        <v>102</v>
      </c>
    </row>
    <row r="36" spans="2:6" x14ac:dyDescent="0.25">
      <c r="B36" t="s">
        <v>2</v>
      </c>
      <c r="C36" t="s">
        <v>35</v>
      </c>
      <c r="D36" t="s">
        <v>19</v>
      </c>
      <c r="E36" s="4">
        <v>553</v>
      </c>
      <c r="F36" s="5">
        <v>15</v>
      </c>
    </row>
    <row r="37" spans="2:6" x14ac:dyDescent="0.25">
      <c r="B37" t="s">
        <v>8</v>
      </c>
      <c r="C37" t="s">
        <v>39</v>
      </c>
      <c r="D37" t="s">
        <v>30</v>
      </c>
      <c r="E37" s="4">
        <v>7021</v>
      </c>
      <c r="F37" s="5">
        <v>183</v>
      </c>
    </row>
    <row r="38" spans="2:6" x14ac:dyDescent="0.25">
      <c r="B38" t="s">
        <v>40</v>
      </c>
      <c r="C38" t="s">
        <v>39</v>
      </c>
      <c r="D38" t="s">
        <v>22</v>
      </c>
      <c r="E38" s="4">
        <v>5817</v>
      </c>
      <c r="F38" s="5">
        <v>12</v>
      </c>
    </row>
    <row r="39" spans="2:6" x14ac:dyDescent="0.25">
      <c r="B39" t="s">
        <v>41</v>
      </c>
      <c r="C39" t="s">
        <v>39</v>
      </c>
      <c r="D39" t="s">
        <v>14</v>
      </c>
      <c r="E39" s="4">
        <v>3976</v>
      </c>
      <c r="F39" s="5">
        <v>72</v>
      </c>
    </row>
    <row r="40" spans="2:6" x14ac:dyDescent="0.25">
      <c r="B40" t="s">
        <v>6</v>
      </c>
      <c r="C40" t="s">
        <v>38</v>
      </c>
      <c r="D40" t="s">
        <v>27</v>
      </c>
      <c r="E40" s="4">
        <v>1134</v>
      </c>
      <c r="F40" s="5">
        <v>282</v>
      </c>
    </row>
    <row r="41" spans="2:6" x14ac:dyDescent="0.25">
      <c r="B41" t="s">
        <v>2</v>
      </c>
      <c r="C41" t="s">
        <v>39</v>
      </c>
      <c r="D41" t="s">
        <v>28</v>
      </c>
      <c r="E41" s="4">
        <v>6027</v>
      </c>
      <c r="F41" s="5">
        <v>144</v>
      </c>
    </row>
    <row r="42" spans="2:6" x14ac:dyDescent="0.25">
      <c r="B42" t="s">
        <v>6</v>
      </c>
      <c r="C42" t="s">
        <v>37</v>
      </c>
      <c r="D42" t="s">
        <v>16</v>
      </c>
      <c r="E42" s="4">
        <v>1904</v>
      </c>
      <c r="F42" s="5">
        <v>405</v>
      </c>
    </row>
    <row r="43" spans="2:6" x14ac:dyDescent="0.25">
      <c r="B43" t="s">
        <v>7</v>
      </c>
      <c r="C43" t="s">
        <v>34</v>
      </c>
      <c r="D43" t="s">
        <v>32</v>
      </c>
      <c r="E43" s="4">
        <v>3262</v>
      </c>
      <c r="F43" s="5">
        <v>75</v>
      </c>
    </row>
    <row r="44" spans="2:6" x14ac:dyDescent="0.25">
      <c r="B44" t="s">
        <v>40</v>
      </c>
      <c r="C44" t="s">
        <v>34</v>
      </c>
      <c r="D44" t="s">
        <v>27</v>
      </c>
      <c r="E44" s="4">
        <v>2289</v>
      </c>
      <c r="F44" s="5">
        <v>135</v>
      </c>
    </row>
    <row r="45" spans="2:6" x14ac:dyDescent="0.25">
      <c r="B45" t="s">
        <v>5</v>
      </c>
      <c r="C45" t="s">
        <v>34</v>
      </c>
      <c r="D45" t="s">
        <v>27</v>
      </c>
      <c r="E45" s="4">
        <v>6986</v>
      </c>
      <c r="F45" s="5">
        <v>21</v>
      </c>
    </row>
    <row r="46" spans="2:6" x14ac:dyDescent="0.25">
      <c r="B46" t="s">
        <v>2</v>
      </c>
      <c r="C46" t="s">
        <v>38</v>
      </c>
      <c r="D46" t="s">
        <v>23</v>
      </c>
      <c r="E46" s="4">
        <v>4417</v>
      </c>
      <c r="F46" s="5">
        <v>153</v>
      </c>
    </row>
    <row r="47" spans="2:6" x14ac:dyDescent="0.25">
      <c r="B47" t="s">
        <v>6</v>
      </c>
      <c r="C47" t="s">
        <v>34</v>
      </c>
      <c r="D47" t="s">
        <v>15</v>
      </c>
      <c r="E47" s="4">
        <v>1442</v>
      </c>
      <c r="F47" s="5">
        <v>15</v>
      </c>
    </row>
    <row r="48" spans="2:6" x14ac:dyDescent="0.25">
      <c r="B48" t="s">
        <v>3</v>
      </c>
      <c r="C48" t="s">
        <v>35</v>
      </c>
      <c r="D48" t="s">
        <v>14</v>
      </c>
      <c r="E48" s="4">
        <v>2415</v>
      </c>
      <c r="F48" s="5">
        <v>255</v>
      </c>
    </row>
    <row r="49" spans="2:6" x14ac:dyDescent="0.25">
      <c r="B49" t="s">
        <v>2</v>
      </c>
      <c r="C49" t="s">
        <v>37</v>
      </c>
      <c r="D49" t="s">
        <v>19</v>
      </c>
      <c r="E49" s="4">
        <v>238</v>
      </c>
      <c r="F49" s="5">
        <v>18</v>
      </c>
    </row>
    <row r="50" spans="2:6" x14ac:dyDescent="0.25">
      <c r="B50" t="s">
        <v>6</v>
      </c>
      <c r="C50" t="s">
        <v>37</v>
      </c>
      <c r="D50" t="s">
        <v>23</v>
      </c>
      <c r="E50" s="4">
        <v>4949</v>
      </c>
      <c r="F50" s="5">
        <v>189</v>
      </c>
    </row>
    <row r="51" spans="2:6" x14ac:dyDescent="0.25">
      <c r="B51" t="s">
        <v>5</v>
      </c>
      <c r="C51" t="s">
        <v>38</v>
      </c>
      <c r="D51" t="s">
        <v>32</v>
      </c>
      <c r="E51" s="4">
        <v>5075</v>
      </c>
      <c r="F51" s="5">
        <v>21</v>
      </c>
    </row>
    <row r="52" spans="2:6" x14ac:dyDescent="0.25">
      <c r="B52" t="s">
        <v>3</v>
      </c>
      <c r="C52" t="s">
        <v>36</v>
      </c>
      <c r="D52" t="s">
        <v>16</v>
      </c>
      <c r="E52" s="4">
        <v>9198</v>
      </c>
      <c r="F52" s="5">
        <v>36</v>
      </c>
    </row>
    <row r="53" spans="2:6" x14ac:dyDescent="0.25">
      <c r="B53" t="s">
        <v>6</v>
      </c>
      <c r="C53" t="s">
        <v>34</v>
      </c>
      <c r="D53" t="s">
        <v>29</v>
      </c>
      <c r="E53" s="4">
        <v>3339</v>
      </c>
      <c r="F53" s="5">
        <v>75</v>
      </c>
    </row>
    <row r="54" spans="2:6" x14ac:dyDescent="0.25">
      <c r="B54" t="s">
        <v>40</v>
      </c>
      <c r="C54" t="s">
        <v>34</v>
      </c>
      <c r="D54" t="s">
        <v>17</v>
      </c>
      <c r="E54" s="4">
        <v>5019</v>
      </c>
      <c r="F54" s="5">
        <v>156</v>
      </c>
    </row>
    <row r="55" spans="2:6" x14ac:dyDescent="0.25">
      <c r="B55" t="s">
        <v>5</v>
      </c>
      <c r="C55" t="s">
        <v>36</v>
      </c>
      <c r="D55" t="s">
        <v>16</v>
      </c>
      <c r="E55" s="4">
        <v>16184</v>
      </c>
      <c r="F55" s="5">
        <v>39</v>
      </c>
    </row>
    <row r="56" spans="2:6" x14ac:dyDescent="0.25">
      <c r="B56" t="s">
        <v>6</v>
      </c>
      <c r="C56" t="s">
        <v>36</v>
      </c>
      <c r="D56" t="s">
        <v>21</v>
      </c>
      <c r="E56" s="4">
        <v>497</v>
      </c>
      <c r="F56" s="5">
        <v>63</v>
      </c>
    </row>
    <row r="57" spans="2:6" x14ac:dyDescent="0.25">
      <c r="B57" t="s">
        <v>2</v>
      </c>
      <c r="C57" t="s">
        <v>36</v>
      </c>
      <c r="D57" t="s">
        <v>29</v>
      </c>
      <c r="E57" s="4">
        <v>8211</v>
      </c>
      <c r="F57" s="5">
        <v>75</v>
      </c>
    </row>
    <row r="58" spans="2:6" x14ac:dyDescent="0.25">
      <c r="B58" t="s">
        <v>2</v>
      </c>
      <c r="C58" t="s">
        <v>38</v>
      </c>
      <c r="D58" t="s">
        <v>28</v>
      </c>
      <c r="E58" s="4">
        <v>6580</v>
      </c>
      <c r="F58" s="5">
        <v>183</v>
      </c>
    </row>
    <row r="59" spans="2:6" x14ac:dyDescent="0.25">
      <c r="B59" t="s">
        <v>41</v>
      </c>
      <c r="C59" t="s">
        <v>35</v>
      </c>
      <c r="D59" t="s">
        <v>13</v>
      </c>
      <c r="E59" s="4">
        <v>4760</v>
      </c>
      <c r="F59" s="5">
        <v>69</v>
      </c>
    </row>
    <row r="60" spans="2:6" x14ac:dyDescent="0.25">
      <c r="B60" t="s">
        <v>40</v>
      </c>
      <c r="C60" t="s">
        <v>36</v>
      </c>
      <c r="D60" t="s">
        <v>25</v>
      </c>
      <c r="E60" s="4">
        <v>5439</v>
      </c>
      <c r="F60" s="5">
        <v>30</v>
      </c>
    </row>
    <row r="61" spans="2:6" x14ac:dyDescent="0.25">
      <c r="B61" t="s">
        <v>41</v>
      </c>
      <c r="C61" t="s">
        <v>34</v>
      </c>
      <c r="D61" t="s">
        <v>17</v>
      </c>
      <c r="E61" s="4">
        <v>1463</v>
      </c>
      <c r="F61" s="5">
        <v>39</v>
      </c>
    </row>
    <row r="62" spans="2:6" x14ac:dyDescent="0.25">
      <c r="B62" t="s">
        <v>3</v>
      </c>
      <c r="C62" t="s">
        <v>34</v>
      </c>
      <c r="D62" t="s">
        <v>32</v>
      </c>
      <c r="E62" s="4">
        <v>7777</v>
      </c>
      <c r="F62" s="5">
        <v>504</v>
      </c>
    </row>
    <row r="63" spans="2:6" x14ac:dyDescent="0.25">
      <c r="B63" t="s">
        <v>9</v>
      </c>
      <c r="C63" t="s">
        <v>37</v>
      </c>
      <c r="D63" t="s">
        <v>29</v>
      </c>
      <c r="E63" s="4">
        <v>1085</v>
      </c>
      <c r="F63" s="5">
        <v>273</v>
      </c>
    </row>
    <row r="64" spans="2:6" x14ac:dyDescent="0.25">
      <c r="B64" t="s">
        <v>5</v>
      </c>
      <c r="C64" t="s">
        <v>37</v>
      </c>
      <c r="D64" t="s">
        <v>31</v>
      </c>
      <c r="E64" s="4">
        <v>182</v>
      </c>
      <c r="F64" s="5">
        <v>48</v>
      </c>
    </row>
    <row r="65" spans="2:6" x14ac:dyDescent="0.25">
      <c r="B65" t="s">
        <v>6</v>
      </c>
      <c r="C65" t="s">
        <v>34</v>
      </c>
      <c r="D65" t="s">
        <v>27</v>
      </c>
      <c r="E65" s="4">
        <v>4242</v>
      </c>
      <c r="F65" s="5">
        <v>207</v>
      </c>
    </row>
    <row r="66" spans="2:6" x14ac:dyDescent="0.25">
      <c r="B66" t="s">
        <v>6</v>
      </c>
      <c r="C66" t="s">
        <v>36</v>
      </c>
      <c r="D66" t="s">
        <v>32</v>
      </c>
      <c r="E66" s="4">
        <v>6118</v>
      </c>
      <c r="F66" s="5">
        <v>9</v>
      </c>
    </row>
    <row r="67" spans="2:6" x14ac:dyDescent="0.25">
      <c r="B67" t="s">
        <v>10</v>
      </c>
      <c r="C67" t="s">
        <v>36</v>
      </c>
      <c r="D67" t="s">
        <v>23</v>
      </c>
      <c r="E67" s="4">
        <v>2317</v>
      </c>
      <c r="F67" s="5">
        <v>261</v>
      </c>
    </row>
    <row r="68" spans="2:6" x14ac:dyDescent="0.25">
      <c r="B68" t="s">
        <v>6</v>
      </c>
      <c r="C68" t="s">
        <v>38</v>
      </c>
      <c r="D68" t="s">
        <v>16</v>
      </c>
      <c r="E68" s="4">
        <v>938</v>
      </c>
      <c r="F68" s="5">
        <v>6</v>
      </c>
    </row>
    <row r="69" spans="2:6" x14ac:dyDescent="0.25">
      <c r="B69" t="s">
        <v>8</v>
      </c>
      <c r="C69" t="s">
        <v>37</v>
      </c>
      <c r="D69" t="s">
        <v>15</v>
      </c>
      <c r="E69" s="4">
        <v>9709</v>
      </c>
      <c r="F69" s="5">
        <v>30</v>
      </c>
    </row>
    <row r="70" spans="2:6" x14ac:dyDescent="0.25">
      <c r="B70" t="s">
        <v>7</v>
      </c>
      <c r="C70" t="s">
        <v>34</v>
      </c>
      <c r="D70" t="s">
        <v>20</v>
      </c>
      <c r="E70" s="4">
        <v>2205</v>
      </c>
      <c r="F70" s="5">
        <v>138</v>
      </c>
    </row>
    <row r="71" spans="2:6" x14ac:dyDescent="0.25">
      <c r="B71" t="s">
        <v>7</v>
      </c>
      <c r="C71" t="s">
        <v>37</v>
      </c>
      <c r="D71" t="s">
        <v>17</v>
      </c>
      <c r="E71" s="4">
        <v>4487</v>
      </c>
      <c r="F71" s="5">
        <v>111</v>
      </c>
    </row>
    <row r="72" spans="2:6" x14ac:dyDescent="0.25">
      <c r="B72" t="s">
        <v>5</v>
      </c>
      <c r="C72" t="s">
        <v>35</v>
      </c>
      <c r="D72" t="s">
        <v>18</v>
      </c>
      <c r="E72" s="4">
        <v>2415</v>
      </c>
      <c r="F72" s="5">
        <v>15</v>
      </c>
    </row>
    <row r="73" spans="2:6" x14ac:dyDescent="0.25">
      <c r="B73" t="s">
        <v>40</v>
      </c>
      <c r="C73" t="s">
        <v>34</v>
      </c>
      <c r="D73" t="s">
        <v>19</v>
      </c>
      <c r="E73" s="4">
        <v>4018</v>
      </c>
      <c r="F73" s="5">
        <v>162</v>
      </c>
    </row>
    <row r="74" spans="2:6" x14ac:dyDescent="0.25">
      <c r="B74" t="s">
        <v>5</v>
      </c>
      <c r="C74" t="s">
        <v>34</v>
      </c>
      <c r="D74" t="s">
        <v>19</v>
      </c>
      <c r="E74" s="4">
        <v>861</v>
      </c>
      <c r="F74" s="5">
        <v>195</v>
      </c>
    </row>
    <row r="75" spans="2:6" x14ac:dyDescent="0.25">
      <c r="B75" t="s">
        <v>10</v>
      </c>
      <c r="C75" t="s">
        <v>38</v>
      </c>
      <c r="D75" t="s">
        <v>14</v>
      </c>
      <c r="E75" s="4">
        <v>5586</v>
      </c>
      <c r="F75" s="5">
        <v>525</v>
      </c>
    </row>
    <row r="76" spans="2:6" x14ac:dyDescent="0.25">
      <c r="B76" t="s">
        <v>7</v>
      </c>
      <c r="C76" t="s">
        <v>34</v>
      </c>
      <c r="D76" t="s">
        <v>33</v>
      </c>
      <c r="E76" s="4">
        <v>2226</v>
      </c>
      <c r="F76" s="5">
        <v>48</v>
      </c>
    </row>
    <row r="77" spans="2:6" x14ac:dyDescent="0.25">
      <c r="B77" t="s">
        <v>9</v>
      </c>
      <c r="C77" t="s">
        <v>34</v>
      </c>
      <c r="D77" t="s">
        <v>28</v>
      </c>
      <c r="E77" s="4">
        <v>14329</v>
      </c>
      <c r="F77" s="5">
        <v>150</v>
      </c>
    </row>
    <row r="78" spans="2:6" x14ac:dyDescent="0.25">
      <c r="B78" t="s">
        <v>9</v>
      </c>
      <c r="C78" t="s">
        <v>34</v>
      </c>
      <c r="D78" t="s">
        <v>20</v>
      </c>
      <c r="E78" s="4">
        <v>8463</v>
      </c>
      <c r="F78" s="5">
        <v>492</v>
      </c>
    </row>
    <row r="79" spans="2:6" x14ac:dyDescent="0.25">
      <c r="B79" t="s">
        <v>5</v>
      </c>
      <c r="C79" t="s">
        <v>34</v>
      </c>
      <c r="D79" t="s">
        <v>29</v>
      </c>
      <c r="E79" s="4">
        <v>2891</v>
      </c>
      <c r="F79" s="5">
        <v>102</v>
      </c>
    </row>
    <row r="80" spans="2:6" x14ac:dyDescent="0.25">
      <c r="B80" t="s">
        <v>3</v>
      </c>
      <c r="C80" t="s">
        <v>36</v>
      </c>
      <c r="D80" t="s">
        <v>23</v>
      </c>
      <c r="E80" s="4">
        <v>3773</v>
      </c>
      <c r="F80" s="5">
        <v>165</v>
      </c>
    </row>
    <row r="81" spans="2:6" x14ac:dyDescent="0.25">
      <c r="B81" t="s">
        <v>41</v>
      </c>
      <c r="C81" t="s">
        <v>36</v>
      </c>
      <c r="D81" t="s">
        <v>28</v>
      </c>
      <c r="E81" s="4">
        <v>854</v>
      </c>
      <c r="F81" s="5">
        <v>309</v>
      </c>
    </row>
    <row r="82" spans="2:6" x14ac:dyDescent="0.25">
      <c r="B82" t="s">
        <v>6</v>
      </c>
      <c r="C82" t="s">
        <v>36</v>
      </c>
      <c r="D82" t="s">
        <v>17</v>
      </c>
      <c r="E82" s="4">
        <v>4970</v>
      </c>
      <c r="F82" s="5">
        <v>156</v>
      </c>
    </row>
    <row r="83" spans="2:6" x14ac:dyDescent="0.25">
      <c r="B83" t="s">
        <v>9</v>
      </c>
      <c r="C83" t="s">
        <v>35</v>
      </c>
      <c r="D83" t="s">
        <v>26</v>
      </c>
      <c r="E83" s="4">
        <v>98</v>
      </c>
      <c r="F83" s="5">
        <v>159</v>
      </c>
    </row>
    <row r="84" spans="2:6" x14ac:dyDescent="0.25">
      <c r="B84" t="s">
        <v>5</v>
      </c>
      <c r="C84" t="s">
        <v>35</v>
      </c>
      <c r="D84" t="s">
        <v>15</v>
      </c>
      <c r="E84" s="4">
        <v>13391</v>
      </c>
      <c r="F84" s="5">
        <v>201</v>
      </c>
    </row>
    <row r="85" spans="2:6" x14ac:dyDescent="0.25">
      <c r="B85" t="s">
        <v>8</v>
      </c>
      <c r="C85" t="s">
        <v>39</v>
      </c>
      <c r="D85" t="s">
        <v>31</v>
      </c>
      <c r="E85" s="4">
        <v>8890</v>
      </c>
      <c r="F85" s="5">
        <v>210</v>
      </c>
    </row>
    <row r="86" spans="2:6" x14ac:dyDescent="0.25">
      <c r="B86" t="s">
        <v>2</v>
      </c>
      <c r="C86" t="s">
        <v>38</v>
      </c>
      <c r="D86" t="s">
        <v>13</v>
      </c>
      <c r="E86" s="4">
        <v>56</v>
      </c>
      <c r="F86" s="5">
        <v>51</v>
      </c>
    </row>
    <row r="87" spans="2:6" x14ac:dyDescent="0.25">
      <c r="B87" t="s">
        <v>3</v>
      </c>
      <c r="C87" t="s">
        <v>36</v>
      </c>
      <c r="D87" t="s">
        <v>25</v>
      </c>
      <c r="E87" s="4">
        <v>3339</v>
      </c>
      <c r="F87" s="5">
        <v>39</v>
      </c>
    </row>
    <row r="88" spans="2:6" x14ac:dyDescent="0.25">
      <c r="B88" t="s">
        <v>10</v>
      </c>
      <c r="C88" t="s">
        <v>35</v>
      </c>
      <c r="D88" t="s">
        <v>18</v>
      </c>
      <c r="E88" s="4">
        <v>3808</v>
      </c>
      <c r="F88" s="5">
        <v>279</v>
      </c>
    </row>
    <row r="89" spans="2:6" x14ac:dyDescent="0.25">
      <c r="B89" t="s">
        <v>10</v>
      </c>
      <c r="C89" t="s">
        <v>38</v>
      </c>
      <c r="D89" t="s">
        <v>13</v>
      </c>
      <c r="E89" s="4">
        <v>63</v>
      </c>
      <c r="F89" s="5">
        <v>123</v>
      </c>
    </row>
    <row r="90" spans="2:6" x14ac:dyDescent="0.25">
      <c r="B90" t="s">
        <v>2</v>
      </c>
      <c r="C90" t="s">
        <v>39</v>
      </c>
      <c r="D90" t="s">
        <v>27</v>
      </c>
      <c r="E90" s="4">
        <v>7812</v>
      </c>
      <c r="F90" s="5">
        <v>81</v>
      </c>
    </row>
    <row r="91" spans="2:6" x14ac:dyDescent="0.25">
      <c r="B91" t="s">
        <v>40</v>
      </c>
      <c r="C91" t="s">
        <v>37</v>
      </c>
      <c r="D91" t="s">
        <v>19</v>
      </c>
      <c r="E91" s="4">
        <v>7693</v>
      </c>
      <c r="F91" s="5">
        <v>21</v>
      </c>
    </row>
    <row r="92" spans="2:6" x14ac:dyDescent="0.25">
      <c r="B92" t="s">
        <v>3</v>
      </c>
      <c r="C92" t="s">
        <v>36</v>
      </c>
      <c r="D92" t="s">
        <v>28</v>
      </c>
      <c r="E92" s="4">
        <v>973</v>
      </c>
      <c r="F92" s="5">
        <v>162</v>
      </c>
    </row>
    <row r="93" spans="2:6" x14ac:dyDescent="0.25">
      <c r="B93" t="s">
        <v>10</v>
      </c>
      <c r="C93" t="s">
        <v>35</v>
      </c>
      <c r="D93" t="s">
        <v>21</v>
      </c>
      <c r="E93" s="4">
        <v>567</v>
      </c>
      <c r="F93" s="5">
        <v>228</v>
      </c>
    </row>
    <row r="94" spans="2:6" x14ac:dyDescent="0.25">
      <c r="B94" t="s">
        <v>10</v>
      </c>
      <c r="C94" t="s">
        <v>36</v>
      </c>
      <c r="D94" t="s">
        <v>29</v>
      </c>
      <c r="E94" s="4">
        <v>2471</v>
      </c>
      <c r="F94" s="5">
        <v>342</v>
      </c>
    </row>
    <row r="95" spans="2:6" x14ac:dyDescent="0.25">
      <c r="B95" t="s">
        <v>5</v>
      </c>
      <c r="C95" t="s">
        <v>38</v>
      </c>
      <c r="D95" t="s">
        <v>13</v>
      </c>
      <c r="E95" s="4">
        <v>7189</v>
      </c>
      <c r="F95" s="5">
        <v>54</v>
      </c>
    </row>
    <row r="96" spans="2:6" x14ac:dyDescent="0.25">
      <c r="B96" t="s">
        <v>41</v>
      </c>
      <c r="C96" t="s">
        <v>35</v>
      </c>
      <c r="D96" t="s">
        <v>28</v>
      </c>
      <c r="E96" s="4">
        <v>7455</v>
      </c>
      <c r="F96" s="5">
        <v>216</v>
      </c>
    </row>
    <row r="97" spans="2:6" x14ac:dyDescent="0.25">
      <c r="B97" t="s">
        <v>3</v>
      </c>
      <c r="C97" t="s">
        <v>34</v>
      </c>
      <c r="D97" t="s">
        <v>26</v>
      </c>
      <c r="E97" s="4">
        <v>3108</v>
      </c>
      <c r="F97" s="5">
        <v>54</v>
      </c>
    </row>
    <row r="98" spans="2:6" x14ac:dyDescent="0.25">
      <c r="B98" t="s">
        <v>6</v>
      </c>
      <c r="C98" t="s">
        <v>38</v>
      </c>
      <c r="D98" t="s">
        <v>25</v>
      </c>
      <c r="E98" s="4">
        <v>469</v>
      </c>
      <c r="F98" s="5">
        <v>75</v>
      </c>
    </row>
    <row r="99" spans="2:6" x14ac:dyDescent="0.25">
      <c r="B99" t="s">
        <v>9</v>
      </c>
      <c r="C99" t="s">
        <v>37</v>
      </c>
      <c r="D99" t="s">
        <v>23</v>
      </c>
      <c r="E99" s="4">
        <v>2737</v>
      </c>
      <c r="F99" s="5">
        <v>93</v>
      </c>
    </row>
    <row r="100" spans="2:6" x14ac:dyDescent="0.25">
      <c r="B100" t="s">
        <v>9</v>
      </c>
      <c r="C100" t="s">
        <v>37</v>
      </c>
      <c r="D100" t="s">
        <v>25</v>
      </c>
      <c r="E100" s="4">
        <v>4305</v>
      </c>
      <c r="F100" s="5">
        <v>156</v>
      </c>
    </row>
    <row r="101" spans="2:6" x14ac:dyDescent="0.25">
      <c r="B101" t="s">
        <v>9</v>
      </c>
      <c r="C101" t="s">
        <v>38</v>
      </c>
      <c r="D101" t="s">
        <v>17</v>
      </c>
      <c r="E101" s="4">
        <v>2408</v>
      </c>
      <c r="F101" s="5">
        <v>9</v>
      </c>
    </row>
    <row r="102" spans="2:6" x14ac:dyDescent="0.25">
      <c r="B102" t="s">
        <v>3</v>
      </c>
      <c r="C102" t="s">
        <v>36</v>
      </c>
      <c r="D102" t="s">
        <v>19</v>
      </c>
      <c r="E102" s="4">
        <v>1281</v>
      </c>
      <c r="F102" s="5">
        <v>18</v>
      </c>
    </row>
    <row r="103" spans="2:6" x14ac:dyDescent="0.25">
      <c r="B103" t="s">
        <v>40</v>
      </c>
      <c r="C103" t="s">
        <v>35</v>
      </c>
      <c r="D103" t="s">
        <v>32</v>
      </c>
      <c r="E103" s="4">
        <v>12348</v>
      </c>
      <c r="F103" s="5">
        <v>234</v>
      </c>
    </row>
    <row r="104" spans="2:6" x14ac:dyDescent="0.25">
      <c r="B104" t="s">
        <v>3</v>
      </c>
      <c r="C104" t="s">
        <v>34</v>
      </c>
      <c r="D104" t="s">
        <v>28</v>
      </c>
      <c r="E104" s="4">
        <v>3689</v>
      </c>
      <c r="F104" s="5">
        <v>312</v>
      </c>
    </row>
    <row r="105" spans="2:6" x14ac:dyDescent="0.25">
      <c r="B105" t="s">
        <v>7</v>
      </c>
      <c r="C105" t="s">
        <v>36</v>
      </c>
      <c r="D105" t="s">
        <v>19</v>
      </c>
      <c r="E105" s="4">
        <v>2870</v>
      </c>
      <c r="F105" s="5">
        <v>300</v>
      </c>
    </row>
    <row r="106" spans="2:6" x14ac:dyDescent="0.25">
      <c r="B106" t="s">
        <v>2</v>
      </c>
      <c r="C106" t="s">
        <v>36</v>
      </c>
      <c r="D106" t="s">
        <v>27</v>
      </c>
      <c r="E106" s="4">
        <v>798</v>
      </c>
      <c r="F106" s="5">
        <v>519</v>
      </c>
    </row>
    <row r="107" spans="2:6" x14ac:dyDescent="0.25">
      <c r="B107" t="s">
        <v>41</v>
      </c>
      <c r="C107" t="s">
        <v>37</v>
      </c>
      <c r="D107" t="s">
        <v>21</v>
      </c>
      <c r="E107" s="4">
        <v>2933</v>
      </c>
      <c r="F107" s="5">
        <v>9</v>
      </c>
    </row>
    <row r="108" spans="2:6" x14ac:dyDescent="0.25">
      <c r="B108" t="s">
        <v>5</v>
      </c>
      <c r="C108" t="s">
        <v>35</v>
      </c>
      <c r="D108" t="s">
        <v>4</v>
      </c>
      <c r="E108" s="4">
        <v>2744</v>
      </c>
      <c r="F108" s="5">
        <v>9</v>
      </c>
    </row>
    <row r="109" spans="2:6" x14ac:dyDescent="0.25">
      <c r="B109" t="s">
        <v>40</v>
      </c>
      <c r="C109" t="s">
        <v>36</v>
      </c>
      <c r="D109" t="s">
        <v>33</v>
      </c>
      <c r="E109" s="4">
        <v>9772</v>
      </c>
      <c r="F109" s="5">
        <v>90</v>
      </c>
    </row>
    <row r="110" spans="2:6" x14ac:dyDescent="0.25">
      <c r="B110" t="s">
        <v>7</v>
      </c>
      <c r="C110" t="s">
        <v>34</v>
      </c>
      <c r="D110" t="s">
        <v>25</v>
      </c>
      <c r="E110" s="4">
        <v>1568</v>
      </c>
      <c r="F110" s="5">
        <v>96</v>
      </c>
    </row>
    <row r="111" spans="2:6" x14ac:dyDescent="0.25">
      <c r="B111" t="s">
        <v>2</v>
      </c>
      <c r="C111" t="s">
        <v>36</v>
      </c>
      <c r="D111" t="s">
        <v>16</v>
      </c>
      <c r="E111" s="4">
        <v>11417</v>
      </c>
      <c r="F111" s="5">
        <v>21</v>
      </c>
    </row>
    <row r="112" spans="2:6" x14ac:dyDescent="0.25">
      <c r="B112" t="s">
        <v>40</v>
      </c>
      <c r="C112" t="s">
        <v>34</v>
      </c>
      <c r="D112" t="s">
        <v>26</v>
      </c>
      <c r="E112" s="4">
        <v>6748</v>
      </c>
      <c r="F112" s="5">
        <v>48</v>
      </c>
    </row>
    <row r="113" spans="2:6" x14ac:dyDescent="0.25">
      <c r="B113" t="s">
        <v>10</v>
      </c>
      <c r="C113" t="s">
        <v>36</v>
      </c>
      <c r="D113" t="s">
        <v>27</v>
      </c>
      <c r="E113" s="4">
        <v>1407</v>
      </c>
      <c r="F113" s="5">
        <v>72</v>
      </c>
    </row>
    <row r="114" spans="2:6" x14ac:dyDescent="0.25">
      <c r="B114" t="s">
        <v>8</v>
      </c>
      <c r="C114" t="s">
        <v>35</v>
      </c>
      <c r="D114" t="s">
        <v>29</v>
      </c>
      <c r="E114" s="4">
        <v>2023</v>
      </c>
      <c r="F114" s="5">
        <v>168</v>
      </c>
    </row>
    <row r="115" spans="2:6" x14ac:dyDescent="0.25">
      <c r="B115" t="s">
        <v>5</v>
      </c>
      <c r="C115" t="s">
        <v>39</v>
      </c>
      <c r="D115" t="s">
        <v>26</v>
      </c>
      <c r="E115" s="4">
        <v>5236</v>
      </c>
      <c r="F115" s="5">
        <v>51</v>
      </c>
    </row>
    <row r="116" spans="2:6" x14ac:dyDescent="0.25">
      <c r="B116" t="s">
        <v>41</v>
      </c>
      <c r="C116" t="s">
        <v>36</v>
      </c>
      <c r="D116" t="s">
        <v>19</v>
      </c>
      <c r="E116" s="4">
        <v>1925</v>
      </c>
      <c r="F116" s="5">
        <v>192</v>
      </c>
    </row>
    <row r="117" spans="2:6" x14ac:dyDescent="0.25">
      <c r="B117" t="s">
        <v>7</v>
      </c>
      <c r="C117" t="s">
        <v>37</v>
      </c>
      <c r="D117" t="s">
        <v>14</v>
      </c>
      <c r="E117" s="4">
        <v>6608</v>
      </c>
      <c r="F117" s="5">
        <v>225</v>
      </c>
    </row>
    <row r="118" spans="2:6" x14ac:dyDescent="0.25">
      <c r="B118" t="s">
        <v>6</v>
      </c>
      <c r="C118" t="s">
        <v>34</v>
      </c>
      <c r="D118" t="s">
        <v>26</v>
      </c>
      <c r="E118" s="4">
        <v>8008</v>
      </c>
      <c r="F118" s="5">
        <v>456</v>
      </c>
    </row>
    <row r="119" spans="2:6" x14ac:dyDescent="0.25">
      <c r="B119" t="s">
        <v>10</v>
      </c>
      <c r="C119" t="s">
        <v>34</v>
      </c>
      <c r="D119" t="s">
        <v>25</v>
      </c>
      <c r="E119" s="4">
        <v>1428</v>
      </c>
      <c r="F119" s="5">
        <v>93</v>
      </c>
    </row>
    <row r="120" spans="2:6" x14ac:dyDescent="0.25">
      <c r="B120" t="s">
        <v>6</v>
      </c>
      <c r="C120" t="s">
        <v>34</v>
      </c>
      <c r="D120" t="s">
        <v>4</v>
      </c>
      <c r="E120" s="4">
        <v>525</v>
      </c>
      <c r="F120" s="5">
        <v>48</v>
      </c>
    </row>
    <row r="121" spans="2:6" x14ac:dyDescent="0.25">
      <c r="B121" t="s">
        <v>6</v>
      </c>
      <c r="C121" t="s">
        <v>37</v>
      </c>
      <c r="D121" t="s">
        <v>18</v>
      </c>
      <c r="E121" s="4">
        <v>1505</v>
      </c>
      <c r="F121" s="5">
        <v>102</v>
      </c>
    </row>
    <row r="122" spans="2:6" x14ac:dyDescent="0.25">
      <c r="B122" t="s">
        <v>7</v>
      </c>
      <c r="C122" t="s">
        <v>35</v>
      </c>
      <c r="D122" t="s">
        <v>30</v>
      </c>
      <c r="E122" s="4">
        <v>6755</v>
      </c>
      <c r="F122" s="5">
        <v>252</v>
      </c>
    </row>
    <row r="123" spans="2:6" x14ac:dyDescent="0.25">
      <c r="B123" t="s">
        <v>2</v>
      </c>
      <c r="C123" t="s">
        <v>37</v>
      </c>
      <c r="D123" t="s">
        <v>18</v>
      </c>
      <c r="E123" s="4">
        <v>11571</v>
      </c>
      <c r="F123" s="5">
        <v>138</v>
      </c>
    </row>
    <row r="124" spans="2:6" x14ac:dyDescent="0.25">
      <c r="B124" t="s">
        <v>40</v>
      </c>
      <c r="C124" t="s">
        <v>38</v>
      </c>
      <c r="D124" t="s">
        <v>25</v>
      </c>
      <c r="E124" s="4">
        <v>2541</v>
      </c>
      <c r="F124" s="5">
        <v>90</v>
      </c>
    </row>
    <row r="125" spans="2:6" x14ac:dyDescent="0.25">
      <c r="B125" t="s">
        <v>41</v>
      </c>
      <c r="C125" t="s">
        <v>37</v>
      </c>
      <c r="D125" t="s">
        <v>30</v>
      </c>
      <c r="E125" s="4">
        <v>1526</v>
      </c>
      <c r="F125" s="5">
        <v>240</v>
      </c>
    </row>
    <row r="126" spans="2:6" x14ac:dyDescent="0.25">
      <c r="B126" t="s">
        <v>40</v>
      </c>
      <c r="C126" t="s">
        <v>38</v>
      </c>
      <c r="D126" t="s">
        <v>4</v>
      </c>
      <c r="E126" s="4">
        <v>6125</v>
      </c>
      <c r="F126" s="5">
        <v>102</v>
      </c>
    </row>
    <row r="127" spans="2:6" x14ac:dyDescent="0.25">
      <c r="B127" t="s">
        <v>41</v>
      </c>
      <c r="C127" t="s">
        <v>35</v>
      </c>
      <c r="D127" t="s">
        <v>27</v>
      </c>
      <c r="E127" s="4">
        <v>847</v>
      </c>
      <c r="F127" s="5">
        <v>129</v>
      </c>
    </row>
    <row r="128" spans="2:6" x14ac:dyDescent="0.25">
      <c r="B128" t="s">
        <v>8</v>
      </c>
      <c r="C128" t="s">
        <v>35</v>
      </c>
      <c r="D128" t="s">
        <v>27</v>
      </c>
      <c r="E128" s="4">
        <v>4753</v>
      </c>
      <c r="F128" s="5">
        <v>300</v>
      </c>
    </row>
    <row r="129" spans="2:6" x14ac:dyDescent="0.25">
      <c r="B129" t="s">
        <v>6</v>
      </c>
      <c r="C129" t="s">
        <v>38</v>
      </c>
      <c r="D129" t="s">
        <v>33</v>
      </c>
      <c r="E129" s="4">
        <v>959</v>
      </c>
      <c r="F129" s="5">
        <v>135</v>
      </c>
    </row>
    <row r="130" spans="2:6" x14ac:dyDescent="0.25">
      <c r="B130" t="s">
        <v>7</v>
      </c>
      <c r="C130" t="s">
        <v>35</v>
      </c>
      <c r="D130" t="s">
        <v>24</v>
      </c>
      <c r="E130" s="4">
        <v>2793</v>
      </c>
      <c r="F130" s="5">
        <v>114</v>
      </c>
    </row>
    <row r="131" spans="2:6" x14ac:dyDescent="0.25">
      <c r="B131" t="s">
        <v>7</v>
      </c>
      <c r="C131" t="s">
        <v>35</v>
      </c>
      <c r="D131" t="s">
        <v>14</v>
      </c>
      <c r="E131" s="4">
        <v>4606</v>
      </c>
      <c r="F131" s="5">
        <v>63</v>
      </c>
    </row>
    <row r="132" spans="2:6" x14ac:dyDescent="0.25">
      <c r="B132" t="s">
        <v>7</v>
      </c>
      <c r="C132" t="s">
        <v>36</v>
      </c>
      <c r="D132" t="s">
        <v>29</v>
      </c>
      <c r="E132" s="4">
        <v>5551</v>
      </c>
      <c r="F132" s="5">
        <v>252</v>
      </c>
    </row>
    <row r="133" spans="2:6" x14ac:dyDescent="0.25">
      <c r="B133" t="s">
        <v>10</v>
      </c>
      <c r="C133" t="s">
        <v>36</v>
      </c>
      <c r="D133" t="s">
        <v>32</v>
      </c>
      <c r="E133" s="4">
        <v>6657</v>
      </c>
      <c r="F133" s="5">
        <v>303</v>
      </c>
    </row>
    <row r="134" spans="2:6" x14ac:dyDescent="0.25">
      <c r="B134" t="s">
        <v>7</v>
      </c>
      <c r="C134" t="s">
        <v>39</v>
      </c>
      <c r="D134" t="s">
        <v>17</v>
      </c>
      <c r="E134" s="4">
        <v>4438</v>
      </c>
      <c r="F134" s="5">
        <v>246</v>
      </c>
    </row>
    <row r="135" spans="2:6" x14ac:dyDescent="0.25">
      <c r="B135" t="s">
        <v>8</v>
      </c>
      <c r="C135" t="s">
        <v>38</v>
      </c>
      <c r="D135" t="s">
        <v>22</v>
      </c>
      <c r="E135" s="4">
        <v>168</v>
      </c>
      <c r="F135" s="5">
        <v>84</v>
      </c>
    </row>
    <row r="136" spans="2:6" x14ac:dyDescent="0.25">
      <c r="B136" t="s">
        <v>7</v>
      </c>
      <c r="C136" t="s">
        <v>34</v>
      </c>
      <c r="D136" t="s">
        <v>17</v>
      </c>
      <c r="E136" s="4">
        <v>7777</v>
      </c>
      <c r="F136" s="5">
        <v>39</v>
      </c>
    </row>
    <row r="137" spans="2:6" x14ac:dyDescent="0.25">
      <c r="B137" t="s">
        <v>5</v>
      </c>
      <c r="C137" t="s">
        <v>36</v>
      </c>
      <c r="D137" t="s">
        <v>17</v>
      </c>
      <c r="E137" s="4">
        <v>3339</v>
      </c>
      <c r="F137" s="5">
        <v>348</v>
      </c>
    </row>
    <row r="138" spans="2:6" x14ac:dyDescent="0.25">
      <c r="B138" t="s">
        <v>7</v>
      </c>
      <c r="C138" t="s">
        <v>37</v>
      </c>
      <c r="D138" t="s">
        <v>33</v>
      </c>
      <c r="E138" s="4">
        <v>6391</v>
      </c>
      <c r="F138" s="5">
        <v>48</v>
      </c>
    </row>
    <row r="139" spans="2:6" x14ac:dyDescent="0.25">
      <c r="B139" t="s">
        <v>5</v>
      </c>
      <c r="C139" t="s">
        <v>37</v>
      </c>
      <c r="D139" t="s">
        <v>22</v>
      </c>
      <c r="E139" s="4">
        <v>518</v>
      </c>
      <c r="F139" s="5">
        <v>75</v>
      </c>
    </row>
    <row r="140" spans="2:6" x14ac:dyDescent="0.25">
      <c r="B140" t="s">
        <v>7</v>
      </c>
      <c r="C140" t="s">
        <v>38</v>
      </c>
      <c r="D140" t="s">
        <v>28</v>
      </c>
      <c r="E140" s="4">
        <v>5677</v>
      </c>
      <c r="F140" s="5">
        <v>258</v>
      </c>
    </row>
    <row r="141" spans="2:6" x14ac:dyDescent="0.25">
      <c r="B141" t="s">
        <v>6</v>
      </c>
      <c r="C141" t="s">
        <v>39</v>
      </c>
      <c r="D141" t="s">
        <v>17</v>
      </c>
      <c r="E141" s="4">
        <v>6048</v>
      </c>
      <c r="F141" s="5">
        <v>27</v>
      </c>
    </row>
    <row r="142" spans="2:6" x14ac:dyDescent="0.25">
      <c r="B142" t="s">
        <v>8</v>
      </c>
      <c r="C142" t="s">
        <v>38</v>
      </c>
      <c r="D142" t="s">
        <v>32</v>
      </c>
      <c r="E142" s="4">
        <v>3752</v>
      </c>
      <c r="F142" s="5">
        <v>213</v>
      </c>
    </row>
    <row r="143" spans="2:6" x14ac:dyDescent="0.25">
      <c r="B143" t="s">
        <v>5</v>
      </c>
      <c r="C143" t="s">
        <v>35</v>
      </c>
      <c r="D143" t="s">
        <v>29</v>
      </c>
      <c r="E143" s="4">
        <v>4480</v>
      </c>
      <c r="F143" s="5">
        <v>357</v>
      </c>
    </row>
    <row r="144" spans="2:6" x14ac:dyDescent="0.25">
      <c r="B144" t="s">
        <v>9</v>
      </c>
      <c r="C144" t="s">
        <v>37</v>
      </c>
      <c r="D144" t="s">
        <v>4</v>
      </c>
      <c r="E144" s="4">
        <v>259</v>
      </c>
      <c r="F144" s="5">
        <v>207</v>
      </c>
    </row>
    <row r="145" spans="2:6" x14ac:dyDescent="0.25">
      <c r="B145" t="s">
        <v>8</v>
      </c>
      <c r="C145" t="s">
        <v>37</v>
      </c>
      <c r="D145" t="s">
        <v>30</v>
      </c>
      <c r="E145" s="4">
        <v>42</v>
      </c>
      <c r="F145" s="5">
        <v>150</v>
      </c>
    </row>
    <row r="146" spans="2:6" x14ac:dyDescent="0.25">
      <c r="B146" t="s">
        <v>41</v>
      </c>
      <c r="C146" t="s">
        <v>36</v>
      </c>
      <c r="D146" t="s">
        <v>26</v>
      </c>
      <c r="E146" s="4">
        <v>98</v>
      </c>
      <c r="F146" s="5">
        <v>204</v>
      </c>
    </row>
    <row r="147" spans="2:6" x14ac:dyDescent="0.25">
      <c r="B147" t="s">
        <v>7</v>
      </c>
      <c r="C147" t="s">
        <v>35</v>
      </c>
      <c r="D147" t="s">
        <v>27</v>
      </c>
      <c r="E147" s="4">
        <v>2478</v>
      </c>
      <c r="F147" s="5">
        <v>21</v>
      </c>
    </row>
    <row r="148" spans="2:6" x14ac:dyDescent="0.25">
      <c r="B148" t="s">
        <v>41</v>
      </c>
      <c r="C148" t="s">
        <v>34</v>
      </c>
      <c r="D148" t="s">
        <v>33</v>
      </c>
      <c r="E148" s="4">
        <v>7847</v>
      </c>
      <c r="F148" s="5">
        <v>174</v>
      </c>
    </row>
    <row r="149" spans="2:6" x14ac:dyDescent="0.25">
      <c r="B149" t="s">
        <v>2</v>
      </c>
      <c r="C149" t="s">
        <v>37</v>
      </c>
      <c r="D149" t="s">
        <v>17</v>
      </c>
      <c r="E149" s="4">
        <v>9926</v>
      </c>
      <c r="F149" s="5">
        <v>201</v>
      </c>
    </row>
    <row r="150" spans="2:6" x14ac:dyDescent="0.25">
      <c r="B150" t="s">
        <v>8</v>
      </c>
      <c r="C150" t="s">
        <v>38</v>
      </c>
      <c r="D150" t="s">
        <v>13</v>
      </c>
      <c r="E150" s="4">
        <v>819</v>
      </c>
      <c r="F150" s="5">
        <v>510</v>
      </c>
    </row>
    <row r="151" spans="2:6" x14ac:dyDescent="0.25">
      <c r="B151" t="s">
        <v>6</v>
      </c>
      <c r="C151" t="s">
        <v>39</v>
      </c>
      <c r="D151" t="s">
        <v>29</v>
      </c>
      <c r="E151" s="4">
        <v>3052</v>
      </c>
      <c r="F151" s="5">
        <v>378</v>
      </c>
    </row>
    <row r="152" spans="2:6" x14ac:dyDescent="0.25">
      <c r="B152" t="s">
        <v>9</v>
      </c>
      <c r="C152" t="s">
        <v>34</v>
      </c>
      <c r="D152" t="s">
        <v>21</v>
      </c>
      <c r="E152" s="4">
        <v>6832</v>
      </c>
      <c r="F152" s="5">
        <v>27</v>
      </c>
    </row>
    <row r="153" spans="2:6" x14ac:dyDescent="0.25">
      <c r="B153" t="s">
        <v>2</v>
      </c>
      <c r="C153" t="s">
        <v>39</v>
      </c>
      <c r="D153" t="s">
        <v>16</v>
      </c>
      <c r="E153" s="4">
        <v>2016</v>
      </c>
      <c r="F153" s="5">
        <v>117</v>
      </c>
    </row>
    <row r="154" spans="2:6" x14ac:dyDescent="0.25">
      <c r="B154" t="s">
        <v>6</v>
      </c>
      <c r="C154" t="s">
        <v>38</v>
      </c>
      <c r="D154" t="s">
        <v>21</v>
      </c>
      <c r="E154" s="4">
        <v>7322</v>
      </c>
      <c r="F154" s="5">
        <v>36</v>
      </c>
    </row>
    <row r="155" spans="2:6" x14ac:dyDescent="0.25">
      <c r="B155" t="s">
        <v>8</v>
      </c>
      <c r="C155" t="s">
        <v>35</v>
      </c>
      <c r="D155" t="s">
        <v>33</v>
      </c>
      <c r="E155" s="4">
        <v>357</v>
      </c>
      <c r="F155" s="5">
        <v>126</v>
      </c>
    </row>
    <row r="156" spans="2:6" x14ac:dyDescent="0.25">
      <c r="B156" t="s">
        <v>9</v>
      </c>
      <c r="C156" t="s">
        <v>39</v>
      </c>
      <c r="D156" t="s">
        <v>25</v>
      </c>
      <c r="E156" s="4">
        <v>3192</v>
      </c>
      <c r="F156" s="5">
        <v>72</v>
      </c>
    </row>
    <row r="157" spans="2:6" x14ac:dyDescent="0.25">
      <c r="B157" t="s">
        <v>7</v>
      </c>
      <c r="C157" t="s">
        <v>36</v>
      </c>
      <c r="D157" t="s">
        <v>22</v>
      </c>
      <c r="E157" s="4">
        <v>8435</v>
      </c>
      <c r="F157" s="5">
        <v>42</v>
      </c>
    </row>
    <row r="158" spans="2:6" x14ac:dyDescent="0.25">
      <c r="B158" t="s">
        <v>40</v>
      </c>
      <c r="C158" t="s">
        <v>39</v>
      </c>
      <c r="D158" t="s">
        <v>29</v>
      </c>
      <c r="E158" s="4">
        <v>0</v>
      </c>
      <c r="F158" s="5">
        <v>135</v>
      </c>
    </row>
    <row r="159" spans="2:6" x14ac:dyDescent="0.25">
      <c r="B159" t="s">
        <v>7</v>
      </c>
      <c r="C159" t="s">
        <v>34</v>
      </c>
      <c r="D159" t="s">
        <v>24</v>
      </c>
      <c r="E159" s="4">
        <v>8862</v>
      </c>
      <c r="F159" s="5">
        <v>189</v>
      </c>
    </row>
    <row r="160" spans="2:6" x14ac:dyDescent="0.25">
      <c r="B160" t="s">
        <v>6</v>
      </c>
      <c r="C160" t="s">
        <v>37</v>
      </c>
      <c r="D160" t="s">
        <v>28</v>
      </c>
      <c r="E160" s="4">
        <v>3556</v>
      </c>
      <c r="F160" s="5">
        <v>459</v>
      </c>
    </row>
    <row r="161" spans="2:6" x14ac:dyDescent="0.25">
      <c r="B161" t="s">
        <v>5</v>
      </c>
      <c r="C161" t="s">
        <v>34</v>
      </c>
      <c r="D161" t="s">
        <v>15</v>
      </c>
      <c r="E161" s="4">
        <v>7280</v>
      </c>
      <c r="F161" s="5">
        <v>201</v>
      </c>
    </row>
    <row r="162" spans="2:6" x14ac:dyDescent="0.25">
      <c r="B162" t="s">
        <v>6</v>
      </c>
      <c r="C162" t="s">
        <v>34</v>
      </c>
      <c r="D162" t="s">
        <v>30</v>
      </c>
      <c r="E162" s="4">
        <v>3402</v>
      </c>
      <c r="F162" s="5">
        <v>366</v>
      </c>
    </row>
    <row r="163" spans="2:6" x14ac:dyDescent="0.25">
      <c r="B163" t="s">
        <v>3</v>
      </c>
      <c r="C163" t="s">
        <v>37</v>
      </c>
      <c r="D163" t="s">
        <v>29</v>
      </c>
      <c r="E163" s="4">
        <v>4592</v>
      </c>
      <c r="F163" s="5">
        <v>324</v>
      </c>
    </row>
    <row r="164" spans="2:6" x14ac:dyDescent="0.25">
      <c r="B164" t="s">
        <v>9</v>
      </c>
      <c r="C164" t="s">
        <v>35</v>
      </c>
      <c r="D164" t="s">
        <v>15</v>
      </c>
      <c r="E164" s="4">
        <v>7833</v>
      </c>
      <c r="F164" s="5">
        <v>243</v>
      </c>
    </row>
    <row r="165" spans="2:6" x14ac:dyDescent="0.25">
      <c r="B165" t="s">
        <v>2</v>
      </c>
      <c r="C165" t="s">
        <v>39</v>
      </c>
      <c r="D165" t="s">
        <v>21</v>
      </c>
      <c r="E165" s="4">
        <v>7651</v>
      </c>
      <c r="F165" s="5">
        <v>213</v>
      </c>
    </row>
    <row r="166" spans="2:6" x14ac:dyDescent="0.25">
      <c r="B166" t="s">
        <v>40</v>
      </c>
      <c r="C166" t="s">
        <v>35</v>
      </c>
      <c r="D166" t="s">
        <v>30</v>
      </c>
      <c r="E166" s="4">
        <v>2275</v>
      </c>
      <c r="F166" s="5">
        <v>447</v>
      </c>
    </row>
    <row r="167" spans="2:6" x14ac:dyDescent="0.25">
      <c r="B167" t="s">
        <v>40</v>
      </c>
      <c r="C167" t="s">
        <v>38</v>
      </c>
      <c r="D167" t="s">
        <v>13</v>
      </c>
      <c r="E167" s="4">
        <v>5670</v>
      </c>
      <c r="F167" s="5">
        <v>297</v>
      </c>
    </row>
    <row r="168" spans="2:6" x14ac:dyDescent="0.25">
      <c r="B168" t="s">
        <v>7</v>
      </c>
      <c r="C168" t="s">
        <v>35</v>
      </c>
      <c r="D168" t="s">
        <v>16</v>
      </c>
      <c r="E168" s="4">
        <v>2135</v>
      </c>
      <c r="F168" s="5">
        <v>27</v>
      </c>
    </row>
    <row r="169" spans="2:6" x14ac:dyDescent="0.25">
      <c r="B169" t="s">
        <v>40</v>
      </c>
      <c r="C169" t="s">
        <v>34</v>
      </c>
      <c r="D169" t="s">
        <v>23</v>
      </c>
      <c r="E169" s="4">
        <v>2779</v>
      </c>
      <c r="F169" s="5">
        <v>75</v>
      </c>
    </row>
    <row r="170" spans="2:6" x14ac:dyDescent="0.25">
      <c r="B170" t="s">
        <v>10</v>
      </c>
      <c r="C170" t="s">
        <v>39</v>
      </c>
      <c r="D170" t="s">
        <v>33</v>
      </c>
      <c r="E170" s="4">
        <v>12950</v>
      </c>
      <c r="F170" s="5">
        <v>30</v>
      </c>
    </row>
    <row r="171" spans="2:6" x14ac:dyDescent="0.25">
      <c r="B171" t="s">
        <v>7</v>
      </c>
      <c r="C171" t="s">
        <v>36</v>
      </c>
      <c r="D171" t="s">
        <v>18</v>
      </c>
      <c r="E171" s="4">
        <v>2646</v>
      </c>
      <c r="F171" s="5">
        <v>177</v>
      </c>
    </row>
    <row r="172" spans="2:6" x14ac:dyDescent="0.25">
      <c r="B172" t="s">
        <v>40</v>
      </c>
      <c r="C172" t="s">
        <v>34</v>
      </c>
      <c r="D172" t="s">
        <v>33</v>
      </c>
      <c r="E172" s="4">
        <v>3794</v>
      </c>
      <c r="F172" s="5">
        <v>159</v>
      </c>
    </row>
    <row r="173" spans="2:6" x14ac:dyDescent="0.25">
      <c r="B173" t="s">
        <v>3</v>
      </c>
      <c r="C173" t="s">
        <v>35</v>
      </c>
      <c r="D173" t="s">
        <v>33</v>
      </c>
      <c r="E173" s="4">
        <v>819</v>
      </c>
      <c r="F173" s="5">
        <v>306</v>
      </c>
    </row>
    <row r="174" spans="2:6" x14ac:dyDescent="0.25">
      <c r="B174" t="s">
        <v>3</v>
      </c>
      <c r="C174" t="s">
        <v>34</v>
      </c>
      <c r="D174" t="s">
        <v>20</v>
      </c>
      <c r="E174" s="4">
        <v>2583</v>
      </c>
      <c r="F174" s="5">
        <v>18</v>
      </c>
    </row>
    <row r="175" spans="2:6" x14ac:dyDescent="0.25">
      <c r="B175" t="s">
        <v>7</v>
      </c>
      <c r="C175" t="s">
        <v>35</v>
      </c>
      <c r="D175" t="s">
        <v>19</v>
      </c>
      <c r="E175" s="4">
        <v>4585</v>
      </c>
      <c r="F175" s="5">
        <v>240</v>
      </c>
    </row>
    <row r="176" spans="2:6" x14ac:dyDescent="0.25">
      <c r="B176" t="s">
        <v>5</v>
      </c>
      <c r="C176" t="s">
        <v>34</v>
      </c>
      <c r="D176" t="s">
        <v>33</v>
      </c>
      <c r="E176" s="4">
        <v>1652</v>
      </c>
      <c r="F176" s="5">
        <v>93</v>
      </c>
    </row>
    <row r="177" spans="2:6" x14ac:dyDescent="0.25">
      <c r="B177" t="s">
        <v>10</v>
      </c>
      <c r="C177" t="s">
        <v>34</v>
      </c>
      <c r="D177" t="s">
        <v>26</v>
      </c>
      <c r="E177" s="4">
        <v>4991</v>
      </c>
      <c r="F177" s="5">
        <v>9</v>
      </c>
    </row>
    <row r="178" spans="2:6" x14ac:dyDescent="0.25">
      <c r="B178" t="s">
        <v>8</v>
      </c>
      <c r="C178" t="s">
        <v>34</v>
      </c>
      <c r="D178" t="s">
        <v>16</v>
      </c>
      <c r="E178" s="4">
        <v>2009</v>
      </c>
      <c r="F178" s="5">
        <v>219</v>
      </c>
    </row>
    <row r="179" spans="2:6" x14ac:dyDescent="0.25">
      <c r="B179" t="s">
        <v>2</v>
      </c>
      <c r="C179" t="s">
        <v>39</v>
      </c>
      <c r="D179" t="s">
        <v>22</v>
      </c>
      <c r="E179" s="4">
        <v>1568</v>
      </c>
      <c r="F179" s="5">
        <v>141</v>
      </c>
    </row>
    <row r="180" spans="2:6" x14ac:dyDescent="0.25">
      <c r="B180" t="s">
        <v>41</v>
      </c>
      <c r="C180" t="s">
        <v>37</v>
      </c>
      <c r="D180" t="s">
        <v>20</v>
      </c>
      <c r="E180" s="4">
        <v>3388</v>
      </c>
      <c r="F180" s="5">
        <v>123</v>
      </c>
    </row>
    <row r="181" spans="2:6" x14ac:dyDescent="0.25">
      <c r="B181" t="s">
        <v>40</v>
      </c>
      <c r="C181" t="s">
        <v>38</v>
      </c>
      <c r="D181" t="s">
        <v>24</v>
      </c>
      <c r="E181" s="4">
        <v>623</v>
      </c>
      <c r="F181" s="5">
        <v>51</v>
      </c>
    </row>
    <row r="182" spans="2:6" x14ac:dyDescent="0.25">
      <c r="B182" t="s">
        <v>6</v>
      </c>
      <c r="C182" t="s">
        <v>36</v>
      </c>
      <c r="D182" t="s">
        <v>4</v>
      </c>
      <c r="E182" s="4">
        <v>10073</v>
      </c>
      <c r="F182" s="5">
        <v>120</v>
      </c>
    </row>
    <row r="183" spans="2:6" x14ac:dyDescent="0.25">
      <c r="B183" t="s">
        <v>8</v>
      </c>
      <c r="C183" t="s">
        <v>39</v>
      </c>
      <c r="D183" t="s">
        <v>26</v>
      </c>
      <c r="E183" s="4">
        <v>1561</v>
      </c>
      <c r="F183" s="5">
        <v>27</v>
      </c>
    </row>
    <row r="184" spans="2:6" x14ac:dyDescent="0.25">
      <c r="B184" t="s">
        <v>9</v>
      </c>
      <c r="C184" t="s">
        <v>36</v>
      </c>
      <c r="D184" t="s">
        <v>27</v>
      </c>
      <c r="E184" s="4">
        <v>11522</v>
      </c>
      <c r="F184" s="5">
        <v>204</v>
      </c>
    </row>
    <row r="185" spans="2:6" x14ac:dyDescent="0.25">
      <c r="B185" t="s">
        <v>6</v>
      </c>
      <c r="C185" t="s">
        <v>38</v>
      </c>
      <c r="D185" t="s">
        <v>13</v>
      </c>
      <c r="E185" s="4">
        <v>2317</v>
      </c>
      <c r="F185" s="5">
        <v>123</v>
      </c>
    </row>
    <row r="186" spans="2:6" x14ac:dyDescent="0.25">
      <c r="B186" t="s">
        <v>10</v>
      </c>
      <c r="C186" t="s">
        <v>37</v>
      </c>
      <c r="D186" t="s">
        <v>28</v>
      </c>
      <c r="E186" s="4">
        <v>3059</v>
      </c>
      <c r="F186" s="5">
        <v>27</v>
      </c>
    </row>
    <row r="187" spans="2:6" x14ac:dyDescent="0.25">
      <c r="B187" t="s">
        <v>41</v>
      </c>
      <c r="C187" t="s">
        <v>37</v>
      </c>
      <c r="D187" t="s">
        <v>26</v>
      </c>
      <c r="E187" s="4">
        <v>2324</v>
      </c>
      <c r="F187" s="5">
        <v>177</v>
      </c>
    </row>
    <row r="188" spans="2:6" x14ac:dyDescent="0.25">
      <c r="B188" t="s">
        <v>3</v>
      </c>
      <c r="C188" t="s">
        <v>39</v>
      </c>
      <c r="D188" t="s">
        <v>26</v>
      </c>
      <c r="E188" s="4">
        <v>4956</v>
      </c>
      <c r="F188" s="5">
        <v>171</v>
      </c>
    </row>
    <row r="189" spans="2:6" x14ac:dyDescent="0.25">
      <c r="B189" t="s">
        <v>10</v>
      </c>
      <c r="C189" t="s">
        <v>34</v>
      </c>
      <c r="D189" t="s">
        <v>19</v>
      </c>
      <c r="E189" s="4">
        <v>5355</v>
      </c>
      <c r="F189" s="5">
        <v>204</v>
      </c>
    </row>
    <row r="190" spans="2:6" x14ac:dyDescent="0.25">
      <c r="B190" t="s">
        <v>3</v>
      </c>
      <c r="C190" t="s">
        <v>34</v>
      </c>
      <c r="D190" t="s">
        <v>14</v>
      </c>
      <c r="E190" s="4">
        <v>7259</v>
      </c>
      <c r="F190" s="5">
        <v>276</v>
      </c>
    </row>
    <row r="191" spans="2:6" x14ac:dyDescent="0.25">
      <c r="B191" t="s">
        <v>8</v>
      </c>
      <c r="C191" t="s">
        <v>37</v>
      </c>
      <c r="D191" t="s">
        <v>26</v>
      </c>
      <c r="E191" s="4">
        <v>6279</v>
      </c>
      <c r="F191" s="5">
        <v>45</v>
      </c>
    </row>
    <row r="192" spans="2:6" x14ac:dyDescent="0.25">
      <c r="B192" t="s">
        <v>40</v>
      </c>
      <c r="C192" t="s">
        <v>38</v>
      </c>
      <c r="D192" t="s">
        <v>29</v>
      </c>
      <c r="E192" s="4">
        <v>2541</v>
      </c>
      <c r="F192" s="5">
        <v>45</v>
      </c>
    </row>
    <row r="193" spans="2:6" x14ac:dyDescent="0.25">
      <c r="B193" t="s">
        <v>6</v>
      </c>
      <c r="C193" t="s">
        <v>35</v>
      </c>
      <c r="D193" t="s">
        <v>27</v>
      </c>
      <c r="E193" s="4">
        <v>3864</v>
      </c>
      <c r="F193" s="5">
        <v>177</v>
      </c>
    </row>
    <row r="194" spans="2:6" x14ac:dyDescent="0.25">
      <c r="B194" t="s">
        <v>5</v>
      </c>
      <c r="C194" t="s">
        <v>36</v>
      </c>
      <c r="D194" t="s">
        <v>13</v>
      </c>
      <c r="E194" s="4">
        <v>6146</v>
      </c>
      <c r="F194" s="5">
        <v>63</v>
      </c>
    </row>
    <row r="195" spans="2:6" x14ac:dyDescent="0.25">
      <c r="B195" t="s">
        <v>9</v>
      </c>
      <c r="C195" t="s">
        <v>39</v>
      </c>
      <c r="D195" t="s">
        <v>18</v>
      </c>
      <c r="E195" s="4">
        <v>2639</v>
      </c>
      <c r="F195" s="5">
        <v>204</v>
      </c>
    </row>
    <row r="196" spans="2:6" x14ac:dyDescent="0.25">
      <c r="B196" t="s">
        <v>8</v>
      </c>
      <c r="C196" t="s">
        <v>37</v>
      </c>
      <c r="D196" t="s">
        <v>22</v>
      </c>
      <c r="E196" s="4">
        <v>1890</v>
      </c>
      <c r="F196" s="5">
        <v>195</v>
      </c>
    </row>
    <row r="197" spans="2:6" x14ac:dyDescent="0.25">
      <c r="B197" t="s">
        <v>7</v>
      </c>
      <c r="C197" t="s">
        <v>34</v>
      </c>
      <c r="D197" t="s">
        <v>14</v>
      </c>
      <c r="E197" s="4">
        <v>1932</v>
      </c>
      <c r="F197" s="5">
        <v>369</v>
      </c>
    </row>
    <row r="198" spans="2:6" x14ac:dyDescent="0.25">
      <c r="B198" t="s">
        <v>3</v>
      </c>
      <c r="C198" t="s">
        <v>34</v>
      </c>
      <c r="D198" t="s">
        <v>25</v>
      </c>
      <c r="E198" s="4">
        <v>6300</v>
      </c>
      <c r="F198" s="5">
        <v>42</v>
      </c>
    </row>
    <row r="199" spans="2:6" x14ac:dyDescent="0.25">
      <c r="B199" t="s">
        <v>6</v>
      </c>
      <c r="C199" t="s">
        <v>37</v>
      </c>
      <c r="D199" t="s">
        <v>30</v>
      </c>
      <c r="E199" s="4">
        <v>560</v>
      </c>
      <c r="F199" s="5">
        <v>81</v>
      </c>
    </row>
    <row r="200" spans="2:6" x14ac:dyDescent="0.25">
      <c r="B200" t="s">
        <v>9</v>
      </c>
      <c r="C200" t="s">
        <v>37</v>
      </c>
      <c r="D200" t="s">
        <v>26</v>
      </c>
      <c r="E200" s="4">
        <v>2856</v>
      </c>
      <c r="F200" s="5">
        <v>246</v>
      </c>
    </row>
    <row r="201" spans="2:6" x14ac:dyDescent="0.25">
      <c r="B201" t="s">
        <v>9</v>
      </c>
      <c r="C201" t="s">
        <v>34</v>
      </c>
      <c r="D201" t="s">
        <v>17</v>
      </c>
      <c r="E201" s="4">
        <v>707</v>
      </c>
      <c r="F201" s="5">
        <v>174</v>
      </c>
    </row>
    <row r="202" spans="2:6" x14ac:dyDescent="0.25">
      <c r="B202" t="s">
        <v>8</v>
      </c>
      <c r="C202" t="s">
        <v>35</v>
      </c>
      <c r="D202" t="s">
        <v>30</v>
      </c>
      <c r="E202" s="4">
        <v>3598</v>
      </c>
      <c r="F202" s="5">
        <v>81</v>
      </c>
    </row>
    <row r="203" spans="2:6" x14ac:dyDescent="0.25">
      <c r="B203" t="s">
        <v>40</v>
      </c>
      <c r="C203" t="s">
        <v>35</v>
      </c>
      <c r="D203" t="s">
        <v>22</v>
      </c>
      <c r="E203" s="4">
        <v>6853</v>
      </c>
      <c r="F203" s="5">
        <v>372</v>
      </c>
    </row>
    <row r="204" spans="2:6" x14ac:dyDescent="0.25">
      <c r="B204" t="s">
        <v>40</v>
      </c>
      <c r="C204" t="s">
        <v>35</v>
      </c>
      <c r="D204" t="s">
        <v>16</v>
      </c>
      <c r="E204" s="4">
        <v>4725</v>
      </c>
      <c r="F204" s="5">
        <v>174</v>
      </c>
    </row>
    <row r="205" spans="2:6" x14ac:dyDescent="0.25">
      <c r="B205" t="s">
        <v>41</v>
      </c>
      <c r="C205" t="s">
        <v>36</v>
      </c>
      <c r="D205" t="s">
        <v>32</v>
      </c>
      <c r="E205" s="4">
        <v>10304</v>
      </c>
      <c r="F205" s="5">
        <v>84</v>
      </c>
    </row>
    <row r="206" spans="2:6" x14ac:dyDescent="0.25">
      <c r="B206" t="s">
        <v>41</v>
      </c>
      <c r="C206" t="s">
        <v>34</v>
      </c>
      <c r="D206" t="s">
        <v>16</v>
      </c>
      <c r="E206" s="4">
        <v>1274</v>
      </c>
      <c r="F206" s="5">
        <v>225</v>
      </c>
    </row>
    <row r="207" spans="2:6" x14ac:dyDescent="0.25">
      <c r="B207" t="s">
        <v>5</v>
      </c>
      <c r="C207" t="s">
        <v>36</v>
      </c>
      <c r="D207" t="s">
        <v>30</v>
      </c>
      <c r="E207" s="4">
        <v>1526</v>
      </c>
      <c r="F207" s="5">
        <v>105</v>
      </c>
    </row>
    <row r="208" spans="2:6" x14ac:dyDescent="0.25">
      <c r="B208" t="s">
        <v>40</v>
      </c>
      <c r="C208" t="s">
        <v>39</v>
      </c>
      <c r="D208" t="s">
        <v>28</v>
      </c>
      <c r="E208" s="4">
        <v>3101</v>
      </c>
      <c r="F208" s="5">
        <v>225</v>
      </c>
    </row>
    <row r="209" spans="2:6" x14ac:dyDescent="0.25">
      <c r="B209" t="s">
        <v>2</v>
      </c>
      <c r="C209" t="s">
        <v>37</v>
      </c>
      <c r="D209" t="s">
        <v>14</v>
      </c>
      <c r="E209" s="4">
        <v>1057</v>
      </c>
      <c r="F209" s="5">
        <v>54</v>
      </c>
    </row>
    <row r="210" spans="2:6" x14ac:dyDescent="0.25">
      <c r="B210" t="s">
        <v>7</v>
      </c>
      <c r="C210" t="s">
        <v>37</v>
      </c>
      <c r="D210" t="s">
        <v>26</v>
      </c>
      <c r="E210" s="4">
        <v>5306</v>
      </c>
      <c r="F210" s="5">
        <v>0</v>
      </c>
    </row>
    <row r="211" spans="2:6" x14ac:dyDescent="0.25">
      <c r="B211" t="s">
        <v>5</v>
      </c>
      <c r="C211" t="s">
        <v>39</v>
      </c>
      <c r="D211" t="s">
        <v>24</v>
      </c>
      <c r="E211" s="4">
        <v>4018</v>
      </c>
      <c r="F211" s="5">
        <v>171</v>
      </c>
    </row>
    <row r="212" spans="2:6" x14ac:dyDescent="0.25">
      <c r="B212" t="s">
        <v>9</v>
      </c>
      <c r="C212" t="s">
        <v>34</v>
      </c>
      <c r="D212" t="s">
        <v>16</v>
      </c>
      <c r="E212" s="4">
        <v>938</v>
      </c>
      <c r="F212" s="5">
        <v>189</v>
      </c>
    </row>
    <row r="213" spans="2:6" x14ac:dyDescent="0.25">
      <c r="B213" t="s">
        <v>7</v>
      </c>
      <c r="C213" t="s">
        <v>38</v>
      </c>
      <c r="D213" t="s">
        <v>18</v>
      </c>
      <c r="E213" s="4">
        <v>1778</v>
      </c>
      <c r="F213" s="5">
        <v>270</v>
      </c>
    </row>
    <row r="214" spans="2:6" x14ac:dyDescent="0.25">
      <c r="B214" t="s">
        <v>6</v>
      </c>
      <c r="C214" t="s">
        <v>39</v>
      </c>
      <c r="D214" t="s">
        <v>30</v>
      </c>
      <c r="E214" s="4">
        <v>1638</v>
      </c>
      <c r="F214" s="5">
        <v>63</v>
      </c>
    </row>
    <row r="215" spans="2:6" x14ac:dyDescent="0.25">
      <c r="B215" t="s">
        <v>41</v>
      </c>
      <c r="C215" t="s">
        <v>38</v>
      </c>
      <c r="D215" t="s">
        <v>25</v>
      </c>
      <c r="E215" s="4">
        <v>154</v>
      </c>
      <c r="F215" s="5">
        <v>21</v>
      </c>
    </row>
    <row r="216" spans="2:6" x14ac:dyDescent="0.25">
      <c r="B216" t="s">
        <v>7</v>
      </c>
      <c r="C216" t="s">
        <v>37</v>
      </c>
      <c r="D216" t="s">
        <v>22</v>
      </c>
      <c r="E216" s="4">
        <v>9835</v>
      </c>
      <c r="F216" s="5">
        <v>207</v>
      </c>
    </row>
    <row r="217" spans="2:6" x14ac:dyDescent="0.25">
      <c r="B217" t="s">
        <v>9</v>
      </c>
      <c r="C217" t="s">
        <v>37</v>
      </c>
      <c r="D217" t="s">
        <v>20</v>
      </c>
      <c r="E217" s="4">
        <v>7273</v>
      </c>
      <c r="F217" s="5">
        <v>96</v>
      </c>
    </row>
    <row r="218" spans="2:6" x14ac:dyDescent="0.25">
      <c r="B218" t="s">
        <v>5</v>
      </c>
      <c r="C218" t="s">
        <v>39</v>
      </c>
      <c r="D218" t="s">
        <v>22</v>
      </c>
      <c r="E218" s="4">
        <v>6909</v>
      </c>
      <c r="F218" s="5">
        <v>81</v>
      </c>
    </row>
    <row r="219" spans="2:6" x14ac:dyDescent="0.25">
      <c r="B219" t="s">
        <v>9</v>
      </c>
      <c r="C219" t="s">
        <v>39</v>
      </c>
      <c r="D219" t="s">
        <v>24</v>
      </c>
      <c r="E219" s="4">
        <v>3920</v>
      </c>
      <c r="F219" s="5">
        <v>306</v>
      </c>
    </row>
    <row r="220" spans="2:6" x14ac:dyDescent="0.25">
      <c r="B220" t="s">
        <v>10</v>
      </c>
      <c r="C220" t="s">
        <v>39</v>
      </c>
      <c r="D220" t="s">
        <v>21</v>
      </c>
      <c r="E220" s="4">
        <v>4858</v>
      </c>
      <c r="F220" s="5">
        <v>279</v>
      </c>
    </row>
    <row r="221" spans="2:6" x14ac:dyDescent="0.25">
      <c r="B221" t="s">
        <v>2</v>
      </c>
      <c r="C221" t="s">
        <v>38</v>
      </c>
      <c r="D221" t="s">
        <v>4</v>
      </c>
      <c r="E221" s="4">
        <v>3549</v>
      </c>
      <c r="F221" s="5">
        <v>3</v>
      </c>
    </row>
    <row r="222" spans="2:6" x14ac:dyDescent="0.25">
      <c r="B222" t="s">
        <v>7</v>
      </c>
      <c r="C222" t="s">
        <v>39</v>
      </c>
      <c r="D222" t="s">
        <v>27</v>
      </c>
      <c r="E222" s="4">
        <v>966</v>
      </c>
      <c r="F222" s="5">
        <v>198</v>
      </c>
    </row>
    <row r="223" spans="2:6" x14ac:dyDescent="0.25">
      <c r="B223" t="s">
        <v>5</v>
      </c>
      <c r="C223" t="s">
        <v>39</v>
      </c>
      <c r="D223" t="s">
        <v>18</v>
      </c>
      <c r="E223" s="4">
        <v>385</v>
      </c>
      <c r="F223" s="5">
        <v>249</v>
      </c>
    </row>
    <row r="224" spans="2:6" x14ac:dyDescent="0.25">
      <c r="B224" t="s">
        <v>6</v>
      </c>
      <c r="C224" t="s">
        <v>34</v>
      </c>
      <c r="D224" t="s">
        <v>16</v>
      </c>
      <c r="E224" s="4">
        <v>2219</v>
      </c>
      <c r="F224" s="5">
        <v>75</v>
      </c>
    </row>
    <row r="225" spans="2:6" x14ac:dyDescent="0.25">
      <c r="B225" t="s">
        <v>9</v>
      </c>
      <c r="C225" t="s">
        <v>36</v>
      </c>
      <c r="D225" t="s">
        <v>32</v>
      </c>
      <c r="E225" s="4">
        <v>2954</v>
      </c>
      <c r="F225" s="5">
        <v>189</v>
      </c>
    </row>
    <row r="226" spans="2:6" x14ac:dyDescent="0.25">
      <c r="B226" t="s">
        <v>7</v>
      </c>
      <c r="C226" t="s">
        <v>36</v>
      </c>
      <c r="D226" t="s">
        <v>32</v>
      </c>
      <c r="E226" s="4">
        <v>280</v>
      </c>
      <c r="F226" s="5">
        <v>87</v>
      </c>
    </row>
    <row r="227" spans="2:6" x14ac:dyDescent="0.25">
      <c r="B227" t="s">
        <v>41</v>
      </c>
      <c r="C227" t="s">
        <v>36</v>
      </c>
      <c r="D227" t="s">
        <v>30</v>
      </c>
      <c r="E227" s="4">
        <v>6118</v>
      </c>
      <c r="F227" s="5">
        <v>174</v>
      </c>
    </row>
    <row r="228" spans="2:6" x14ac:dyDescent="0.25">
      <c r="B228" t="s">
        <v>2</v>
      </c>
      <c r="C228" t="s">
        <v>39</v>
      </c>
      <c r="D228" t="s">
        <v>15</v>
      </c>
      <c r="E228" s="4">
        <v>4802</v>
      </c>
      <c r="F228" s="5">
        <v>36</v>
      </c>
    </row>
    <row r="229" spans="2:6" x14ac:dyDescent="0.25">
      <c r="B229" t="s">
        <v>9</v>
      </c>
      <c r="C229" t="s">
        <v>38</v>
      </c>
      <c r="D229" t="s">
        <v>24</v>
      </c>
      <c r="E229" s="4">
        <v>4137</v>
      </c>
      <c r="F229" s="5">
        <v>60</v>
      </c>
    </row>
    <row r="230" spans="2:6" x14ac:dyDescent="0.25">
      <c r="B230" t="s">
        <v>3</v>
      </c>
      <c r="C230" t="s">
        <v>35</v>
      </c>
      <c r="D230" t="s">
        <v>23</v>
      </c>
      <c r="E230" s="4">
        <v>2023</v>
      </c>
      <c r="F230" s="5">
        <v>78</v>
      </c>
    </row>
    <row r="231" spans="2:6" x14ac:dyDescent="0.25">
      <c r="B231" t="s">
        <v>9</v>
      </c>
      <c r="C231" t="s">
        <v>36</v>
      </c>
      <c r="D231" t="s">
        <v>30</v>
      </c>
      <c r="E231" s="4">
        <v>9051</v>
      </c>
      <c r="F231" s="5">
        <v>57</v>
      </c>
    </row>
    <row r="232" spans="2:6" x14ac:dyDescent="0.25">
      <c r="B232" t="s">
        <v>9</v>
      </c>
      <c r="C232" t="s">
        <v>37</v>
      </c>
      <c r="D232" t="s">
        <v>28</v>
      </c>
      <c r="E232" s="4">
        <v>2919</v>
      </c>
      <c r="F232" s="5">
        <v>45</v>
      </c>
    </row>
    <row r="233" spans="2:6" x14ac:dyDescent="0.25">
      <c r="B233" t="s">
        <v>41</v>
      </c>
      <c r="C233" t="s">
        <v>38</v>
      </c>
      <c r="D233" t="s">
        <v>22</v>
      </c>
      <c r="E233" s="4">
        <v>5915</v>
      </c>
      <c r="F233" s="5">
        <v>3</v>
      </c>
    </row>
    <row r="234" spans="2:6" x14ac:dyDescent="0.25">
      <c r="B234" t="s">
        <v>10</v>
      </c>
      <c r="C234" t="s">
        <v>35</v>
      </c>
      <c r="D234" t="s">
        <v>15</v>
      </c>
      <c r="E234" s="4">
        <v>2562</v>
      </c>
      <c r="F234" s="5">
        <v>6</v>
      </c>
    </row>
    <row r="235" spans="2:6" x14ac:dyDescent="0.25">
      <c r="B235" t="s">
        <v>5</v>
      </c>
      <c r="C235" t="s">
        <v>37</v>
      </c>
      <c r="D235" t="s">
        <v>25</v>
      </c>
      <c r="E235" s="4">
        <v>8813</v>
      </c>
      <c r="F235" s="5">
        <v>21</v>
      </c>
    </row>
    <row r="236" spans="2:6" x14ac:dyDescent="0.25">
      <c r="B236" t="s">
        <v>5</v>
      </c>
      <c r="C236" t="s">
        <v>36</v>
      </c>
      <c r="D236" t="s">
        <v>18</v>
      </c>
      <c r="E236" s="4">
        <v>6111</v>
      </c>
      <c r="F236" s="5">
        <v>3</v>
      </c>
    </row>
    <row r="237" spans="2:6" x14ac:dyDescent="0.25">
      <c r="B237" t="s">
        <v>8</v>
      </c>
      <c r="C237" t="s">
        <v>34</v>
      </c>
      <c r="D237" t="s">
        <v>31</v>
      </c>
      <c r="E237" s="4">
        <v>3507</v>
      </c>
      <c r="F237" s="5">
        <v>288</v>
      </c>
    </row>
    <row r="238" spans="2:6" x14ac:dyDescent="0.25">
      <c r="B238" t="s">
        <v>6</v>
      </c>
      <c r="C238" t="s">
        <v>36</v>
      </c>
      <c r="D238" t="s">
        <v>13</v>
      </c>
      <c r="E238" s="4">
        <v>4319</v>
      </c>
      <c r="F238" s="5">
        <v>30</v>
      </c>
    </row>
    <row r="239" spans="2:6" x14ac:dyDescent="0.25">
      <c r="B239" t="s">
        <v>40</v>
      </c>
      <c r="C239" t="s">
        <v>38</v>
      </c>
      <c r="D239" t="s">
        <v>26</v>
      </c>
      <c r="E239" s="4">
        <v>609</v>
      </c>
      <c r="F239" s="5">
        <v>87</v>
      </c>
    </row>
    <row r="240" spans="2:6" x14ac:dyDescent="0.25">
      <c r="B240" t="s">
        <v>40</v>
      </c>
      <c r="C240" t="s">
        <v>39</v>
      </c>
      <c r="D240" t="s">
        <v>27</v>
      </c>
      <c r="E240" s="4">
        <v>6370</v>
      </c>
      <c r="F240" s="5">
        <v>30</v>
      </c>
    </row>
    <row r="241" spans="2:6" x14ac:dyDescent="0.25">
      <c r="B241" t="s">
        <v>5</v>
      </c>
      <c r="C241" t="s">
        <v>38</v>
      </c>
      <c r="D241" t="s">
        <v>19</v>
      </c>
      <c r="E241" s="4">
        <v>5474</v>
      </c>
      <c r="F241" s="5">
        <v>168</v>
      </c>
    </row>
    <row r="242" spans="2:6" x14ac:dyDescent="0.25">
      <c r="B242" t="s">
        <v>40</v>
      </c>
      <c r="C242" t="s">
        <v>36</v>
      </c>
      <c r="D242" t="s">
        <v>27</v>
      </c>
      <c r="E242" s="4">
        <v>3164</v>
      </c>
      <c r="F242" s="5">
        <v>306</v>
      </c>
    </row>
    <row r="243" spans="2:6" x14ac:dyDescent="0.25">
      <c r="B243" t="s">
        <v>6</v>
      </c>
      <c r="C243" t="s">
        <v>35</v>
      </c>
      <c r="D243" t="s">
        <v>4</v>
      </c>
      <c r="E243" s="4">
        <v>1302</v>
      </c>
      <c r="F243" s="5">
        <v>402</v>
      </c>
    </row>
    <row r="244" spans="2:6" x14ac:dyDescent="0.25">
      <c r="B244" t="s">
        <v>3</v>
      </c>
      <c r="C244" t="s">
        <v>37</v>
      </c>
      <c r="D244" t="s">
        <v>28</v>
      </c>
      <c r="E244" s="4">
        <v>7308</v>
      </c>
      <c r="F244" s="5">
        <v>327</v>
      </c>
    </row>
    <row r="245" spans="2:6" x14ac:dyDescent="0.25">
      <c r="B245" t="s">
        <v>40</v>
      </c>
      <c r="C245" t="s">
        <v>37</v>
      </c>
      <c r="D245" t="s">
        <v>27</v>
      </c>
      <c r="E245" s="4">
        <v>6132</v>
      </c>
      <c r="F245" s="5">
        <v>93</v>
      </c>
    </row>
    <row r="246" spans="2:6" x14ac:dyDescent="0.25">
      <c r="B246" t="s">
        <v>10</v>
      </c>
      <c r="C246" t="s">
        <v>35</v>
      </c>
      <c r="D246" t="s">
        <v>14</v>
      </c>
      <c r="E246" s="4">
        <v>3472</v>
      </c>
      <c r="F246" s="5">
        <v>96</v>
      </c>
    </row>
    <row r="247" spans="2:6" x14ac:dyDescent="0.25">
      <c r="B247" t="s">
        <v>8</v>
      </c>
      <c r="C247" t="s">
        <v>39</v>
      </c>
      <c r="D247" t="s">
        <v>18</v>
      </c>
      <c r="E247" s="4">
        <v>9660</v>
      </c>
      <c r="F247" s="5">
        <v>27</v>
      </c>
    </row>
    <row r="248" spans="2:6" x14ac:dyDescent="0.25">
      <c r="B248" t="s">
        <v>9</v>
      </c>
      <c r="C248" t="s">
        <v>38</v>
      </c>
      <c r="D248" t="s">
        <v>26</v>
      </c>
      <c r="E248" s="4">
        <v>2436</v>
      </c>
      <c r="F248" s="5">
        <v>99</v>
      </c>
    </row>
    <row r="249" spans="2:6" x14ac:dyDescent="0.25">
      <c r="B249" t="s">
        <v>9</v>
      </c>
      <c r="C249" t="s">
        <v>38</v>
      </c>
      <c r="D249" t="s">
        <v>33</v>
      </c>
      <c r="E249" s="4">
        <v>9506</v>
      </c>
      <c r="F249" s="5">
        <v>87</v>
      </c>
    </row>
    <row r="250" spans="2:6" x14ac:dyDescent="0.25">
      <c r="B250" t="s">
        <v>10</v>
      </c>
      <c r="C250" t="s">
        <v>37</v>
      </c>
      <c r="D250" t="s">
        <v>21</v>
      </c>
      <c r="E250" s="4">
        <v>245</v>
      </c>
      <c r="F250" s="5">
        <v>288</v>
      </c>
    </row>
    <row r="251" spans="2:6" x14ac:dyDescent="0.25">
      <c r="B251" t="s">
        <v>8</v>
      </c>
      <c r="C251" t="s">
        <v>35</v>
      </c>
      <c r="D251" t="s">
        <v>20</v>
      </c>
      <c r="E251" s="4">
        <v>2702</v>
      </c>
      <c r="F251" s="5">
        <v>363</v>
      </c>
    </row>
    <row r="252" spans="2:6" x14ac:dyDescent="0.25">
      <c r="B252" t="s">
        <v>10</v>
      </c>
      <c r="C252" t="s">
        <v>34</v>
      </c>
      <c r="D252" t="s">
        <v>17</v>
      </c>
      <c r="E252" s="4">
        <v>700</v>
      </c>
      <c r="F252" s="5">
        <v>87</v>
      </c>
    </row>
    <row r="253" spans="2:6" x14ac:dyDescent="0.25">
      <c r="B253" t="s">
        <v>6</v>
      </c>
      <c r="C253" t="s">
        <v>34</v>
      </c>
      <c r="D253" t="s">
        <v>17</v>
      </c>
      <c r="E253" s="4">
        <v>3759</v>
      </c>
      <c r="F253" s="5">
        <v>150</v>
      </c>
    </row>
    <row r="254" spans="2:6" x14ac:dyDescent="0.25">
      <c r="B254" t="s">
        <v>2</v>
      </c>
      <c r="C254" t="s">
        <v>35</v>
      </c>
      <c r="D254" t="s">
        <v>17</v>
      </c>
      <c r="E254" s="4">
        <v>1589</v>
      </c>
      <c r="F254" s="5">
        <v>303</v>
      </c>
    </row>
    <row r="255" spans="2:6" x14ac:dyDescent="0.25">
      <c r="B255" t="s">
        <v>7</v>
      </c>
      <c r="C255" t="s">
        <v>35</v>
      </c>
      <c r="D255" t="s">
        <v>28</v>
      </c>
      <c r="E255" s="4">
        <v>5194</v>
      </c>
      <c r="F255" s="5">
        <v>288</v>
      </c>
    </row>
    <row r="256" spans="2:6" x14ac:dyDescent="0.25">
      <c r="B256" t="s">
        <v>10</v>
      </c>
      <c r="C256" t="s">
        <v>36</v>
      </c>
      <c r="D256" t="s">
        <v>13</v>
      </c>
      <c r="E256" s="4">
        <v>945</v>
      </c>
      <c r="F256" s="5">
        <v>75</v>
      </c>
    </row>
    <row r="257" spans="2:6" x14ac:dyDescent="0.25">
      <c r="B257" t="s">
        <v>40</v>
      </c>
      <c r="C257" t="s">
        <v>38</v>
      </c>
      <c r="D257" t="s">
        <v>31</v>
      </c>
      <c r="E257" s="4">
        <v>1988</v>
      </c>
      <c r="F257" s="5">
        <v>39</v>
      </c>
    </row>
    <row r="258" spans="2:6" x14ac:dyDescent="0.25">
      <c r="B258" t="s">
        <v>6</v>
      </c>
      <c r="C258" t="s">
        <v>34</v>
      </c>
      <c r="D258" t="s">
        <v>32</v>
      </c>
      <c r="E258" s="4">
        <v>6734</v>
      </c>
      <c r="F258" s="5">
        <v>123</v>
      </c>
    </row>
    <row r="259" spans="2:6" x14ac:dyDescent="0.25">
      <c r="B259" t="s">
        <v>40</v>
      </c>
      <c r="C259" t="s">
        <v>36</v>
      </c>
      <c r="D259" t="s">
        <v>4</v>
      </c>
      <c r="E259" s="4">
        <v>217</v>
      </c>
      <c r="F259" s="5">
        <v>36</v>
      </c>
    </row>
    <row r="260" spans="2:6" x14ac:dyDescent="0.25">
      <c r="B260" t="s">
        <v>5</v>
      </c>
      <c r="C260" t="s">
        <v>34</v>
      </c>
      <c r="D260" t="s">
        <v>22</v>
      </c>
      <c r="E260" s="4">
        <v>6279</v>
      </c>
      <c r="F260" s="5">
        <v>237</v>
      </c>
    </row>
    <row r="261" spans="2:6" x14ac:dyDescent="0.25">
      <c r="B261" t="s">
        <v>40</v>
      </c>
      <c r="C261" t="s">
        <v>36</v>
      </c>
      <c r="D261" t="s">
        <v>13</v>
      </c>
      <c r="E261" s="4">
        <v>4424</v>
      </c>
      <c r="F261" s="5">
        <v>201</v>
      </c>
    </row>
    <row r="262" spans="2:6" x14ac:dyDescent="0.25">
      <c r="B262" t="s">
        <v>2</v>
      </c>
      <c r="C262" t="s">
        <v>36</v>
      </c>
      <c r="D262" t="s">
        <v>17</v>
      </c>
      <c r="E262" s="4">
        <v>189</v>
      </c>
      <c r="F262" s="5">
        <v>48</v>
      </c>
    </row>
    <row r="263" spans="2:6" x14ac:dyDescent="0.25">
      <c r="B263" t="s">
        <v>5</v>
      </c>
      <c r="C263" t="s">
        <v>35</v>
      </c>
      <c r="D263" t="s">
        <v>22</v>
      </c>
      <c r="E263" s="4">
        <v>490</v>
      </c>
      <c r="F263" s="5">
        <v>84</v>
      </c>
    </row>
    <row r="264" spans="2:6" x14ac:dyDescent="0.25">
      <c r="B264" t="s">
        <v>8</v>
      </c>
      <c r="C264" t="s">
        <v>37</v>
      </c>
      <c r="D264" t="s">
        <v>21</v>
      </c>
      <c r="E264" s="4">
        <v>434</v>
      </c>
      <c r="F264" s="5">
        <v>87</v>
      </c>
    </row>
    <row r="265" spans="2:6" x14ac:dyDescent="0.25">
      <c r="B265" t="s">
        <v>7</v>
      </c>
      <c r="C265" t="s">
        <v>38</v>
      </c>
      <c r="D265" t="s">
        <v>30</v>
      </c>
      <c r="E265" s="4">
        <v>10129</v>
      </c>
      <c r="F265" s="5">
        <v>312</v>
      </c>
    </row>
    <row r="266" spans="2:6" x14ac:dyDescent="0.25">
      <c r="B266" t="s">
        <v>3</v>
      </c>
      <c r="C266" t="s">
        <v>39</v>
      </c>
      <c r="D266" t="s">
        <v>28</v>
      </c>
      <c r="E266" s="4">
        <v>1652</v>
      </c>
      <c r="F266" s="5">
        <v>102</v>
      </c>
    </row>
    <row r="267" spans="2:6" x14ac:dyDescent="0.25">
      <c r="B267" t="s">
        <v>8</v>
      </c>
      <c r="C267" t="s">
        <v>38</v>
      </c>
      <c r="D267" t="s">
        <v>21</v>
      </c>
      <c r="E267" s="4">
        <v>6433</v>
      </c>
      <c r="F267" s="5">
        <v>78</v>
      </c>
    </row>
    <row r="268" spans="2:6" x14ac:dyDescent="0.25">
      <c r="B268" t="s">
        <v>3</v>
      </c>
      <c r="C268" t="s">
        <v>34</v>
      </c>
      <c r="D268" t="s">
        <v>23</v>
      </c>
      <c r="E268" s="4">
        <v>2212</v>
      </c>
      <c r="F268" s="5">
        <v>117</v>
      </c>
    </row>
    <row r="269" spans="2:6" x14ac:dyDescent="0.25">
      <c r="B269" t="s">
        <v>41</v>
      </c>
      <c r="C269" t="s">
        <v>35</v>
      </c>
      <c r="D269" t="s">
        <v>19</v>
      </c>
      <c r="E269" s="4">
        <v>609</v>
      </c>
      <c r="F269" s="5">
        <v>99</v>
      </c>
    </row>
    <row r="270" spans="2:6" x14ac:dyDescent="0.25">
      <c r="B270" t="s">
        <v>40</v>
      </c>
      <c r="C270" t="s">
        <v>35</v>
      </c>
      <c r="D270" t="s">
        <v>24</v>
      </c>
      <c r="E270" s="4">
        <v>1638</v>
      </c>
      <c r="F270" s="5">
        <v>48</v>
      </c>
    </row>
    <row r="271" spans="2:6" x14ac:dyDescent="0.25">
      <c r="B271" t="s">
        <v>7</v>
      </c>
      <c r="C271" t="s">
        <v>34</v>
      </c>
      <c r="D271" t="s">
        <v>15</v>
      </c>
      <c r="E271" s="4">
        <v>3829</v>
      </c>
      <c r="F271" s="5">
        <v>24</v>
      </c>
    </row>
    <row r="272" spans="2:6" x14ac:dyDescent="0.25">
      <c r="B272" t="s">
        <v>40</v>
      </c>
      <c r="C272" t="s">
        <v>39</v>
      </c>
      <c r="D272" t="s">
        <v>15</v>
      </c>
      <c r="E272" s="4">
        <v>5775</v>
      </c>
      <c r="F272" s="5">
        <v>42</v>
      </c>
    </row>
    <row r="273" spans="2:6" x14ac:dyDescent="0.25">
      <c r="B273" t="s">
        <v>6</v>
      </c>
      <c r="C273" t="s">
        <v>35</v>
      </c>
      <c r="D273" t="s">
        <v>20</v>
      </c>
      <c r="E273" s="4">
        <v>1071</v>
      </c>
      <c r="F273" s="5">
        <v>270</v>
      </c>
    </row>
    <row r="274" spans="2:6" x14ac:dyDescent="0.25">
      <c r="B274" t="s">
        <v>8</v>
      </c>
      <c r="C274" t="s">
        <v>36</v>
      </c>
      <c r="D274" t="s">
        <v>23</v>
      </c>
      <c r="E274" s="4">
        <v>5019</v>
      </c>
      <c r="F274" s="5">
        <v>150</v>
      </c>
    </row>
    <row r="275" spans="2:6" x14ac:dyDescent="0.25">
      <c r="B275" t="s">
        <v>2</v>
      </c>
      <c r="C275" t="s">
        <v>37</v>
      </c>
      <c r="D275" t="s">
        <v>15</v>
      </c>
      <c r="E275" s="4">
        <v>2863</v>
      </c>
      <c r="F275" s="5">
        <v>42</v>
      </c>
    </row>
    <row r="276" spans="2:6" x14ac:dyDescent="0.25">
      <c r="B276" t="s">
        <v>40</v>
      </c>
      <c r="C276" t="s">
        <v>35</v>
      </c>
      <c r="D276" t="s">
        <v>29</v>
      </c>
      <c r="E276" s="4">
        <v>1617</v>
      </c>
      <c r="F276" s="5">
        <v>126</v>
      </c>
    </row>
    <row r="277" spans="2:6" x14ac:dyDescent="0.25">
      <c r="B277" t="s">
        <v>6</v>
      </c>
      <c r="C277" t="s">
        <v>37</v>
      </c>
      <c r="D277" t="s">
        <v>26</v>
      </c>
      <c r="E277" s="4">
        <v>6818</v>
      </c>
      <c r="F277" s="5">
        <v>6</v>
      </c>
    </row>
    <row r="278" spans="2:6" x14ac:dyDescent="0.25">
      <c r="B278" t="s">
        <v>3</v>
      </c>
      <c r="C278" t="s">
        <v>35</v>
      </c>
      <c r="D278" t="s">
        <v>15</v>
      </c>
      <c r="E278" s="4">
        <v>6657</v>
      </c>
      <c r="F278" s="5">
        <v>276</v>
      </c>
    </row>
    <row r="279" spans="2:6" x14ac:dyDescent="0.25">
      <c r="B279" t="s">
        <v>3</v>
      </c>
      <c r="C279" t="s">
        <v>34</v>
      </c>
      <c r="D279" t="s">
        <v>17</v>
      </c>
      <c r="E279" s="4">
        <v>2919</v>
      </c>
      <c r="F279" s="5">
        <v>93</v>
      </c>
    </row>
    <row r="280" spans="2:6" x14ac:dyDescent="0.25">
      <c r="B280" t="s">
        <v>2</v>
      </c>
      <c r="C280" t="s">
        <v>36</v>
      </c>
      <c r="D280" t="s">
        <v>31</v>
      </c>
      <c r="E280" s="4">
        <v>3094</v>
      </c>
      <c r="F280" s="5">
        <v>246</v>
      </c>
    </row>
    <row r="281" spans="2:6" x14ac:dyDescent="0.25">
      <c r="B281" t="s">
        <v>6</v>
      </c>
      <c r="C281" t="s">
        <v>39</v>
      </c>
      <c r="D281" t="s">
        <v>24</v>
      </c>
      <c r="E281" s="4">
        <v>2989</v>
      </c>
      <c r="F281" s="5">
        <v>3</v>
      </c>
    </row>
    <row r="282" spans="2:6" x14ac:dyDescent="0.25">
      <c r="B282" t="s">
        <v>8</v>
      </c>
      <c r="C282" t="s">
        <v>38</v>
      </c>
      <c r="D282" t="s">
        <v>27</v>
      </c>
      <c r="E282" s="4">
        <v>2268</v>
      </c>
      <c r="F282" s="5">
        <v>63</v>
      </c>
    </row>
    <row r="283" spans="2:6" x14ac:dyDescent="0.25">
      <c r="B283" t="s">
        <v>5</v>
      </c>
      <c r="C283" t="s">
        <v>35</v>
      </c>
      <c r="D283" t="s">
        <v>31</v>
      </c>
      <c r="E283" s="4">
        <v>4753</v>
      </c>
      <c r="F283" s="5">
        <v>246</v>
      </c>
    </row>
    <row r="284" spans="2:6" x14ac:dyDescent="0.25">
      <c r="B284" t="s">
        <v>2</v>
      </c>
      <c r="C284" t="s">
        <v>34</v>
      </c>
      <c r="D284" t="s">
        <v>19</v>
      </c>
      <c r="E284" s="4">
        <v>7511</v>
      </c>
      <c r="F284" s="5">
        <v>120</v>
      </c>
    </row>
    <row r="285" spans="2:6" x14ac:dyDescent="0.25">
      <c r="B285" t="s">
        <v>2</v>
      </c>
      <c r="C285" t="s">
        <v>38</v>
      </c>
      <c r="D285" t="s">
        <v>31</v>
      </c>
      <c r="E285" s="4">
        <v>4326</v>
      </c>
      <c r="F285" s="5">
        <v>348</v>
      </c>
    </row>
    <row r="286" spans="2:6" x14ac:dyDescent="0.25">
      <c r="B286" t="s">
        <v>41</v>
      </c>
      <c r="C286" t="s">
        <v>34</v>
      </c>
      <c r="D286" t="s">
        <v>23</v>
      </c>
      <c r="E286" s="4">
        <v>4935</v>
      </c>
      <c r="F286" s="5">
        <v>126</v>
      </c>
    </row>
    <row r="287" spans="2:6" x14ac:dyDescent="0.25">
      <c r="B287" t="s">
        <v>6</v>
      </c>
      <c r="C287" t="s">
        <v>35</v>
      </c>
      <c r="D287" t="s">
        <v>30</v>
      </c>
      <c r="E287" s="4">
        <v>4781</v>
      </c>
      <c r="F287" s="5">
        <v>123</v>
      </c>
    </row>
    <row r="288" spans="2:6" x14ac:dyDescent="0.25">
      <c r="B288" t="s">
        <v>5</v>
      </c>
      <c r="C288" t="s">
        <v>38</v>
      </c>
      <c r="D288" t="s">
        <v>25</v>
      </c>
      <c r="E288" s="4">
        <v>7483</v>
      </c>
      <c r="F288" s="5">
        <v>45</v>
      </c>
    </row>
    <row r="289" spans="2:6" x14ac:dyDescent="0.25">
      <c r="B289" t="s">
        <v>10</v>
      </c>
      <c r="C289" t="s">
        <v>38</v>
      </c>
      <c r="D289" t="s">
        <v>4</v>
      </c>
      <c r="E289" s="4">
        <v>6860</v>
      </c>
      <c r="F289" s="5">
        <v>126</v>
      </c>
    </row>
    <row r="290" spans="2:6" x14ac:dyDescent="0.25">
      <c r="B290" t="s">
        <v>40</v>
      </c>
      <c r="C290" t="s">
        <v>37</v>
      </c>
      <c r="D290" t="s">
        <v>29</v>
      </c>
      <c r="E290" s="4">
        <v>9002</v>
      </c>
      <c r="F290" s="5">
        <v>72</v>
      </c>
    </row>
    <row r="291" spans="2:6" x14ac:dyDescent="0.25">
      <c r="B291" t="s">
        <v>6</v>
      </c>
      <c r="C291" t="s">
        <v>36</v>
      </c>
      <c r="D291" t="s">
        <v>29</v>
      </c>
      <c r="E291" s="4">
        <v>1400</v>
      </c>
      <c r="F291" s="5">
        <v>135</v>
      </c>
    </row>
    <row r="292" spans="2:6" x14ac:dyDescent="0.25">
      <c r="B292" t="s">
        <v>10</v>
      </c>
      <c r="C292" t="s">
        <v>34</v>
      </c>
      <c r="D292" t="s">
        <v>22</v>
      </c>
      <c r="E292" s="4">
        <v>4053</v>
      </c>
      <c r="F292" s="5">
        <v>24</v>
      </c>
    </row>
    <row r="293" spans="2:6" x14ac:dyDescent="0.25">
      <c r="B293" t="s">
        <v>7</v>
      </c>
      <c r="C293" t="s">
        <v>36</v>
      </c>
      <c r="D293" t="s">
        <v>31</v>
      </c>
      <c r="E293" s="4">
        <v>2149</v>
      </c>
      <c r="F293" s="5">
        <v>117</v>
      </c>
    </row>
    <row r="294" spans="2:6" x14ac:dyDescent="0.25">
      <c r="B294" t="s">
        <v>3</v>
      </c>
      <c r="C294" t="s">
        <v>39</v>
      </c>
      <c r="D294" t="s">
        <v>29</v>
      </c>
      <c r="E294" s="4">
        <v>3640</v>
      </c>
      <c r="F294" s="5">
        <v>51</v>
      </c>
    </row>
    <row r="295" spans="2:6" x14ac:dyDescent="0.25">
      <c r="B295" t="s">
        <v>2</v>
      </c>
      <c r="C295" t="s">
        <v>39</v>
      </c>
      <c r="D295" t="s">
        <v>23</v>
      </c>
      <c r="E295" s="4">
        <v>630</v>
      </c>
      <c r="F295" s="5">
        <v>36</v>
      </c>
    </row>
    <row r="296" spans="2:6" x14ac:dyDescent="0.25">
      <c r="B296" t="s">
        <v>9</v>
      </c>
      <c r="C296" t="s">
        <v>35</v>
      </c>
      <c r="D296" t="s">
        <v>27</v>
      </c>
      <c r="E296" s="4">
        <v>2429</v>
      </c>
      <c r="F296" s="5">
        <v>144</v>
      </c>
    </row>
    <row r="297" spans="2:6" x14ac:dyDescent="0.25">
      <c r="B297" t="s">
        <v>9</v>
      </c>
      <c r="C297" t="s">
        <v>36</v>
      </c>
      <c r="D297" t="s">
        <v>25</v>
      </c>
      <c r="E297" s="4">
        <v>2142</v>
      </c>
      <c r="F297" s="5">
        <v>114</v>
      </c>
    </row>
    <row r="298" spans="2:6" x14ac:dyDescent="0.25">
      <c r="B298" t="s">
        <v>7</v>
      </c>
      <c r="C298" t="s">
        <v>37</v>
      </c>
      <c r="D298" t="s">
        <v>30</v>
      </c>
      <c r="E298" s="4">
        <v>6454</v>
      </c>
      <c r="F298" s="5">
        <v>54</v>
      </c>
    </row>
    <row r="299" spans="2:6" x14ac:dyDescent="0.25">
      <c r="B299" t="s">
        <v>7</v>
      </c>
      <c r="C299" t="s">
        <v>37</v>
      </c>
      <c r="D299" t="s">
        <v>16</v>
      </c>
      <c r="E299" s="4">
        <v>4487</v>
      </c>
      <c r="F299" s="5">
        <v>333</v>
      </c>
    </row>
    <row r="300" spans="2:6" x14ac:dyDescent="0.25">
      <c r="B300" t="s">
        <v>3</v>
      </c>
      <c r="C300" t="s">
        <v>37</v>
      </c>
      <c r="D300" t="s">
        <v>4</v>
      </c>
      <c r="E300" s="4">
        <v>938</v>
      </c>
      <c r="F300" s="5">
        <v>366</v>
      </c>
    </row>
    <row r="301" spans="2:6" x14ac:dyDescent="0.25">
      <c r="B301" t="s">
        <v>3</v>
      </c>
      <c r="C301" t="s">
        <v>38</v>
      </c>
      <c r="D301" t="s">
        <v>26</v>
      </c>
      <c r="E301" s="4">
        <v>8841</v>
      </c>
      <c r="F301" s="5">
        <v>303</v>
      </c>
    </row>
    <row r="302" spans="2:6" x14ac:dyDescent="0.25">
      <c r="B302" t="s">
        <v>2</v>
      </c>
      <c r="C302" t="s">
        <v>39</v>
      </c>
      <c r="D302" t="s">
        <v>33</v>
      </c>
      <c r="E302" s="4">
        <v>4018</v>
      </c>
      <c r="F302" s="5">
        <v>126</v>
      </c>
    </row>
    <row r="303" spans="2:6" x14ac:dyDescent="0.25">
      <c r="B303" t="s">
        <v>41</v>
      </c>
      <c r="C303" t="s">
        <v>37</v>
      </c>
      <c r="D303" t="s">
        <v>15</v>
      </c>
      <c r="E303" s="4">
        <v>714</v>
      </c>
      <c r="F303" s="5">
        <v>231</v>
      </c>
    </row>
    <row r="304" spans="2:6" x14ac:dyDescent="0.25">
      <c r="B304" t="s">
        <v>9</v>
      </c>
      <c r="C304" t="s">
        <v>38</v>
      </c>
      <c r="D304" t="s">
        <v>25</v>
      </c>
      <c r="E304" s="4">
        <v>3850</v>
      </c>
      <c r="F304" s="5">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977B8-601C-479F-A0A1-3E192B267B39}">
  <dimension ref="B3:D10"/>
  <sheetViews>
    <sheetView workbookViewId="0">
      <selection activeCell="B10" sqref="B10"/>
    </sheetView>
  </sheetViews>
  <sheetFormatPr defaultRowHeight="15" x14ac:dyDescent="0.25"/>
  <cols>
    <col min="2" max="2" width="12.7109375" bestFit="1" customWidth="1"/>
    <col min="3" max="3" width="12.42578125" bestFit="1" customWidth="1"/>
  </cols>
  <sheetData>
    <row r="3" spans="2:4" ht="21" x14ac:dyDescent="0.35">
      <c r="C3" s="13" t="s">
        <v>1</v>
      </c>
      <c r="D3" s="13" t="s">
        <v>49</v>
      </c>
    </row>
    <row r="4" spans="2:4" ht="18.75" x14ac:dyDescent="0.3">
      <c r="B4" s="12" t="s">
        <v>55</v>
      </c>
      <c r="C4">
        <f>AVERAGE(Data[Amount])</f>
        <v>4136.2299999999996</v>
      </c>
      <c r="D4">
        <f>AVERAGE(Data[Units])</f>
        <v>152.19999999999999</v>
      </c>
    </row>
    <row r="5" spans="2:4" ht="18.75" x14ac:dyDescent="0.3">
      <c r="B5" s="12" t="s">
        <v>60</v>
      </c>
      <c r="C5">
        <f>MEDIAN(Data[Amount])</f>
        <v>3437</v>
      </c>
      <c r="D5">
        <f>MEDIAN(Data[Units])</f>
        <v>124.5</v>
      </c>
    </row>
    <row r="6" spans="2:4" ht="18.75" x14ac:dyDescent="0.3">
      <c r="B6" s="12" t="s">
        <v>61</v>
      </c>
      <c r="C6">
        <f>MAX(Data[Amount])</f>
        <v>16184</v>
      </c>
      <c r="D6">
        <f>MAX(Data[Units])</f>
        <v>525</v>
      </c>
    </row>
    <row r="7" spans="2:4" ht="18.75" x14ac:dyDescent="0.3">
      <c r="B7" s="12" t="s">
        <v>62</v>
      </c>
      <c r="C7">
        <f>MIN(Data[Amount])</f>
        <v>0</v>
      </c>
      <c r="D7">
        <f>MIN(Data[Units])</f>
        <v>0</v>
      </c>
    </row>
    <row r="10" spans="2:4" ht="18.75" x14ac:dyDescent="0.3">
      <c r="B10"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8D1A-B1DB-40D6-A564-669FFBD3EF4A}">
  <dimension ref="B2:U306"/>
  <sheetViews>
    <sheetView topLeftCell="D1" workbookViewId="0">
      <selection activeCell="Z13" sqref="Z13"/>
    </sheetView>
  </sheetViews>
  <sheetFormatPr defaultRowHeight="15" x14ac:dyDescent="0.25"/>
  <cols>
    <col min="2" max="2" width="16" bestFit="1" customWidth="1"/>
    <col min="3" max="3" width="13" bestFit="1" customWidth="1"/>
    <col min="4" max="4" width="21.85546875" bestFit="1" customWidth="1"/>
    <col min="5" max="5" width="8.28515625" bestFit="1" customWidth="1"/>
    <col min="6" max="6" width="5.7109375" bestFit="1" customWidth="1"/>
  </cols>
  <sheetData>
    <row r="2" spans="2:21" x14ac:dyDescent="0.25">
      <c r="B2" t="s">
        <v>64</v>
      </c>
    </row>
    <row r="3" spans="2:21" x14ac:dyDescent="0.25">
      <c r="B3" s="15" t="s">
        <v>63</v>
      </c>
      <c r="C3" s="15"/>
      <c r="D3" s="15"/>
      <c r="E3" s="15"/>
      <c r="F3" s="15"/>
    </row>
    <row r="4" spans="2:21" x14ac:dyDescent="0.25">
      <c r="B4" s="15"/>
      <c r="C4" s="15"/>
      <c r="D4" s="15"/>
      <c r="E4" s="15"/>
      <c r="F4" s="15"/>
      <c r="J4" t="s">
        <v>65</v>
      </c>
      <c r="P4" t="s">
        <v>66</v>
      </c>
    </row>
    <row r="6" spans="2:21" x14ac:dyDescent="0.25">
      <c r="B6" s="6" t="s">
        <v>11</v>
      </c>
      <c r="C6" s="6" t="s">
        <v>12</v>
      </c>
      <c r="D6" s="6" t="s">
        <v>0</v>
      </c>
      <c r="E6" s="10" t="s">
        <v>1</v>
      </c>
      <c r="F6" s="10" t="s">
        <v>49</v>
      </c>
      <c r="J6" s="6" t="s">
        <v>11</v>
      </c>
      <c r="K6" s="6" t="s">
        <v>12</v>
      </c>
      <c r="L6" s="6" t="s">
        <v>0</v>
      </c>
      <c r="M6" s="10" t="s">
        <v>1</v>
      </c>
      <c r="N6" s="10" t="s">
        <v>49</v>
      </c>
      <c r="O6" s="6"/>
      <c r="P6" s="6" t="s">
        <v>11</v>
      </c>
      <c r="Q6" s="6" t="s">
        <v>12</v>
      </c>
      <c r="R6" s="6" t="s">
        <v>0</v>
      </c>
      <c r="S6" s="10" t="s">
        <v>1</v>
      </c>
      <c r="T6" s="10" t="s">
        <v>49</v>
      </c>
      <c r="U6" s="10" t="s">
        <v>67</v>
      </c>
    </row>
    <row r="7" spans="2:21" x14ac:dyDescent="0.25">
      <c r="B7" t="s">
        <v>10</v>
      </c>
      <c r="C7" t="s">
        <v>38</v>
      </c>
      <c r="D7" t="s">
        <v>14</v>
      </c>
      <c r="E7" s="4">
        <v>5586</v>
      </c>
      <c r="F7" s="5">
        <v>525</v>
      </c>
      <c r="J7" t="s">
        <v>10</v>
      </c>
      <c r="K7" t="s">
        <v>38</v>
      </c>
      <c r="L7" t="s">
        <v>14</v>
      </c>
      <c r="M7" s="4">
        <v>5586</v>
      </c>
      <c r="N7" s="5">
        <v>525</v>
      </c>
      <c r="P7" t="s">
        <v>10</v>
      </c>
      <c r="Q7" t="s">
        <v>38</v>
      </c>
      <c r="R7" t="s">
        <v>14</v>
      </c>
      <c r="S7" s="4">
        <v>5586</v>
      </c>
      <c r="T7" s="5">
        <v>525</v>
      </c>
      <c r="U7" s="5">
        <v>525</v>
      </c>
    </row>
    <row r="8" spans="2:21" x14ac:dyDescent="0.25">
      <c r="B8" t="s">
        <v>2</v>
      </c>
      <c r="C8" t="s">
        <v>36</v>
      </c>
      <c r="D8" t="s">
        <v>27</v>
      </c>
      <c r="E8" s="4">
        <v>798</v>
      </c>
      <c r="F8" s="5">
        <v>519</v>
      </c>
      <c r="J8" t="s">
        <v>2</v>
      </c>
      <c r="K8" t="s">
        <v>36</v>
      </c>
      <c r="L8" t="s">
        <v>27</v>
      </c>
      <c r="M8" s="4">
        <v>798</v>
      </c>
      <c r="N8" s="5">
        <v>519</v>
      </c>
      <c r="P8" t="s">
        <v>2</v>
      </c>
      <c r="Q8" t="s">
        <v>36</v>
      </c>
      <c r="R8" t="s">
        <v>27</v>
      </c>
      <c r="S8" s="4">
        <v>798</v>
      </c>
      <c r="T8" s="5">
        <v>519</v>
      </c>
      <c r="U8" s="5">
        <v>519</v>
      </c>
    </row>
    <row r="9" spans="2:21" x14ac:dyDescent="0.25">
      <c r="B9" t="s">
        <v>8</v>
      </c>
      <c r="C9" t="s">
        <v>38</v>
      </c>
      <c r="D9" t="s">
        <v>13</v>
      </c>
      <c r="E9" s="4">
        <v>819</v>
      </c>
      <c r="F9" s="5">
        <v>510</v>
      </c>
      <c r="J9" t="s">
        <v>8</v>
      </c>
      <c r="K9" t="s">
        <v>38</v>
      </c>
      <c r="L9" t="s">
        <v>13</v>
      </c>
      <c r="M9" s="4">
        <v>819</v>
      </c>
      <c r="N9" s="5">
        <v>510</v>
      </c>
      <c r="P9" t="s">
        <v>8</v>
      </c>
      <c r="Q9" t="s">
        <v>38</v>
      </c>
      <c r="R9" t="s">
        <v>13</v>
      </c>
      <c r="S9" s="4">
        <v>819</v>
      </c>
      <c r="T9" s="5">
        <v>510</v>
      </c>
      <c r="U9" s="5">
        <v>510</v>
      </c>
    </row>
    <row r="10" spans="2:21" x14ac:dyDescent="0.25">
      <c r="B10" t="s">
        <v>3</v>
      </c>
      <c r="C10" t="s">
        <v>34</v>
      </c>
      <c r="D10" t="s">
        <v>32</v>
      </c>
      <c r="E10" s="4">
        <v>7777</v>
      </c>
      <c r="F10" s="5">
        <v>504</v>
      </c>
      <c r="J10" t="s">
        <v>3</v>
      </c>
      <c r="K10" t="s">
        <v>34</v>
      </c>
      <c r="L10" t="s">
        <v>32</v>
      </c>
      <c r="M10" s="4">
        <v>7777</v>
      </c>
      <c r="N10" s="5">
        <v>504</v>
      </c>
      <c r="P10" t="s">
        <v>3</v>
      </c>
      <c r="Q10" t="s">
        <v>34</v>
      </c>
      <c r="R10" t="s">
        <v>32</v>
      </c>
      <c r="S10" s="4">
        <v>7777</v>
      </c>
      <c r="T10" s="5">
        <v>504</v>
      </c>
      <c r="U10" s="5">
        <v>504</v>
      </c>
    </row>
    <row r="11" spans="2:21" x14ac:dyDescent="0.25">
      <c r="B11" t="s">
        <v>9</v>
      </c>
      <c r="C11" t="s">
        <v>34</v>
      </c>
      <c r="D11" t="s">
        <v>20</v>
      </c>
      <c r="E11" s="4">
        <v>8463</v>
      </c>
      <c r="F11" s="5">
        <v>492</v>
      </c>
      <c r="J11" t="s">
        <v>9</v>
      </c>
      <c r="K11" t="s">
        <v>34</v>
      </c>
      <c r="L11" t="s">
        <v>20</v>
      </c>
      <c r="M11" s="4">
        <v>8463</v>
      </c>
      <c r="N11" s="5">
        <v>492</v>
      </c>
      <c r="P11" t="s">
        <v>9</v>
      </c>
      <c r="Q11" t="s">
        <v>34</v>
      </c>
      <c r="R11" t="s">
        <v>20</v>
      </c>
      <c r="S11" s="4">
        <v>8463</v>
      </c>
      <c r="T11" s="5">
        <v>492</v>
      </c>
      <c r="U11" s="5">
        <v>492</v>
      </c>
    </row>
    <row r="12" spans="2:21" x14ac:dyDescent="0.25">
      <c r="B12" t="s">
        <v>2</v>
      </c>
      <c r="C12" t="s">
        <v>39</v>
      </c>
      <c r="D12" t="s">
        <v>25</v>
      </c>
      <c r="E12" s="4">
        <v>1785</v>
      </c>
      <c r="F12" s="5">
        <v>462</v>
      </c>
      <c r="J12" t="s">
        <v>2</v>
      </c>
      <c r="K12" t="s">
        <v>39</v>
      </c>
      <c r="L12" t="s">
        <v>25</v>
      </c>
      <c r="M12" s="4">
        <v>1785</v>
      </c>
      <c r="N12" s="5">
        <v>462</v>
      </c>
      <c r="P12" t="s">
        <v>2</v>
      </c>
      <c r="Q12" t="s">
        <v>39</v>
      </c>
      <c r="R12" t="s">
        <v>25</v>
      </c>
      <c r="S12" s="4">
        <v>1785</v>
      </c>
      <c r="T12" s="5">
        <v>462</v>
      </c>
      <c r="U12" s="5">
        <v>462</v>
      </c>
    </row>
    <row r="13" spans="2:21" x14ac:dyDescent="0.25">
      <c r="B13" t="s">
        <v>6</v>
      </c>
      <c r="C13" t="s">
        <v>37</v>
      </c>
      <c r="D13" t="s">
        <v>28</v>
      </c>
      <c r="E13" s="4">
        <v>3556</v>
      </c>
      <c r="F13" s="5">
        <v>459</v>
      </c>
      <c r="J13" t="s">
        <v>6</v>
      </c>
      <c r="K13" t="s">
        <v>37</v>
      </c>
      <c r="L13" t="s">
        <v>28</v>
      </c>
      <c r="M13" s="4">
        <v>3556</v>
      </c>
      <c r="N13" s="5">
        <v>459</v>
      </c>
      <c r="P13" t="s">
        <v>6</v>
      </c>
      <c r="Q13" t="s">
        <v>37</v>
      </c>
      <c r="R13" t="s">
        <v>28</v>
      </c>
      <c r="S13" s="4">
        <v>3556</v>
      </c>
      <c r="T13" s="5">
        <v>459</v>
      </c>
      <c r="U13" s="5">
        <v>459</v>
      </c>
    </row>
    <row r="14" spans="2:21" x14ac:dyDescent="0.25">
      <c r="B14" t="s">
        <v>8</v>
      </c>
      <c r="C14" t="s">
        <v>35</v>
      </c>
      <c r="D14" t="s">
        <v>32</v>
      </c>
      <c r="E14" s="4">
        <v>6706</v>
      </c>
      <c r="F14" s="5">
        <v>459</v>
      </c>
      <c r="J14" t="s">
        <v>8</v>
      </c>
      <c r="K14" t="s">
        <v>35</v>
      </c>
      <c r="L14" t="s">
        <v>32</v>
      </c>
      <c r="M14" s="4">
        <v>6706</v>
      </c>
      <c r="N14" s="5">
        <v>459</v>
      </c>
      <c r="P14" t="s">
        <v>8</v>
      </c>
      <c r="Q14" t="s">
        <v>35</v>
      </c>
      <c r="R14" t="s">
        <v>32</v>
      </c>
      <c r="S14" s="4">
        <v>6706</v>
      </c>
      <c r="T14" s="5">
        <v>459</v>
      </c>
      <c r="U14" s="5">
        <v>459</v>
      </c>
    </row>
    <row r="15" spans="2:21" x14ac:dyDescent="0.25">
      <c r="B15" t="s">
        <v>6</v>
      </c>
      <c r="C15" t="s">
        <v>34</v>
      </c>
      <c r="D15" t="s">
        <v>26</v>
      </c>
      <c r="E15" s="4">
        <v>8008</v>
      </c>
      <c r="F15" s="5">
        <v>456</v>
      </c>
      <c r="J15" t="s">
        <v>6</v>
      </c>
      <c r="K15" t="s">
        <v>34</v>
      </c>
      <c r="L15" t="s">
        <v>26</v>
      </c>
      <c r="M15" s="4">
        <v>8008</v>
      </c>
      <c r="N15" s="5">
        <v>456</v>
      </c>
      <c r="P15" t="s">
        <v>6</v>
      </c>
      <c r="Q15" t="s">
        <v>34</v>
      </c>
      <c r="R15" t="s">
        <v>26</v>
      </c>
      <c r="S15" s="4">
        <v>8008</v>
      </c>
      <c r="T15" s="5">
        <v>456</v>
      </c>
      <c r="U15" s="5">
        <v>456</v>
      </c>
    </row>
    <row r="16" spans="2:21" x14ac:dyDescent="0.25">
      <c r="B16" t="s">
        <v>40</v>
      </c>
      <c r="C16" t="s">
        <v>35</v>
      </c>
      <c r="D16" t="s">
        <v>30</v>
      </c>
      <c r="E16" s="4">
        <v>2275</v>
      </c>
      <c r="F16" s="5">
        <v>447</v>
      </c>
      <c r="J16" t="s">
        <v>40</v>
      </c>
      <c r="K16" t="s">
        <v>35</v>
      </c>
      <c r="L16" t="s">
        <v>30</v>
      </c>
      <c r="M16" s="4">
        <v>2275</v>
      </c>
      <c r="N16" s="5">
        <v>447</v>
      </c>
      <c r="P16" t="s">
        <v>40</v>
      </c>
      <c r="Q16" t="s">
        <v>35</v>
      </c>
      <c r="R16" t="s">
        <v>30</v>
      </c>
      <c r="S16" s="4">
        <v>2275</v>
      </c>
      <c r="T16" s="5">
        <v>447</v>
      </c>
      <c r="U16" s="5">
        <v>447</v>
      </c>
    </row>
    <row r="17" spans="2:21" x14ac:dyDescent="0.25">
      <c r="B17" t="s">
        <v>40</v>
      </c>
      <c r="C17" t="s">
        <v>35</v>
      </c>
      <c r="D17" t="s">
        <v>33</v>
      </c>
      <c r="E17" s="4">
        <v>8869</v>
      </c>
      <c r="F17" s="5">
        <v>432</v>
      </c>
      <c r="J17" t="s">
        <v>40</v>
      </c>
      <c r="K17" t="s">
        <v>35</v>
      </c>
      <c r="L17" t="s">
        <v>33</v>
      </c>
      <c r="M17" s="4">
        <v>8869</v>
      </c>
      <c r="N17" s="5">
        <v>432</v>
      </c>
      <c r="P17" t="s">
        <v>40</v>
      </c>
      <c r="Q17" t="s">
        <v>35</v>
      </c>
      <c r="R17" t="s">
        <v>33</v>
      </c>
      <c r="S17" s="4">
        <v>8869</v>
      </c>
      <c r="T17" s="5">
        <v>432</v>
      </c>
      <c r="U17" s="5">
        <v>432</v>
      </c>
    </row>
    <row r="18" spans="2:21" x14ac:dyDescent="0.25">
      <c r="B18" t="s">
        <v>6</v>
      </c>
      <c r="C18" t="s">
        <v>39</v>
      </c>
      <c r="D18" t="s">
        <v>25</v>
      </c>
      <c r="E18" s="4">
        <v>2100</v>
      </c>
      <c r="F18" s="5">
        <v>414</v>
      </c>
      <c r="J18" t="s">
        <v>6</v>
      </c>
      <c r="K18" t="s">
        <v>39</v>
      </c>
      <c r="L18" t="s">
        <v>25</v>
      </c>
      <c r="M18" s="4">
        <v>2100</v>
      </c>
      <c r="N18" s="5">
        <v>414</v>
      </c>
      <c r="P18" t="s">
        <v>6</v>
      </c>
      <c r="Q18" t="s">
        <v>39</v>
      </c>
      <c r="R18" t="s">
        <v>25</v>
      </c>
      <c r="S18" s="4">
        <v>2100</v>
      </c>
      <c r="T18" s="5">
        <v>414</v>
      </c>
      <c r="U18" s="5">
        <v>414</v>
      </c>
    </row>
    <row r="19" spans="2:21" x14ac:dyDescent="0.25">
      <c r="B19" t="s">
        <v>6</v>
      </c>
      <c r="C19" t="s">
        <v>37</v>
      </c>
      <c r="D19" t="s">
        <v>16</v>
      </c>
      <c r="E19" s="4">
        <v>1904</v>
      </c>
      <c r="F19" s="5">
        <v>405</v>
      </c>
      <c r="J19" t="s">
        <v>6</v>
      </c>
      <c r="K19" t="s">
        <v>37</v>
      </c>
      <c r="L19" t="s">
        <v>16</v>
      </c>
      <c r="M19" s="4">
        <v>1904</v>
      </c>
      <c r="N19" s="5">
        <v>405</v>
      </c>
      <c r="P19" t="s">
        <v>6</v>
      </c>
      <c r="Q19" t="s">
        <v>37</v>
      </c>
      <c r="R19" t="s">
        <v>16</v>
      </c>
      <c r="S19" s="4">
        <v>1904</v>
      </c>
      <c r="T19" s="5">
        <v>405</v>
      </c>
      <c r="U19" s="5">
        <v>405</v>
      </c>
    </row>
    <row r="20" spans="2:21" x14ac:dyDescent="0.25">
      <c r="B20" t="s">
        <v>6</v>
      </c>
      <c r="C20" t="s">
        <v>35</v>
      </c>
      <c r="D20" t="s">
        <v>4</v>
      </c>
      <c r="E20" s="4">
        <v>1302</v>
      </c>
      <c r="F20" s="5">
        <v>402</v>
      </c>
      <c r="J20" t="s">
        <v>6</v>
      </c>
      <c r="K20" t="s">
        <v>35</v>
      </c>
      <c r="L20" t="s">
        <v>4</v>
      </c>
      <c r="M20" s="4">
        <v>1302</v>
      </c>
      <c r="N20" s="5">
        <v>402</v>
      </c>
      <c r="P20" t="s">
        <v>6</v>
      </c>
      <c r="Q20" t="s">
        <v>35</v>
      </c>
      <c r="R20" t="s">
        <v>4</v>
      </c>
      <c r="S20" s="4">
        <v>1302</v>
      </c>
      <c r="T20" s="5">
        <v>402</v>
      </c>
      <c r="U20" s="5">
        <v>402</v>
      </c>
    </row>
    <row r="21" spans="2:21" x14ac:dyDescent="0.25">
      <c r="B21" t="s">
        <v>6</v>
      </c>
      <c r="C21" t="s">
        <v>39</v>
      </c>
      <c r="D21" t="s">
        <v>29</v>
      </c>
      <c r="E21" s="4">
        <v>3052</v>
      </c>
      <c r="F21" s="5">
        <v>378</v>
      </c>
      <c r="J21" t="s">
        <v>6</v>
      </c>
      <c r="K21" t="s">
        <v>39</v>
      </c>
      <c r="L21" t="s">
        <v>29</v>
      </c>
      <c r="M21" s="4">
        <v>3052</v>
      </c>
      <c r="N21" s="5">
        <v>378</v>
      </c>
      <c r="P21" t="s">
        <v>6</v>
      </c>
      <c r="Q21" t="s">
        <v>39</v>
      </c>
      <c r="R21" t="s">
        <v>29</v>
      </c>
      <c r="S21" s="4">
        <v>3052</v>
      </c>
      <c r="T21" s="5">
        <v>378</v>
      </c>
      <c r="U21" s="5">
        <v>378</v>
      </c>
    </row>
    <row r="22" spans="2:21" x14ac:dyDescent="0.25">
      <c r="B22" t="s">
        <v>40</v>
      </c>
      <c r="C22" t="s">
        <v>35</v>
      </c>
      <c r="D22" t="s">
        <v>22</v>
      </c>
      <c r="E22" s="4">
        <v>6853</v>
      </c>
      <c r="F22" s="5">
        <v>372</v>
      </c>
      <c r="J22" t="s">
        <v>40</v>
      </c>
      <c r="K22" t="s">
        <v>35</v>
      </c>
      <c r="L22" t="s">
        <v>22</v>
      </c>
      <c r="M22" s="4">
        <v>6853</v>
      </c>
      <c r="N22" s="5">
        <v>372</v>
      </c>
      <c r="P22" t="s">
        <v>40</v>
      </c>
      <c r="Q22" t="s">
        <v>35</v>
      </c>
      <c r="R22" t="s">
        <v>22</v>
      </c>
      <c r="S22" s="4">
        <v>6853</v>
      </c>
      <c r="T22" s="5">
        <v>372</v>
      </c>
      <c r="U22" s="5">
        <v>372</v>
      </c>
    </row>
    <row r="23" spans="2:21" x14ac:dyDescent="0.25">
      <c r="B23" t="s">
        <v>7</v>
      </c>
      <c r="C23" t="s">
        <v>34</v>
      </c>
      <c r="D23" t="s">
        <v>14</v>
      </c>
      <c r="E23" s="4">
        <v>1932</v>
      </c>
      <c r="F23" s="5">
        <v>369</v>
      </c>
      <c r="J23" t="s">
        <v>7</v>
      </c>
      <c r="K23" t="s">
        <v>34</v>
      </c>
      <c r="L23" t="s">
        <v>14</v>
      </c>
      <c r="M23" s="4">
        <v>1932</v>
      </c>
      <c r="N23" s="5">
        <v>369</v>
      </c>
      <c r="P23" t="s">
        <v>7</v>
      </c>
      <c r="Q23" t="s">
        <v>34</v>
      </c>
      <c r="R23" t="s">
        <v>14</v>
      </c>
      <c r="S23" s="4">
        <v>1932</v>
      </c>
      <c r="T23" s="5">
        <v>369</v>
      </c>
      <c r="U23" s="5">
        <v>369</v>
      </c>
    </row>
    <row r="24" spans="2:21" x14ac:dyDescent="0.25">
      <c r="B24" t="s">
        <v>3</v>
      </c>
      <c r="C24" t="s">
        <v>37</v>
      </c>
      <c r="D24" t="s">
        <v>4</v>
      </c>
      <c r="E24" s="4">
        <v>938</v>
      </c>
      <c r="F24" s="5">
        <v>366</v>
      </c>
      <c r="J24" t="s">
        <v>3</v>
      </c>
      <c r="K24" t="s">
        <v>37</v>
      </c>
      <c r="L24" t="s">
        <v>4</v>
      </c>
      <c r="M24" s="4">
        <v>938</v>
      </c>
      <c r="N24" s="5">
        <v>366</v>
      </c>
      <c r="P24" t="s">
        <v>3</v>
      </c>
      <c r="Q24" t="s">
        <v>37</v>
      </c>
      <c r="R24" t="s">
        <v>4</v>
      </c>
      <c r="S24" s="4">
        <v>938</v>
      </c>
      <c r="T24" s="5">
        <v>366</v>
      </c>
      <c r="U24" s="5">
        <v>366</v>
      </c>
    </row>
    <row r="25" spans="2:21" x14ac:dyDescent="0.25">
      <c r="B25" t="s">
        <v>6</v>
      </c>
      <c r="C25" t="s">
        <v>34</v>
      </c>
      <c r="D25" t="s">
        <v>30</v>
      </c>
      <c r="E25" s="4">
        <v>3402</v>
      </c>
      <c r="F25" s="5">
        <v>366</v>
      </c>
      <c r="J25" t="s">
        <v>6</v>
      </c>
      <c r="K25" t="s">
        <v>34</v>
      </c>
      <c r="L25" t="s">
        <v>30</v>
      </c>
      <c r="M25" s="4">
        <v>3402</v>
      </c>
      <c r="N25" s="5">
        <v>366</v>
      </c>
      <c r="P25" t="s">
        <v>6</v>
      </c>
      <c r="Q25" t="s">
        <v>34</v>
      </c>
      <c r="R25" t="s">
        <v>30</v>
      </c>
      <c r="S25" s="4">
        <v>3402</v>
      </c>
      <c r="T25" s="5">
        <v>366</v>
      </c>
      <c r="U25" s="5">
        <v>366</v>
      </c>
    </row>
    <row r="26" spans="2:21" x14ac:dyDescent="0.25">
      <c r="B26" t="s">
        <v>8</v>
      </c>
      <c r="C26" t="s">
        <v>35</v>
      </c>
      <c r="D26" t="s">
        <v>20</v>
      </c>
      <c r="E26" s="4">
        <v>2702</v>
      </c>
      <c r="F26" s="5">
        <v>363</v>
      </c>
      <c r="J26" t="s">
        <v>8</v>
      </c>
      <c r="K26" t="s">
        <v>35</v>
      </c>
      <c r="L26" t="s">
        <v>20</v>
      </c>
      <c r="M26" s="4">
        <v>2702</v>
      </c>
      <c r="N26" s="5">
        <v>363</v>
      </c>
      <c r="P26" t="s">
        <v>8</v>
      </c>
      <c r="Q26" t="s">
        <v>35</v>
      </c>
      <c r="R26" t="s">
        <v>20</v>
      </c>
      <c r="S26" s="4">
        <v>2702</v>
      </c>
      <c r="T26" s="5">
        <v>363</v>
      </c>
      <c r="U26" s="5">
        <v>363</v>
      </c>
    </row>
    <row r="27" spans="2:21" x14ac:dyDescent="0.25">
      <c r="B27" t="s">
        <v>5</v>
      </c>
      <c r="C27" t="s">
        <v>35</v>
      </c>
      <c r="D27" t="s">
        <v>29</v>
      </c>
      <c r="E27" s="4">
        <v>4480</v>
      </c>
      <c r="F27" s="5">
        <v>357</v>
      </c>
      <c r="J27" t="s">
        <v>5</v>
      </c>
      <c r="K27" t="s">
        <v>35</v>
      </c>
      <c r="L27" t="s">
        <v>29</v>
      </c>
      <c r="M27" s="4">
        <v>4480</v>
      </c>
      <c r="N27" s="5">
        <v>357</v>
      </c>
      <c r="P27" t="s">
        <v>5</v>
      </c>
      <c r="Q27" t="s">
        <v>35</v>
      </c>
      <c r="R27" t="s">
        <v>29</v>
      </c>
      <c r="S27" s="4">
        <v>4480</v>
      </c>
      <c r="T27" s="5">
        <v>357</v>
      </c>
      <c r="U27" s="5">
        <v>357</v>
      </c>
    </row>
    <row r="28" spans="2:21" x14ac:dyDescent="0.25">
      <c r="B28" t="s">
        <v>5</v>
      </c>
      <c r="C28" t="s">
        <v>36</v>
      </c>
      <c r="D28" t="s">
        <v>17</v>
      </c>
      <c r="E28" s="4">
        <v>3339</v>
      </c>
      <c r="F28" s="5">
        <v>348</v>
      </c>
      <c r="J28" t="s">
        <v>5</v>
      </c>
      <c r="K28" t="s">
        <v>36</v>
      </c>
      <c r="L28" t="s">
        <v>17</v>
      </c>
      <c r="M28" s="4">
        <v>3339</v>
      </c>
      <c r="N28" s="5">
        <v>348</v>
      </c>
      <c r="P28" t="s">
        <v>5</v>
      </c>
      <c r="Q28" t="s">
        <v>36</v>
      </c>
      <c r="R28" t="s">
        <v>17</v>
      </c>
      <c r="S28" s="4">
        <v>3339</v>
      </c>
      <c r="T28" s="5">
        <v>348</v>
      </c>
      <c r="U28" s="5">
        <v>348</v>
      </c>
    </row>
    <row r="29" spans="2:21" x14ac:dyDescent="0.25">
      <c r="B29" t="s">
        <v>2</v>
      </c>
      <c r="C29" t="s">
        <v>38</v>
      </c>
      <c r="D29" t="s">
        <v>31</v>
      </c>
      <c r="E29" s="4">
        <v>4326</v>
      </c>
      <c r="F29" s="5">
        <v>348</v>
      </c>
      <c r="J29" t="s">
        <v>2</v>
      </c>
      <c r="K29" t="s">
        <v>38</v>
      </c>
      <c r="L29" t="s">
        <v>31</v>
      </c>
      <c r="M29" s="4">
        <v>4326</v>
      </c>
      <c r="N29" s="5">
        <v>348</v>
      </c>
      <c r="P29" t="s">
        <v>2</v>
      </c>
      <c r="Q29" t="s">
        <v>38</v>
      </c>
      <c r="R29" t="s">
        <v>31</v>
      </c>
      <c r="S29" s="4">
        <v>4326</v>
      </c>
      <c r="T29" s="5">
        <v>348</v>
      </c>
      <c r="U29" s="5">
        <v>348</v>
      </c>
    </row>
    <row r="30" spans="2:21" x14ac:dyDescent="0.25">
      <c r="B30" t="s">
        <v>10</v>
      </c>
      <c r="C30" t="s">
        <v>36</v>
      </c>
      <c r="D30" t="s">
        <v>29</v>
      </c>
      <c r="E30" s="4">
        <v>2471</v>
      </c>
      <c r="F30" s="5">
        <v>342</v>
      </c>
      <c r="J30" t="s">
        <v>10</v>
      </c>
      <c r="K30" t="s">
        <v>36</v>
      </c>
      <c r="L30" t="s">
        <v>29</v>
      </c>
      <c r="M30" s="4">
        <v>2471</v>
      </c>
      <c r="N30" s="5">
        <v>342</v>
      </c>
      <c r="P30" t="s">
        <v>10</v>
      </c>
      <c r="Q30" t="s">
        <v>36</v>
      </c>
      <c r="R30" t="s">
        <v>29</v>
      </c>
      <c r="S30" s="4">
        <v>2471</v>
      </c>
      <c r="T30" s="5">
        <v>342</v>
      </c>
      <c r="U30" s="5">
        <v>342</v>
      </c>
    </row>
    <row r="31" spans="2:21" x14ac:dyDescent="0.25">
      <c r="B31" t="s">
        <v>5</v>
      </c>
      <c r="C31" t="s">
        <v>34</v>
      </c>
      <c r="D31" t="s">
        <v>20</v>
      </c>
      <c r="E31" s="4">
        <v>15610</v>
      </c>
      <c r="F31" s="5">
        <v>339</v>
      </c>
      <c r="J31" t="s">
        <v>5</v>
      </c>
      <c r="K31" t="s">
        <v>34</v>
      </c>
      <c r="L31" t="s">
        <v>20</v>
      </c>
      <c r="M31" s="4">
        <v>15610</v>
      </c>
      <c r="N31" s="5">
        <v>339</v>
      </c>
      <c r="P31" t="s">
        <v>5</v>
      </c>
      <c r="Q31" t="s">
        <v>34</v>
      </c>
      <c r="R31" t="s">
        <v>20</v>
      </c>
      <c r="S31" s="4">
        <v>15610</v>
      </c>
      <c r="T31" s="5">
        <v>339</v>
      </c>
      <c r="U31" s="5">
        <v>339</v>
      </c>
    </row>
    <row r="32" spans="2:21" x14ac:dyDescent="0.25">
      <c r="B32" t="s">
        <v>7</v>
      </c>
      <c r="C32" t="s">
        <v>37</v>
      </c>
      <c r="D32" t="s">
        <v>16</v>
      </c>
      <c r="E32" s="4">
        <v>4487</v>
      </c>
      <c r="F32" s="5">
        <v>333</v>
      </c>
      <c r="J32" t="s">
        <v>7</v>
      </c>
      <c r="K32" t="s">
        <v>37</v>
      </c>
      <c r="L32" t="s">
        <v>16</v>
      </c>
      <c r="M32" s="4">
        <v>4487</v>
      </c>
      <c r="N32" s="5">
        <v>333</v>
      </c>
      <c r="P32" t="s">
        <v>7</v>
      </c>
      <c r="Q32" t="s">
        <v>37</v>
      </c>
      <c r="R32" t="s">
        <v>16</v>
      </c>
      <c r="S32" s="4">
        <v>4487</v>
      </c>
      <c r="T32" s="5">
        <v>333</v>
      </c>
      <c r="U32" s="5">
        <v>333</v>
      </c>
    </row>
    <row r="33" spans="2:21" x14ac:dyDescent="0.25">
      <c r="B33" t="s">
        <v>3</v>
      </c>
      <c r="C33" t="s">
        <v>37</v>
      </c>
      <c r="D33" t="s">
        <v>28</v>
      </c>
      <c r="E33" s="4">
        <v>7308</v>
      </c>
      <c r="F33" s="5">
        <v>327</v>
      </c>
      <c r="J33" t="s">
        <v>3</v>
      </c>
      <c r="K33" t="s">
        <v>37</v>
      </c>
      <c r="L33" t="s">
        <v>28</v>
      </c>
      <c r="M33" s="4">
        <v>7308</v>
      </c>
      <c r="N33" s="5">
        <v>327</v>
      </c>
      <c r="P33" t="s">
        <v>3</v>
      </c>
      <c r="Q33" t="s">
        <v>37</v>
      </c>
      <c r="R33" t="s">
        <v>28</v>
      </c>
      <c r="S33" s="4">
        <v>7308</v>
      </c>
      <c r="T33" s="5">
        <v>327</v>
      </c>
      <c r="U33" s="5">
        <v>327</v>
      </c>
    </row>
    <row r="34" spans="2:21" x14ac:dyDescent="0.25">
      <c r="B34" t="s">
        <v>3</v>
      </c>
      <c r="C34" t="s">
        <v>37</v>
      </c>
      <c r="D34" t="s">
        <v>29</v>
      </c>
      <c r="E34" s="4">
        <v>4592</v>
      </c>
      <c r="F34" s="5">
        <v>324</v>
      </c>
      <c r="J34" t="s">
        <v>3</v>
      </c>
      <c r="K34" t="s">
        <v>37</v>
      </c>
      <c r="L34" t="s">
        <v>29</v>
      </c>
      <c r="M34" s="4">
        <v>4592</v>
      </c>
      <c r="N34" s="5">
        <v>324</v>
      </c>
      <c r="P34" t="s">
        <v>3</v>
      </c>
      <c r="Q34" t="s">
        <v>37</v>
      </c>
      <c r="R34" t="s">
        <v>29</v>
      </c>
      <c r="S34" s="4">
        <v>4592</v>
      </c>
      <c r="T34" s="5">
        <v>324</v>
      </c>
      <c r="U34" s="5">
        <v>324</v>
      </c>
    </row>
    <row r="35" spans="2:21" x14ac:dyDescent="0.25">
      <c r="B35" t="s">
        <v>3</v>
      </c>
      <c r="C35" t="s">
        <v>34</v>
      </c>
      <c r="D35" t="s">
        <v>28</v>
      </c>
      <c r="E35" s="4">
        <v>3689</v>
      </c>
      <c r="F35" s="5">
        <v>312</v>
      </c>
      <c r="J35" t="s">
        <v>3</v>
      </c>
      <c r="K35" t="s">
        <v>34</v>
      </c>
      <c r="L35" t="s">
        <v>28</v>
      </c>
      <c r="M35" s="4">
        <v>3689</v>
      </c>
      <c r="N35" s="5">
        <v>312</v>
      </c>
      <c r="P35" t="s">
        <v>3</v>
      </c>
      <c r="Q35" t="s">
        <v>34</v>
      </c>
      <c r="R35" t="s">
        <v>28</v>
      </c>
      <c r="S35" s="4">
        <v>3689</v>
      </c>
      <c r="T35" s="5">
        <v>312</v>
      </c>
      <c r="U35" s="5">
        <v>312</v>
      </c>
    </row>
    <row r="36" spans="2:21" x14ac:dyDescent="0.25">
      <c r="B36" t="s">
        <v>7</v>
      </c>
      <c r="C36" t="s">
        <v>38</v>
      </c>
      <c r="D36" t="s">
        <v>30</v>
      </c>
      <c r="E36" s="4">
        <v>10129</v>
      </c>
      <c r="F36" s="5">
        <v>312</v>
      </c>
      <c r="J36" t="s">
        <v>7</v>
      </c>
      <c r="K36" t="s">
        <v>38</v>
      </c>
      <c r="L36" t="s">
        <v>30</v>
      </c>
      <c r="M36" s="4">
        <v>10129</v>
      </c>
      <c r="N36" s="5">
        <v>312</v>
      </c>
      <c r="P36" t="s">
        <v>7</v>
      </c>
      <c r="Q36" t="s">
        <v>38</v>
      </c>
      <c r="R36" t="s">
        <v>30</v>
      </c>
      <c r="S36" s="4">
        <v>10129</v>
      </c>
      <c r="T36" s="5">
        <v>312</v>
      </c>
      <c r="U36" s="5">
        <v>312</v>
      </c>
    </row>
    <row r="37" spans="2:21" x14ac:dyDescent="0.25">
      <c r="B37" t="s">
        <v>41</v>
      </c>
      <c r="C37" t="s">
        <v>36</v>
      </c>
      <c r="D37" t="s">
        <v>28</v>
      </c>
      <c r="E37" s="4">
        <v>854</v>
      </c>
      <c r="F37" s="5">
        <v>309</v>
      </c>
      <c r="J37" t="s">
        <v>41</v>
      </c>
      <c r="K37" t="s">
        <v>36</v>
      </c>
      <c r="L37" t="s">
        <v>28</v>
      </c>
      <c r="M37" s="4">
        <v>854</v>
      </c>
      <c r="N37" s="5">
        <v>309</v>
      </c>
      <c r="P37" t="s">
        <v>41</v>
      </c>
      <c r="Q37" t="s">
        <v>36</v>
      </c>
      <c r="R37" t="s">
        <v>28</v>
      </c>
      <c r="S37" s="4">
        <v>854</v>
      </c>
      <c r="T37" s="5">
        <v>309</v>
      </c>
      <c r="U37" s="5">
        <v>309</v>
      </c>
    </row>
    <row r="38" spans="2:21" x14ac:dyDescent="0.25">
      <c r="B38" t="s">
        <v>3</v>
      </c>
      <c r="C38" t="s">
        <v>35</v>
      </c>
      <c r="D38" t="s">
        <v>33</v>
      </c>
      <c r="E38" s="4">
        <v>819</v>
      </c>
      <c r="F38" s="5">
        <v>306</v>
      </c>
      <c r="J38" t="s">
        <v>3</v>
      </c>
      <c r="K38" t="s">
        <v>35</v>
      </c>
      <c r="L38" t="s">
        <v>33</v>
      </c>
      <c r="M38" s="4">
        <v>819</v>
      </c>
      <c r="N38" s="5">
        <v>306</v>
      </c>
      <c r="P38" t="s">
        <v>3</v>
      </c>
      <c r="Q38" t="s">
        <v>35</v>
      </c>
      <c r="R38" t="s">
        <v>33</v>
      </c>
      <c r="S38" s="4">
        <v>819</v>
      </c>
      <c r="T38" s="5">
        <v>306</v>
      </c>
      <c r="U38" s="5">
        <v>306</v>
      </c>
    </row>
    <row r="39" spans="2:21" x14ac:dyDescent="0.25">
      <c r="B39" t="s">
        <v>40</v>
      </c>
      <c r="C39" t="s">
        <v>36</v>
      </c>
      <c r="D39" t="s">
        <v>27</v>
      </c>
      <c r="E39" s="4">
        <v>3164</v>
      </c>
      <c r="F39" s="5">
        <v>306</v>
      </c>
      <c r="J39" t="s">
        <v>40</v>
      </c>
      <c r="K39" t="s">
        <v>36</v>
      </c>
      <c r="L39" t="s">
        <v>27</v>
      </c>
      <c r="M39" s="4">
        <v>3164</v>
      </c>
      <c r="N39" s="5">
        <v>306</v>
      </c>
      <c r="P39" t="s">
        <v>40</v>
      </c>
      <c r="Q39" t="s">
        <v>36</v>
      </c>
      <c r="R39" t="s">
        <v>27</v>
      </c>
      <c r="S39" s="4">
        <v>3164</v>
      </c>
      <c r="T39" s="5">
        <v>306</v>
      </c>
      <c r="U39" s="5">
        <v>306</v>
      </c>
    </row>
    <row r="40" spans="2:21" x14ac:dyDescent="0.25">
      <c r="B40" t="s">
        <v>9</v>
      </c>
      <c r="C40" t="s">
        <v>39</v>
      </c>
      <c r="D40" t="s">
        <v>24</v>
      </c>
      <c r="E40" s="4">
        <v>3920</v>
      </c>
      <c r="F40" s="5">
        <v>306</v>
      </c>
      <c r="J40" t="s">
        <v>9</v>
      </c>
      <c r="K40" t="s">
        <v>39</v>
      </c>
      <c r="L40" t="s">
        <v>24</v>
      </c>
      <c r="M40" s="4">
        <v>3920</v>
      </c>
      <c r="N40" s="5">
        <v>306</v>
      </c>
      <c r="P40" t="s">
        <v>9</v>
      </c>
      <c r="Q40" t="s">
        <v>39</v>
      </c>
      <c r="R40" t="s">
        <v>24</v>
      </c>
      <c r="S40" s="4">
        <v>3920</v>
      </c>
      <c r="T40" s="5">
        <v>306</v>
      </c>
      <c r="U40" s="5">
        <v>306</v>
      </c>
    </row>
    <row r="41" spans="2:21" x14ac:dyDescent="0.25">
      <c r="B41" t="s">
        <v>2</v>
      </c>
      <c r="C41" t="s">
        <v>35</v>
      </c>
      <c r="D41" t="s">
        <v>17</v>
      </c>
      <c r="E41" s="4">
        <v>1589</v>
      </c>
      <c r="F41" s="5">
        <v>303</v>
      </c>
      <c r="J41" t="s">
        <v>2</v>
      </c>
      <c r="K41" t="s">
        <v>35</v>
      </c>
      <c r="L41" t="s">
        <v>17</v>
      </c>
      <c r="M41" s="4">
        <v>1589</v>
      </c>
      <c r="N41" s="5">
        <v>303</v>
      </c>
      <c r="P41" t="s">
        <v>2</v>
      </c>
      <c r="Q41" t="s">
        <v>35</v>
      </c>
      <c r="R41" t="s">
        <v>17</v>
      </c>
      <c r="S41" s="4">
        <v>1589</v>
      </c>
      <c r="T41" s="5">
        <v>303</v>
      </c>
      <c r="U41" s="5">
        <v>303</v>
      </c>
    </row>
    <row r="42" spans="2:21" x14ac:dyDescent="0.25">
      <c r="B42" t="s">
        <v>10</v>
      </c>
      <c r="C42" t="s">
        <v>36</v>
      </c>
      <c r="D42" t="s">
        <v>32</v>
      </c>
      <c r="E42" s="4">
        <v>6657</v>
      </c>
      <c r="F42" s="5">
        <v>303</v>
      </c>
      <c r="J42" t="s">
        <v>10</v>
      </c>
      <c r="K42" t="s">
        <v>36</v>
      </c>
      <c r="L42" t="s">
        <v>32</v>
      </c>
      <c r="M42" s="4">
        <v>6657</v>
      </c>
      <c r="N42" s="5">
        <v>303</v>
      </c>
      <c r="P42" t="s">
        <v>10</v>
      </c>
      <c r="Q42" t="s">
        <v>36</v>
      </c>
      <c r="R42" t="s">
        <v>32</v>
      </c>
      <c r="S42" s="4">
        <v>6657</v>
      </c>
      <c r="T42" s="5">
        <v>303</v>
      </c>
      <c r="U42" s="5">
        <v>303</v>
      </c>
    </row>
    <row r="43" spans="2:21" x14ac:dyDescent="0.25">
      <c r="B43" t="s">
        <v>3</v>
      </c>
      <c r="C43" t="s">
        <v>38</v>
      </c>
      <c r="D43" t="s">
        <v>26</v>
      </c>
      <c r="E43" s="4">
        <v>8841</v>
      </c>
      <c r="F43" s="5">
        <v>303</v>
      </c>
      <c r="J43" t="s">
        <v>3</v>
      </c>
      <c r="K43" t="s">
        <v>38</v>
      </c>
      <c r="L43" t="s">
        <v>26</v>
      </c>
      <c r="M43" s="4">
        <v>8841</v>
      </c>
      <c r="N43" s="5">
        <v>303</v>
      </c>
      <c r="P43" t="s">
        <v>3</v>
      </c>
      <c r="Q43" t="s">
        <v>38</v>
      </c>
      <c r="R43" t="s">
        <v>26</v>
      </c>
      <c r="S43" s="4">
        <v>8841</v>
      </c>
      <c r="T43" s="5">
        <v>303</v>
      </c>
      <c r="U43" s="5">
        <v>303</v>
      </c>
    </row>
    <row r="44" spans="2:21" x14ac:dyDescent="0.25">
      <c r="B44" t="s">
        <v>7</v>
      </c>
      <c r="C44" t="s">
        <v>36</v>
      </c>
      <c r="D44" t="s">
        <v>19</v>
      </c>
      <c r="E44" s="4">
        <v>2870</v>
      </c>
      <c r="F44" s="5">
        <v>300</v>
      </c>
      <c r="J44" t="s">
        <v>7</v>
      </c>
      <c r="K44" t="s">
        <v>36</v>
      </c>
      <c r="L44" t="s">
        <v>19</v>
      </c>
      <c r="M44" s="4">
        <v>2870</v>
      </c>
      <c r="N44" s="5">
        <v>300</v>
      </c>
      <c r="P44" t="s">
        <v>7</v>
      </c>
      <c r="Q44" t="s">
        <v>36</v>
      </c>
      <c r="R44" t="s">
        <v>19</v>
      </c>
      <c r="S44" s="4">
        <v>2870</v>
      </c>
      <c r="T44" s="5">
        <v>300</v>
      </c>
      <c r="U44" s="5">
        <v>300</v>
      </c>
    </row>
    <row r="45" spans="2:21" x14ac:dyDescent="0.25">
      <c r="B45" t="s">
        <v>8</v>
      </c>
      <c r="C45" t="s">
        <v>35</v>
      </c>
      <c r="D45" t="s">
        <v>27</v>
      </c>
      <c r="E45" s="4">
        <v>4753</v>
      </c>
      <c r="F45" s="5">
        <v>300</v>
      </c>
      <c r="J45" t="s">
        <v>8</v>
      </c>
      <c r="K45" t="s">
        <v>35</v>
      </c>
      <c r="L45" t="s">
        <v>27</v>
      </c>
      <c r="M45" s="4">
        <v>4753</v>
      </c>
      <c r="N45" s="5">
        <v>300</v>
      </c>
      <c r="P45" t="s">
        <v>8</v>
      </c>
      <c r="Q45" t="s">
        <v>35</v>
      </c>
      <c r="R45" t="s">
        <v>27</v>
      </c>
      <c r="S45" s="4">
        <v>4753</v>
      </c>
      <c r="T45" s="5">
        <v>300</v>
      </c>
      <c r="U45" s="5">
        <v>300</v>
      </c>
    </row>
    <row r="46" spans="2:21" x14ac:dyDescent="0.25">
      <c r="B46" t="s">
        <v>40</v>
      </c>
      <c r="C46" t="s">
        <v>38</v>
      </c>
      <c r="D46" t="s">
        <v>13</v>
      </c>
      <c r="E46" s="4">
        <v>5670</v>
      </c>
      <c r="F46" s="5">
        <v>297</v>
      </c>
      <c r="J46" t="s">
        <v>40</v>
      </c>
      <c r="K46" t="s">
        <v>38</v>
      </c>
      <c r="L46" t="s">
        <v>13</v>
      </c>
      <c r="M46" s="4">
        <v>5670</v>
      </c>
      <c r="N46" s="5">
        <v>297</v>
      </c>
      <c r="P46" t="s">
        <v>40</v>
      </c>
      <c r="Q46" t="s">
        <v>38</v>
      </c>
      <c r="R46" t="s">
        <v>13</v>
      </c>
      <c r="S46" s="4">
        <v>5670</v>
      </c>
      <c r="T46" s="5">
        <v>297</v>
      </c>
      <c r="U46" s="5">
        <v>297</v>
      </c>
    </row>
    <row r="47" spans="2:21" x14ac:dyDescent="0.25">
      <c r="B47" t="s">
        <v>10</v>
      </c>
      <c r="C47" t="s">
        <v>37</v>
      </c>
      <c r="D47" t="s">
        <v>21</v>
      </c>
      <c r="E47" s="4">
        <v>245</v>
      </c>
      <c r="F47" s="5">
        <v>288</v>
      </c>
      <c r="J47" t="s">
        <v>10</v>
      </c>
      <c r="K47" t="s">
        <v>37</v>
      </c>
      <c r="L47" t="s">
        <v>21</v>
      </c>
      <c r="M47" s="4">
        <v>245</v>
      </c>
      <c r="N47" s="5">
        <v>288</v>
      </c>
      <c r="P47" t="s">
        <v>10</v>
      </c>
      <c r="Q47" t="s">
        <v>37</v>
      </c>
      <c r="R47" t="s">
        <v>21</v>
      </c>
      <c r="S47" s="4">
        <v>245</v>
      </c>
      <c r="T47" s="5">
        <v>288</v>
      </c>
      <c r="U47" s="5">
        <v>288</v>
      </c>
    </row>
    <row r="48" spans="2:21" x14ac:dyDescent="0.25">
      <c r="B48" t="s">
        <v>8</v>
      </c>
      <c r="C48" t="s">
        <v>34</v>
      </c>
      <c r="D48" t="s">
        <v>31</v>
      </c>
      <c r="E48" s="4">
        <v>3507</v>
      </c>
      <c r="F48" s="5">
        <v>288</v>
      </c>
      <c r="J48" t="s">
        <v>8</v>
      </c>
      <c r="K48" t="s">
        <v>34</v>
      </c>
      <c r="L48" t="s">
        <v>31</v>
      </c>
      <c r="M48" s="4">
        <v>3507</v>
      </c>
      <c r="N48" s="5">
        <v>288</v>
      </c>
      <c r="P48" t="s">
        <v>8</v>
      </c>
      <c r="Q48" t="s">
        <v>34</v>
      </c>
      <c r="R48" t="s">
        <v>31</v>
      </c>
      <c r="S48" s="4">
        <v>3507</v>
      </c>
      <c r="T48" s="5">
        <v>288</v>
      </c>
      <c r="U48" s="5">
        <v>288</v>
      </c>
    </row>
    <row r="49" spans="2:21" x14ac:dyDescent="0.25">
      <c r="B49" t="s">
        <v>7</v>
      </c>
      <c r="C49" t="s">
        <v>35</v>
      </c>
      <c r="D49" t="s">
        <v>28</v>
      </c>
      <c r="E49" s="4">
        <v>5194</v>
      </c>
      <c r="F49" s="5">
        <v>288</v>
      </c>
      <c r="J49" t="s">
        <v>7</v>
      </c>
      <c r="K49" t="s">
        <v>35</v>
      </c>
      <c r="L49" t="s">
        <v>28</v>
      </c>
      <c r="M49" s="4">
        <v>5194</v>
      </c>
      <c r="N49" s="5">
        <v>288</v>
      </c>
      <c r="P49" t="s">
        <v>7</v>
      </c>
      <c r="Q49" t="s">
        <v>35</v>
      </c>
      <c r="R49" t="s">
        <v>28</v>
      </c>
      <c r="S49" s="4">
        <v>5194</v>
      </c>
      <c r="T49" s="5">
        <v>288</v>
      </c>
      <c r="U49" s="5">
        <v>288</v>
      </c>
    </row>
    <row r="50" spans="2:21" x14ac:dyDescent="0.25">
      <c r="B50" t="s">
        <v>41</v>
      </c>
      <c r="C50" t="s">
        <v>36</v>
      </c>
      <c r="D50" t="s">
        <v>18</v>
      </c>
      <c r="E50" s="4">
        <v>9632</v>
      </c>
      <c r="F50" s="5">
        <v>288</v>
      </c>
      <c r="J50" t="s">
        <v>41</v>
      </c>
      <c r="K50" t="s">
        <v>36</v>
      </c>
      <c r="L50" t="s">
        <v>18</v>
      </c>
      <c r="M50" s="4">
        <v>9632</v>
      </c>
      <c r="N50" s="5">
        <v>288</v>
      </c>
      <c r="P50" t="s">
        <v>41</v>
      </c>
      <c r="Q50" t="s">
        <v>36</v>
      </c>
      <c r="R50" t="s">
        <v>18</v>
      </c>
      <c r="S50" s="4">
        <v>9632</v>
      </c>
      <c r="T50" s="5">
        <v>288</v>
      </c>
      <c r="U50" s="5">
        <v>288</v>
      </c>
    </row>
    <row r="51" spans="2:21" x14ac:dyDescent="0.25">
      <c r="B51" t="s">
        <v>6</v>
      </c>
      <c r="C51" t="s">
        <v>38</v>
      </c>
      <c r="D51" t="s">
        <v>27</v>
      </c>
      <c r="E51" s="4">
        <v>1134</v>
      </c>
      <c r="F51" s="5">
        <v>282</v>
      </c>
      <c r="J51" t="s">
        <v>6</v>
      </c>
      <c r="K51" t="s">
        <v>38</v>
      </c>
      <c r="L51" t="s">
        <v>27</v>
      </c>
      <c r="M51" s="4">
        <v>1134</v>
      </c>
      <c r="N51" s="5">
        <v>282</v>
      </c>
      <c r="P51" t="s">
        <v>6</v>
      </c>
      <c r="Q51" t="s">
        <v>38</v>
      </c>
      <c r="R51" t="s">
        <v>27</v>
      </c>
      <c r="S51" s="4">
        <v>1134</v>
      </c>
      <c r="T51" s="5">
        <v>282</v>
      </c>
      <c r="U51" s="5">
        <v>282</v>
      </c>
    </row>
    <row r="52" spans="2:21" x14ac:dyDescent="0.25">
      <c r="B52" t="s">
        <v>10</v>
      </c>
      <c r="C52" t="s">
        <v>35</v>
      </c>
      <c r="D52" t="s">
        <v>18</v>
      </c>
      <c r="E52" s="4">
        <v>3808</v>
      </c>
      <c r="F52" s="5">
        <v>279</v>
      </c>
      <c r="J52" t="s">
        <v>10</v>
      </c>
      <c r="K52" t="s">
        <v>35</v>
      </c>
      <c r="L52" t="s">
        <v>18</v>
      </c>
      <c r="M52" s="4">
        <v>3808</v>
      </c>
      <c r="N52" s="5">
        <v>279</v>
      </c>
      <c r="P52" t="s">
        <v>10</v>
      </c>
      <c r="Q52" t="s">
        <v>35</v>
      </c>
      <c r="R52" t="s">
        <v>18</v>
      </c>
      <c r="S52" s="4">
        <v>3808</v>
      </c>
      <c r="T52" s="5">
        <v>279</v>
      </c>
      <c r="U52" s="5">
        <v>279</v>
      </c>
    </row>
    <row r="53" spans="2:21" x14ac:dyDescent="0.25">
      <c r="B53" t="s">
        <v>10</v>
      </c>
      <c r="C53" t="s">
        <v>39</v>
      </c>
      <c r="D53" t="s">
        <v>21</v>
      </c>
      <c r="E53" s="4">
        <v>4858</v>
      </c>
      <c r="F53" s="5">
        <v>279</v>
      </c>
      <c r="J53" t="s">
        <v>10</v>
      </c>
      <c r="K53" t="s">
        <v>39</v>
      </c>
      <c r="L53" t="s">
        <v>21</v>
      </c>
      <c r="M53" s="4">
        <v>4858</v>
      </c>
      <c r="N53" s="5">
        <v>279</v>
      </c>
      <c r="P53" t="s">
        <v>10</v>
      </c>
      <c r="Q53" t="s">
        <v>39</v>
      </c>
      <c r="R53" t="s">
        <v>21</v>
      </c>
      <c r="S53" s="4">
        <v>4858</v>
      </c>
      <c r="T53" s="5">
        <v>279</v>
      </c>
      <c r="U53" s="5">
        <v>279</v>
      </c>
    </row>
    <row r="54" spans="2:21" x14ac:dyDescent="0.25">
      <c r="B54" t="s">
        <v>3</v>
      </c>
      <c r="C54" t="s">
        <v>35</v>
      </c>
      <c r="D54" t="s">
        <v>15</v>
      </c>
      <c r="E54" s="4">
        <v>6657</v>
      </c>
      <c r="F54" s="5">
        <v>276</v>
      </c>
      <c r="J54" t="s">
        <v>3</v>
      </c>
      <c r="K54" t="s">
        <v>35</v>
      </c>
      <c r="L54" t="s">
        <v>15</v>
      </c>
      <c r="M54" s="4">
        <v>6657</v>
      </c>
      <c r="N54" s="5">
        <v>276</v>
      </c>
      <c r="P54" t="s">
        <v>3</v>
      </c>
      <c r="Q54" t="s">
        <v>35</v>
      </c>
      <c r="R54" t="s">
        <v>15</v>
      </c>
      <c r="S54" s="4">
        <v>6657</v>
      </c>
      <c r="T54" s="5">
        <v>276</v>
      </c>
      <c r="U54" s="5">
        <v>276</v>
      </c>
    </row>
    <row r="55" spans="2:21" x14ac:dyDescent="0.25">
      <c r="B55" t="s">
        <v>3</v>
      </c>
      <c r="C55" t="s">
        <v>34</v>
      </c>
      <c r="D55" t="s">
        <v>14</v>
      </c>
      <c r="E55" s="4">
        <v>7259</v>
      </c>
      <c r="F55" s="5">
        <v>276</v>
      </c>
      <c r="J55" t="s">
        <v>3</v>
      </c>
      <c r="K55" t="s">
        <v>34</v>
      </c>
      <c r="L55" t="s">
        <v>14</v>
      </c>
      <c r="M55" s="4">
        <v>7259</v>
      </c>
      <c r="N55" s="5">
        <v>276</v>
      </c>
      <c r="P55" t="s">
        <v>3</v>
      </c>
      <c r="Q55" t="s">
        <v>34</v>
      </c>
      <c r="R55" t="s">
        <v>14</v>
      </c>
      <c r="S55" s="4">
        <v>7259</v>
      </c>
      <c r="T55" s="5">
        <v>276</v>
      </c>
      <c r="U55" s="5">
        <v>276</v>
      </c>
    </row>
    <row r="56" spans="2:21" x14ac:dyDescent="0.25">
      <c r="B56" t="s">
        <v>9</v>
      </c>
      <c r="C56" t="s">
        <v>37</v>
      </c>
      <c r="D56" t="s">
        <v>29</v>
      </c>
      <c r="E56" s="4">
        <v>1085</v>
      </c>
      <c r="F56" s="5">
        <v>273</v>
      </c>
      <c r="J56" t="s">
        <v>9</v>
      </c>
      <c r="K56" t="s">
        <v>37</v>
      </c>
      <c r="L56" t="s">
        <v>29</v>
      </c>
      <c r="M56" s="4">
        <v>1085</v>
      </c>
      <c r="N56" s="5">
        <v>273</v>
      </c>
      <c r="P56" t="s">
        <v>9</v>
      </c>
      <c r="Q56" t="s">
        <v>37</v>
      </c>
      <c r="R56" t="s">
        <v>29</v>
      </c>
      <c r="S56" s="4">
        <v>1085</v>
      </c>
      <c r="T56" s="5">
        <v>273</v>
      </c>
      <c r="U56" s="5">
        <v>273</v>
      </c>
    </row>
    <row r="57" spans="2:21" x14ac:dyDescent="0.25">
      <c r="B57" t="s">
        <v>6</v>
      </c>
      <c r="C57" t="s">
        <v>35</v>
      </c>
      <c r="D57" t="s">
        <v>20</v>
      </c>
      <c r="E57" s="4">
        <v>1071</v>
      </c>
      <c r="F57" s="5">
        <v>270</v>
      </c>
      <c r="J57" t="s">
        <v>6</v>
      </c>
      <c r="K57" t="s">
        <v>35</v>
      </c>
      <c r="L57" t="s">
        <v>20</v>
      </c>
      <c r="M57" s="4">
        <v>1071</v>
      </c>
      <c r="N57" s="5">
        <v>270</v>
      </c>
      <c r="P57" t="s">
        <v>6</v>
      </c>
      <c r="Q57" t="s">
        <v>35</v>
      </c>
      <c r="R57" t="s">
        <v>20</v>
      </c>
      <c r="S57" s="4">
        <v>1071</v>
      </c>
      <c r="T57" s="5">
        <v>270</v>
      </c>
      <c r="U57" s="5">
        <v>270</v>
      </c>
    </row>
    <row r="58" spans="2:21" x14ac:dyDescent="0.25">
      <c r="B58" t="s">
        <v>7</v>
      </c>
      <c r="C58" t="s">
        <v>38</v>
      </c>
      <c r="D58" t="s">
        <v>18</v>
      </c>
      <c r="E58" s="4">
        <v>1778</v>
      </c>
      <c r="F58" s="5">
        <v>270</v>
      </c>
      <c r="J58" t="s">
        <v>7</v>
      </c>
      <c r="K58" t="s">
        <v>38</v>
      </c>
      <c r="L58" t="s">
        <v>18</v>
      </c>
      <c r="M58" s="4">
        <v>1778</v>
      </c>
      <c r="N58" s="5">
        <v>270</v>
      </c>
      <c r="P58" t="s">
        <v>7</v>
      </c>
      <c r="Q58" t="s">
        <v>38</v>
      </c>
      <c r="R58" t="s">
        <v>18</v>
      </c>
      <c r="S58" s="4">
        <v>1778</v>
      </c>
      <c r="T58" s="5">
        <v>270</v>
      </c>
      <c r="U58" s="5">
        <v>270</v>
      </c>
    </row>
    <row r="59" spans="2:21" x14ac:dyDescent="0.25">
      <c r="B59" t="s">
        <v>10</v>
      </c>
      <c r="C59" t="s">
        <v>36</v>
      </c>
      <c r="D59" t="s">
        <v>23</v>
      </c>
      <c r="E59" s="4">
        <v>2317</v>
      </c>
      <c r="F59" s="5">
        <v>261</v>
      </c>
      <c r="J59" t="s">
        <v>10</v>
      </c>
      <c r="K59" t="s">
        <v>36</v>
      </c>
      <c r="L59" t="s">
        <v>23</v>
      </c>
      <c r="M59" s="4">
        <v>2317</v>
      </c>
      <c r="N59" s="5">
        <v>261</v>
      </c>
      <c r="P59" t="s">
        <v>10</v>
      </c>
      <c r="Q59" t="s">
        <v>36</v>
      </c>
      <c r="R59" t="s">
        <v>23</v>
      </c>
      <c r="S59" s="4">
        <v>2317</v>
      </c>
      <c r="T59" s="5">
        <v>261</v>
      </c>
      <c r="U59" s="5">
        <v>261</v>
      </c>
    </row>
    <row r="60" spans="2:21" x14ac:dyDescent="0.25">
      <c r="B60" t="s">
        <v>7</v>
      </c>
      <c r="C60" t="s">
        <v>38</v>
      </c>
      <c r="D60" t="s">
        <v>28</v>
      </c>
      <c r="E60" s="4">
        <v>5677</v>
      </c>
      <c r="F60" s="5">
        <v>258</v>
      </c>
      <c r="J60" t="s">
        <v>7</v>
      </c>
      <c r="K60" t="s">
        <v>38</v>
      </c>
      <c r="L60" t="s">
        <v>28</v>
      </c>
      <c r="M60" s="4">
        <v>5677</v>
      </c>
      <c r="N60" s="5">
        <v>258</v>
      </c>
      <c r="P60" t="s">
        <v>7</v>
      </c>
      <c r="Q60" t="s">
        <v>38</v>
      </c>
      <c r="R60" t="s">
        <v>28</v>
      </c>
      <c r="S60" s="4">
        <v>5677</v>
      </c>
      <c r="T60" s="5">
        <v>258</v>
      </c>
      <c r="U60" s="5">
        <v>258</v>
      </c>
    </row>
    <row r="61" spans="2:21" x14ac:dyDescent="0.25">
      <c r="B61" t="s">
        <v>3</v>
      </c>
      <c r="C61" t="s">
        <v>35</v>
      </c>
      <c r="D61" t="s">
        <v>14</v>
      </c>
      <c r="E61" s="4">
        <v>2415</v>
      </c>
      <c r="F61" s="5">
        <v>255</v>
      </c>
      <c r="J61" t="s">
        <v>3</v>
      </c>
      <c r="K61" t="s">
        <v>35</v>
      </c>
      <c r="L61" t="s">
        <v>14</v>
      </c>
      <c r="M61" s="4">
        <v>2415</v>
      </c>
      <c r="N61" s="5">
        <v>255</v>
      </c>
      <c r="P61" t="s">
        <v>3</v>
      </c>
      <c r="Q61" t="s">
        <v>35</v>
      </c>
      <c r="R61" t="s">
        <v>14</v>
      </c>
      <c r="S61" s="4">
        <v>2415</v>
      </c>
      <c r="T61" s="5">
        <v>255</v>
      </c>
      <c r="U61" s="5">
        <v>255</v>
      </c>
    </row>
    <row r="62" spans="2:21" x14ac:dyDescent="0.25">
      <c r="B62" t="s">
        <v>7</v>
      </c>
      <c r="C62" t="s">
        <v>36</v>
      </c>
      <c r="D62" t="s">
        <v>29</v>
      </c>
      <c r="E62" s="4">
        <v>5551</v>
      </c>
      <c r="F62" s="5">
        <v>252</v>
      </c>
      <c r="J62" t="s">
        <v>7</v>
      </c>
      <c r="K62" t="s">
        <v>36</v>
      </c>
      <c r="L62" t="s">
        <v>29</v>
      </c>
      <c r="M62" s="4">
        <v>5551</v>
      </c>
      <c r="N62" s="5">
        <v>252</v>
      </c>
      <c r="P62" t="s">
        <v>7</v>
      </c>
      <c r="Q62" t="s">
        <v>36</v>
      </c>
      <c r="R62" t="s">
        <v>29</v>
      </c>
      <c r="S62" s="4">
        <v>5551</v>
      </c>
      <c r="T62" s="5">
        <v>252</v>
      </c>
      <c r="U62" s="5">
        <v>252</v>
      </c>
    </row>
    <row r="63" spans="2:21" x14ac:dyDescent="0.25">
      <c r="B63" t="s">
        <v>7</v>
      </c>
      <c r="C63" t="s">
        <v>35</v>
      </c>
      <c r="D63" t="s">
        <v>30</v>
      </c>
      <c r="E63" s="4">
        <v>6755</v>
      </c>
      <c r="F63" s="5">
        <v>252</v>
      </c>
      <c r="J63" t="s">
        <v>7</v>
      </c>
      <c r="K63" t="s">
        <v>35</v>
      </c>
      <c r="L63" t="s">
        <v>30</v>
      </c>
      <c r="M63" s="4">
        <v>6755</v>
      </c>
      <c r="N63" s="5">
        <v>252</v>
      </c>
      <c r="P63" t="s">
        <v>7</v>
      </c>
      <c r="Q63" t="s">
        <v>35</v>
      </c>
      <c r="R63" t="s">
        <v>30</v>
      </c>
      <c r="S63" s="4">
        <v>6755</v>
      </c>
      <c r="T63" s="5">
        <v>252</v>
      </c>
      <c r="U63" s="5">
        <v>252</v>
      </c>
    </row>
    <row r="64" spans="2:21" x14ac:dyDescent="0.25">
      <c r="B64" t="s">
        <v>5</v>
      </c>
      <c r="C64" t="s">
        <v>39</v>
      </c>
      <c r="D64" t="s">
        <v>18</v>
      </c>
      <c r="E64" s="4">
        <v>385</v>
      </c>
      <c r="F64" s="5">
        <v>249</v>
      </c>
      <c r="J64" t="s">
        <v>5</v>
      </c>
      <c r="K64" t="s">
        <v>39</v>
      </c>
      <c r="L64" t="s">
        <v>18</v>
      </c>
      <c r="M64" s="4">
        <v>385</v>
      </c>
      <c r="N64" s="5">
        <v>249</v>
      </c>
      <c r="P64" t="s">
        <v>5</v>
      </c>
      <c r="Q64" t="s">
        <v>39</v>
      </c>
      <c r="R64" t="s">
        <v>18</v>
      </c>
      <c r="S64" s="4">
        <v>385</v>
      </c>
      <c r="T64" s="5">
        <v>249</v>
      </c>
      <c r="U64" s="5">
        <v>249</v>
      </c>
    </row>
    <row r="65" spans="2:21" x14ac:dyDescent="0.25">
      <c r="B65" t="s">
        <v>9</v>
      </c>
      <c r="C65" t="s">
        <v>37</v>
      </c>
      <c r="D65" t="s">
        <v>26</v>
      </c>
      <c r="E65" s="4">
        <v>2856</v>
      </c>
      <c r="F65" s="5">
        <v>246</v>
      </c>
      <c r="J65" t="s">
        <v>9</v>
      </c>
      <c r="K65" t="s">
        <v>37</v>
      </c>
      <c r="L65" t="s">
        <v>26</v>
      </c>
      <c r="M65" s="4">
        <v>2856</v>
      </c>
      <c r="N65" s="5">
        <v>246</v>
      </c>
      <c r="P65" t="s">
        <v>9</v>
      </c>
      <c r="Q65" t="s">
        <v>37</v>
      </c>
      <c r="R65" t="s">
        <v>26</v>
      </c>
      <c r="S65" s="4">
        <v>2856</v>
      </c>
      <c r="T65" s="5">
        <v>246</v>
      </c>
      <c r="U65" s="5">
        <v>246</v>
      </c>
    </row>
    <row r="66" spans="2:21" x14ac:dyDescent="0.25">
      <c r="B66" t="s">
        <v>2</v>
      </c>
      <c r="C66" t="s">
        <v>36</v>
      </c>
      <c r="D66" t="s">
        <v>31</v>
      </c>
      <c r="E66" s="4">
        <v>3094</v>
      </c>
      <c r="F66" s="5">
        <v>246</v>
      </c>
      <c r="J66" t="s">
        <v>2</v>
      </c>
      <c r="K66" t="s">
        <v>36</v>
      </c>
      <c r="L66" t="s">
        <v>31</v>
      </c>
      <c r="M66" s="4">
        <v>3094</v>
      </c>
      <c r="N66" s="5">
        <v>246</v>
      </c>
      <c r="P66" t="s">
        <v>2</v>
      </c>
      <c r="Q66" t="s">
        <v>36</v>
      </c>
      <c r="R66" t="s">
        <v>31</v>
      </c>
      <c r="S66" s="4">
        <v>3094</v>
      </c>
      <c r="T66" s="5">
        <v>246</v>
      </c>
      <c r="U66" s="5">
        <v>246</v>
      </c>
    </row>
    <row r="67" spans="2:21" x14ac:dyDescent="0.25">
      <c r="B67" t="s">
        <v>7</v>
      </c>
      <c r="C67" t="s">
        <v>39</v>
      </c>
      <c r="D67" t="s">
        <v>17</v>
      </c>
      <c r="E67" s="4">
        <v>4438</v>
      </c>
      <c r="F67" s="5">
        <v>246</v>
      </c>
      <c r="J67" t="s">
        <v>7</v>
      </c>
      <c r="K67" t="s">
        <v>39</v>
      </c>
      <c r="L67" t="s">
        <v>17</v>
      </c>
      <c r="M67" s="4">
        <v>4438</v>
      </c>
      <c r="N67" s="5">
        <v>246</v>
      </c>
      <c r="P67" t="s">
        <v>7</v>
      </c>
      <c r="Q67" t="s">
        <v>39</v>
      </c>
      <c r="R67" t="s">
        <v>17</v>
      </c>
      <c r="S67" s="4">
        <v>4438</v>
      </c>
      <c r="T67" s="5">
        <v>246</v>
      </c>
      <c r="U67" s="5">
        <v>246</v>
      </c>
    </row>
    <row r="68" spans="2:21" x14ac:dyDescent="0.25">
      <c r="B68" t="s">
        <v>5</v>
      </c>
      <c r="C68" t="s">
        <v>35</v>
      </c>
      <c r="D68" t="s">
        <v>31</v>
      </c>
      <c r="E68" s="4">
        <v>4753</v>
      </c>
      <c r="F68" s="5">
        <v>246</v>
      </c>
      <c r="J68" t="s">
        <v>5</v>
      </c>
      <c r="K68" t="s">
        <v>35</v>
      </c>
      <c r="L68" t="s">
        <v>31</v>
      </c>
      <c r="M68" s="4">
        <v>4753</v>
      </c>
      <c r="N68" s="5">
        <v>246</v>
      </c>
      <c r="P68" t="s">
        <v>5</v>
      </c>
      <c r="Q68" t="s">
        <v>35</v>
      </c>
      <c r="R68" t="s">
        <v>31</v>
      </c>
      <c r="S68" s="4">
        <v>4753</v>
      </c>
      <c r="T68" s="5">
        <v>246</v>
      </c>
      <c r="U68" s="5">
        <v>246</v>
      </c>
    </row>
    <row r="69" spans="2:21" x14ac:dyDescent="0.25">
      <c r="B69" t="s">
        <v>9</v>
      </c>
      <c r="C69" t="s">
        <v>35</v>
      </c>
      <c r="D69" t="s">
        <v>15</v>
      </c>
      <c r="E69" s="4">
        <v>7833</v>
      </c>
      <c r="F69" s="5">
        <v>243</v>
      </c>
      <c r="J69" t="s">
        <v>9</v>
      </c>
      <c r="K69" t="s">
        <v>35</v>
      </c>
      <c r="L69" t="s">
        <v>15</v>
      </c>
      <c r="M69" s="4">
        <v>7833</v>
      </c>
      <c r="N69" s="5">
        <v>243</v>
      </c>
      <c r="P69" t="s">
        <v>9</v>
      </c>
      <c r="Q69" t="s">
        <v>35</v>
      </c>
      <c r="R69" t="s">
        <v>15</v>
      </c>
      <c r="S69" s="4">
        <v>7833</v>
      </c>
      <c r="T69" s="5">
        <v>243</v>
      </c>
      <c r="U69" s="5">
        <v>243</v>
      </c>
    </row>
    <row r="70" spans="2:21" x14ac:dyDescent="0.25">
      <c r="B70" t="s">
        <v>41</v>
      </c>
      <c r="C70" t="s">
        <v>37</v>
      </c>
      <c r="D70" t="s">
        <v>30</v>
      </c>
      <c r="E70" s="4">
        <v>1526</v>
      </c>
      <c r="F70" s="5">
        <v>240</v>
      </c>
      <c r="J70" t="s">
        <v>41</v>
      </c>
      <c r="K70" t="s">
        <v>37</v>
      </c>
      <c r="L70" t="s">
        <v>30</v>
      </c>
      <c r="M70" s="4">
        <v>1526</v>
      </c>
      <c r="N70" s="5">
        <v>240</v>
      </c>
      <c r="P70" t="s">
        <v>41</v>
      </c>
      <c r="Q70" t="s">
        <v>37</v>
      </c>
      <c r="R70" t="s">
        <v>30</v>
      </c>
      <c r="S70" s="4">
        <v>1526</v>
      </c>
      <c r="T70" s="5">
        <v>240</v>
      </c>
      <c r="U70" s="5">
        <v>240</v>
      </c>
    </row>
    <row r="71" spans="2:21" x14ac:dyDescent="0.25">
      <c r="B71" t="s">
        <v>7</v>
      </c>
      <c r="C71" t="s">
        <v>35</v>
      </c>
      <c r="D71" t="s">
        <v>19</v>
      </c>
      <c r="E71" s="4">
        <v>4585</v>
      </c>
      <c r="F71" s="5">
        <v>240</v>
      </c>
      <c r="J71" t="s">
        <v>7</v>
      </c>
      <c r="K71" t="s">
        <v>35</v>
      </c>
      <c r="L71" t="s">
        <v>19</v>
      </c>
      <c r="M71" s="4">
        <v>4585</v>
      </c>
      <c r="N71" s="5">
        <v>240</v>
      </c>
      <c r="P71" t="s">
        <v>7</v>
      </c>
      <c r="Q71" t="s">
        <v>35</v>
      </c>
      <c r="R71" t="s">
        <v>19</v>
      </c>
      <c r="S71" s="4">
        <v>4585</v>
      </c>
      <c r="T71" s="5">
        <v>240</v>
      </c>
      <c r="U71" s="5">
        <v>240</v>
      </c>
    </row>
    <row r="72" spans="2:21" x14ac:dyDescent="0.25">
      <c r="B72" t="s">
        <v>5</v>
      </c>
      <c r="C72" t="s">
        <v>34</v>
      </c>
      <c r="D72" t="s">
        <v>22</v>
      </c>
      <c r="E72" s="4">
        <v>6279</v>
      </c>
      <c r="F72" s="5">
        <v>237</v>
      </c>
      <c r="J72" t="s">
        <v>5</v>
      </c>
      <c r="K72" t="s">
        <v>34</v>
      </c>
      <c r="L72" t="s">
        <v>22</v>
      </c>
      <c r="M72" s="4">
        <v>6279</v>
      </c>
      <c r="N72" s="5">
        <v>237</v>
      </c>
      <c r="P72" t="s">
        <v>5</v>
      </c>
      <c r="Q72" t="s">
        <v>34</v>
      </c>
      <c r="R72" t="s">
        <v>22</v>
      </c>
      <c r="S72" s="4">
        <v>6279</v>
      </c>
      <c r="T72" s="5">
        <v>237</v>
      </c>
      <c r="U72" s="5">
        <v>237</v>
      </c>
    </row>
    <row r="73" spans="2:21" x14ac:dyDescent="0.25">
      <c r="B73" t="s">
        <v>8</v>
      </c>
      <c r="C73" t="s">
        <v>38</v>
      </c>
      <c r="D73" t="s">
        <v>23</v>
      </c>
      <c r="E73" s="4">
        <v>1701</v>
      </c>
      <c r="F73" s="5">
        <v>234</v>
      </c>
      <c r="J73" t="s">
        <v>8</v>
      </c>
      <c r="K73" t="s">
        <v>38</v>
      </c>
      <c r="L73" t="s">
        <v>23</v>
      </c>
      <c r="M73" s="4">
        <v>1701</v>
      </c>
      <c r="N73" s="5">
        <v>234</v>
      </c>
      <c r="P73" t="s">
        <v>8</v>
      </c>
      <c r="Q73" t="s">
        <v>38</v>
      </c>
      <c r="R73" t="s">
        <v>23</v>
      </c>
      <c r="S73" s="4">
        <v>1701</v>
      </c>
      <c r="T73" s="5">
        <v>234</v>
      </c>
      <c r="U73" s="5">
        <v>234</v>
      </c>
    </row>
    <row r="74" spans="2:21" x14ac:dyDescent="0.25">
      <c r="B74" t="s">
        <v>3</v>
      </c>
      <c r="C74" t="s">
        <v>35</v>
      </c>
      <c r="D74" t="s">
        <v>25</v>
      </c>
      <c r="E74" s="4">
        <v>2464</v>
      </c>
      <c r="F74" s="5">
        <v>234</v>
      </c>
      <c r="J74" t="s">
        <v>3</v>
      </c>
      <c r="K74" t="s">
        <v>35</v>
      </c>
      <c r="L74" t="s">
        <v>25</v>
      </c>
      <c r="M74" s="4">
        <v>2464</v>
      </c>
      <c r="N74" s="5">
        <v>234</v>
      </c>
      <c r="P74" t="s">
        <v>3</v>
      </c>
      <c r="Q74" t="s">
        <v>35</v>
      </c>
      <c r="R74" t="s">
        <v>25</v>
      </c>
      <c r="S74" s="4">
        <v>2464</v>
      </c>
      <c r="T74" s="5">
        <v>234</v>
      </c>
      <c r="U74" s="5">
        <v>234</v>
      </c>
    </row>
    <row r="75" spans="2:21" x14ac:dyDescent="0.25">
      <c r="B75" t="s">
        <v>40</v>
      </c>
      <c r="C75" t="s">
        <v>35</v>
      </c>
      <c r="D75" t="s">
        <v>32</v>
      </c>
      <c r="E75" s="4">
        <v>12348</v>
      </c>
      <c r="F75" s="5">
        <v>234</v>
      </c>
      <c r="J75" t="s">
        <v>40</v>
      </c>
      <c r="K75" t="s">
        <v>35</v>
      </c>
      <c r="L75" t="s">
        <v>32</v>
      </c>
      <c r="M75" s="4">
        <v>12348</v>
      </c>
      <c r="N75" s="5">
        <v>234</v>
      </c>
      <c r="P75" t="s">
        <v>40</v>
      </c>
      <c r="Q75" t="s">
        <v>35</v>
      </c>
      <c r="R75" t="s">
        <v>32</v>
      </c>
      <c r="S75" s="4">
        <v>12348</v>
      </c>
      <c r="T75" s="5">
        <v>234</v>
      </c>
      <c r="U75" s="5">
        <v>234</v>
      </c>
    </row>
    <row r="76" spans="2:21" x14ac:dyDescent="0.25">
      <c r="B76" t="s">
        <v>41</v>
      </c>
      <c r="C76" t="s">
        <v>37</v>
      </c>
      <c r="D76" t="s">
        <v>15</v>
      </c>
      <c r="E76" s="4">
        <v>714</v>
      </c>
      <c r="F76" s="5">
        <v>231</v>
      </c>
      <c r="J76" t="s">
        <v>41</v>
      </c>
      <c r="K76" t="s">
        <v>37</v>
      </c>
      <c r="L76" t="s">
        <v>15</v>
      </c>
      <c r="M76" s="4">
        <v>714</v>
      </c>
      <c r="N76" s="5">
        <v>231</v>
      </c>
      <c r="P76" t="s">
        <v>41</v>
      </c>
      <c r="Q76" t="s">
        <v>37</v>
      </c>
      <c r="R76" t="s">
        <v>15</v>
      </c>
      <c r="S76" s="4">
        <v>714</v>
      </c>
      <c r="T76" s="5">
        <v>231</v>
      </c>
      <c r="U76" s="5">
        <v>231</v>
      </c>
    </row>
    <row r="77" spans="2:21" x14ac:dyDescent="0.25">
      <c r="B77" t="s">
        <v>41</v>
      </c>
      <c r="C77" t="s">
        <v>36</v>
      </c>
      <c r="D77" t="s">
        <v>13</v>
      </c>
      <c r="E77" s="4">
        <v>10311</v>
      </c>
      <c r="F77" s="5">
        <v>231</v>
      </c>
      <c r="J77" t="s">
        <v>41</v>
      </c>
      <c r="K77" t="s">
        <v>36</v>
      </c>
      <c r="L77" t="s">
        <v>13</v>
      </c>
      <c r="M77" s="4">
        <v>10311</v>
      </c>
      <c r="N77" s="5">
        <v>231</v>
      </c>
      <c r="P77" t="s">
        <v>41</v>
      </c>
      <c r="Q77" t="s">
        <v>36</v>
      </c>
      <c r="R77" t="s">
        <v>13</v>
      </c>
      <c r="S77" s="4">
        <v>10311</v>
      </c>
      <c r="T77" s="5">
        <v>231</v>
      </c>
      <c r="U77" s="5">
        <v>231</v>
      </c>
    </row>
    <row r="78" spans="2:21" x14ac:dyDescent="0.25">
      <c r="B78" t="s">
        <v>10</v>
      </c>
      <c r="C78" t="s">
        <v>35</v>
      </c>
      <c r="D78" t="s">
        <v>21</v>
      </c>
      <c r="E78" s="4">
        <v>567</v>
      </c>
      <c r="F78" s="5">
        <v>228</v>
      </c>
      <c r="J78" t="s">
        <v>10</v>
      </c>
      <c r="K78" t="s">
        <v>35</v>
      </c>
      <c r="L78" t="s">
        <v>21</v>
      </c>
      <c r="M78" s="4">
        <v>567</v>
      </c>
      <c r="N78" s="5">
        <v>228</v>
      </c>
      <c r="P78" t="s">
        <v>10</v>
      </c>
      <c r="Q78" t="s">
        <v>35</v>
      </c>
      <c r="R78" t="s">
        <v>21</v>
      </c>
      <c r="S78" s="4">
        <v>567</v>
      </c>
      <c r="T78" s="5">
        <v>228</v>
      </c>
      <c r="U78" s="5">
        <v>228</v>
      </c>
    </row>
    <row r="79" spans="2:21" x14ac:dyDescent="0.25">
      <c r="B79" t="s">
        <v>41</v>
      </c>
      <c r="C79" t="s">
        <v>34</v>
      </c>
      <c r="D79" t="s">
        <v>16</v>
      </c>
      <c r="E79" s="4">
        <v>1274</v>
      </c>
      <c r="F79" s="5">
        <v>225</v>
      </c>
      <c r="J79" t="s">
        <v>41</v>
      </c>
      <c r="K79" t="s">
        <v>34</v>
      </c>
      <c r="L79" t="s">
        <v>16</v>
      </c>
      <c r="M79" s="4">
        <v>1274</v>
      </c>
      <c r="N79" s="5">
        <v>225</v>
      </c>
      <c r="P79" t="s">
        <v>41</v>
      </c>
      <c r="Q79" t="s">
        <v>34</v>
      </c>
      <c r="R79" t="s">
        <v>16</v>
      </c>
      <c r="S79" s="4">
        <v>1274</v>
      </c>
      <c r="T79" s="5">
        <v>225</v>
      </c>
      <c r="U79" s="5">
        <v>225</v>
      </c>
    </row>
    <row r="80" spans="2:21" x14ac:dyDescent="0.25">
      <c r="B80" t="s">
        <v>40</v>
      </c>
      <c r="C80" t="s">
        <v>39</v>
      </c>
      <c r="D80" t="s">
        <v>28</v>
      </c>
      <c r="E80" s="4">
        <v>3101</v>
      </c>
      <c r="F80" s="5">
        <v>225</v>
      </c>
      <c r="J80" t="s">
        <v>40</v>
      </c>
      <c r="K80" t="s">
        <v>39</v>
      </c>
      <c r="L80" t="s">
        <v>28</v>
      </c>
      <c r="M80" s="4">
        <v>3101</v>
      </c>
      <c r="N80" s="5">
        <v>225</v>
      </c>
      <c r="P80" t="s">
        <v>40</v>
      </c>
      <c r="Q80" t="s">
        <v>39</v>
      </c>
      <c r="R80" t="s">
        <v>28</v>
      </c>
      <c r="S80" s="4">
        <v>3101</v>
      </c>
      <c r="T80" s="5">
        <v>225</v>
      </c>
      <c r="U80" s="5">
        <v>225</v>
      </c>
    </row>
    <row r="81" spans="2:21" x14ac:dyDescent="0.25">
      <c r="B81" t="s">
        <v>7</v>
      </c>
      <c r="C81" t="s">
        <v>37</v>
      </c>
      <c r="D81" t="s">
        <v>14</v>
      </c>
      <c r="E81" s="4">
        <v>6608</v>
      </c>
      <c r="F81" s="5">
        <v>225</v>
      </c>
      <c r="J81" t="s">
        <v>7</v>
      </c>
      <c r="K81" t="s">
        <v>37</v>
      </c>
      <c r="L81" t="s">
        <v>14</v>
      </c>
      <c r="M81" s="4">
        <v>6608</v>
      </c>
      <c r="N81" s="5">
        <v>225</v>
      </c>
      <c r="P81" t="s">
        <v>7</v>
      </c>
      <c r="Q81" t="s">
        <v>37</v>
      </c>
      <c r="R81" t="s">
        <v>14</v>
      </c>
      <c r="S81" s="4">
        <v>6608</v>
      </c>
      <c r="T81" s="5">
        <v>225</v>
      </c>
      <c r="U81" s="5">
        <v>225</v>
      </c>
    </row>
    <row r="82" spans="2:21" x14ac:dyDescent="0.25">
      <c r="B82" t="s">
        <v>8</v>
      </c>
      <c r="C82" t="s">
        <v>34</v>
      </c>
      <c r="D82" t="s">
        <v>16</v>
      </c>
      <c r="E82" s="4">
        <v>2009</v>
      </c>
      <c r="F82" s="5">
        <v>219</v>
      </c>
      <c r="J82" t="s">
        <v>8</v>
      </c>
      <c r="K82" t="s">
        <v>34</v>
      </c>
      <c r="L82" t="s">
        <v>16</v>
      </c>
      <c r="M82" s="4">
        <v>2009</v>
      </c>
      <c r="N82" s="5">
        <v>219</v>
      </c>
      <c r="P82" t="s">
        <v>8</v>
      </c>
      <c r="Q82" t="s">
        <v>34</v>
      </c>
      <c r="R82" t="s">
        <v>16</v>
      </c>
      <c r="S82" s="4">
        <v>2009</v>
      </c>
      <c r="T82" s="5">
        <v>219</v>
      </c>
      <c r="U82" s="5">
        <v>219</v>
      </c>
    </row>
    <row r="83" spans="2:21" x14ac:dyDescent="0.25">
      <c r="B83" t="s">
        <v>41</v>
      </c>
      <c r="C83" t="s">
        <v>35</v>
      </c>
      <c r="D83" t="s">
        <v>28</v>
      </c>
      <c r="E83" s="4">
        <v>7455</v>
      </c>
      <c r="F83" s="5">
        <v>216</v>
      </c>
      <c r="J83" t="s">
        <v>41</v>
      </c>
      <c r="K83" t="s">
        <v>35</v>
      </c>
      <c r="L83" t="s">
        <v>28</v>
      </c>
      <c r="M83" s="4">
        <v>7455</v>
      </c>
      <c r="N83" s="5">
        <v>216</v>
      </c>
      <c r="P83" t="s">
        <v>41</v>
      </c>
      <c r="Q83" t="s">
        <v>35</v>
      </c>
      <c r="R83" t="s">
        <v>28</v>
      </c>
      <c r="S83" s="4">
        <v>7455</v>
      </c>
      <c r="T83" s="5">
        <v>216</v>
      </c>
      <c r="U83" s="5">
        <v>216</v>
      </c>
    </row>
    <row r="84" spans="2:21" x14ac:dyDescent="0.25">
      <c r="B84" t="s">
        <v>8</v>
      </c>
      <c r="C84" t="s">
        <v>38</v>
      </c>
      <c r="D84" t="s">
        <v>32</v>
      </c>
      <c r="E84" s="4">
        <v>3752</v>
      </c>
      <c r="F84" s="5">
        <v>213</v>
      </c>
      <c r="J84" t="s">
        <v>8</v>
      </c>
      <c r="K84" t="s">
        <v>38</v>
      </c>
      <c r="L84" t="s">
        <v>32</v>
      </c>
      <c r="M84" s="4">
        <v>3752</v>
      </c>
      <c r="N84" s="5">
        <v>213</v>
      </c>
      <c r="P84" t="s">
        <v>8</v>
      </c>
      <c r="Q84" t="s">
        <v>38</v>
      </c>
      <c r="R84" t="s">
        <v>32</v>
      </c>
      <c r="S84" s="4">
        <v>3752</v>
      </c>
      <c r="T84" s="5">
        <v>213</v>
      </c>
      <c r="U84" s="5">
        <v>213</v>
      </c>
    </row>
    <row r="85" spans="2:21" x14ac:dyDescent="0.25">
      <c r="B85" t="s">
        <v>2</v>
      </c>
      <c r="C85" t="s">
        <v>39</v>
      </c>
      <c r="D85" t="s">
        <v>21</v>
      </c>
      <c r="E85" s="4">
        <v>7651</v>
      </c>
      <c r="F85" s="5">
        <v>213</v>
      </c>
      <c r="J85" t="s">
        <v>2</v>
      </c>
      <c r="K85" t="s">
        <v>39</v>
      </c>
      <c r="L85" t="s">
        <v>21</v>
      </c>
      <c r="M85" s="4">
        <v>7651</v>
      </c>
      <c r="N85" s="5">
        <v>213</v>
      </c>
      <c r="P85" t="s">
        <v>2</v>
      </c>
      <c r="Q85" t="s">
        <v>39</v>
      </c>
      <c r="R85" t="s">
        <v>21</v>
      </c>
      <c r="S85" s="4">
        <v>7651</v>
      </c>
      <c r="T85" s="5">
        <v>213</v>
      </c>
      <c r="U85" s="5">
        <v>213</v>
      </c>
    </row>
    <row r="86" spans="2:21" x14ac:dyDescent="0.25">
      <c r="B86" t="s">
        <v>8</v>
      </c>
      <c r="C86" t="s">
        <v>35</v>
      </c>
      <c r="D86" t="s">
        <v>22</v>
      </c>
      <c r="E86" s="4">
        <v>5012</v>
      </c>
      <c r="F86" s="5">
        <v>210</v>
      </c>
      <c r="J86" t="s">
        <v>8</v>
      </c>
      <c r="K86" t="s">
        <v>35</v>
      </c>
      <c r="L86" t="s">
        <v>22</v>
      </c>
      <c r="M86" s="4">
        <v>5012</v>
      </c>
      <c r="N86" s="5">
        <v>210</v>
      </c>
      <c r="P86" t="s">
        <v>8</v>
      </c>
      <c r="Q86" t="s">
        <v>35</v>
      </c>
      <c r="R86" t="s">
        <v>22</v>
      </c>
      <c r="S86" s="4">
        <v>5012</v>
      </c>
      <c r="T86" s="5">
        <v>210</v>
      </c>
      <c r="U86" s="5">
        <v>210</v>
      </c>
    </row>
    <row r="87" spans="2:21" x14ac:dyDescent="0.25">
      <c r="B87" t="s">
        <v>8</v>
      </c>
      <c r="C87" t="s">
        <v>39</v>
      </c>
      <c r="D87" t="s">
        <v>31</v>
      </c>
      <c r="E87" s="4">
        <v>8890</v>
      </c>
      <c r="F87" s="5">
        <v>210</v>
      </c>
      <c r="J87" t="s">
        <v>8</v>
      </c>
      <c r="K87" t="s">
        <v>39</v>
      </c>
      <c r="L87" t="s">
        <v>31</v>
      </c>
      <c r="M87" s="4">
        <v>8890</v>
      </c>
      <c r="N87" s="5">
        <v>210</v>
      </c>
      <c r="P87" t="s">
        <v>8</v>
      </c>
      <c r="Q87" t="s">
        <v>39</v>
      </c>
      <c r="R87" t="s">
        <v>31</v>
      </c>
      <c r="S87" s="4">
        <v>8890</v>
      </c>
      <c r="T87" s="5">
        <v>210</v>
      </c>
      <c r="U87" s="5">
        <v>210</v>
      </c>
    </row>
    <row r="88" spans="2:21" x14ac:dyDescent="0.25">
      <c r="B88" t="s">
        <v>9</v>
      </c>
      <c r="C88" t="s">
        <v>37</v>
      </c>
      <c r="D88" t="s">
        <v>4</v>
      </c>
      <c r="E88" s="4">
        <v>259</v>
      </c>
      <c r="F88" s="5">
        <v>207</v>
      </c>
      <c r="J88" t="s">
        <v>9</v>
      </c>
      <c r="K88" t="s">
        <v>37</v>
      </c>
      <c r="L88" t="s">
        <v>4</v>
      </c>
      <c r="M88" s="4">
        <v>259</v>
      </c>
      <c r="N88" s="5">
        <v>207</v>
      </c>
      <c r="P88" t="s">
        <v>9</v>
      </c>
      <c r="Q88" t="s">
        <v>37</v>
      </c>
      <c r="R88" t="s">
        <v>4</v>
      </c>
      <c r="S88" s="4">
        <v>259</v>
      </c>
      <c r="T88" s="5">
        <v>207</v>
      </c>
      <c r="U88" s="5">
        <v>207</v>
      </c>
    </row>
    <row r="89" spans="2:21" x14ac:dyDescent="0.25">
      <c r="B89" t="s">
        <v>6</v>
      </c>
      <c r="C89" t="s">
        <v>34</v>
      </c>
      <c r="D89" t="s">
        <v>27</v>
      </c>
      <c r="E89" s="4">
        <v>4242</v>
      </c>
      <c r="F89" s="5">
        <v>207</v>
      </c>
      <c r="J89" t="s">
        <v>6</v>
      </c>
      <c r="K89" t="s">
        <v>34</v>
      </c>
      <c r="L89" t="s">
        <v>27</v>
      </c>
      <c r="M89" s="4">
        <v>4242</v>
      </c>
      <c r="N89" s="5">
        <v>207</v>
      </c>
      <c r="P89" t="s">
        <v>6</v>
      </c>
      <c r="Q89" t="s">
        <v>34</v>
      </c>
      <c r="R89" t="s">
        <v>27</v>
      </c>
      <c r="S89" s="4">
        <v>4242</v>
      </c>
      <c r="T89" s="5">
        <v>207</v>
      </c>
      <c r="U89" s="5">
        <v>207</v>
      </c>
    </row>
    <row r="90" spans="2:21" x14ac:dyDescent="0.25">
      <c r="B90" t="s">
        <v>7</v>
      </c>
      <c r="C90" t="s">
        <v>37</v>
      </c>
      <c r="D90" t="s">
        <v>22</v>
      </c>
      <c r="E90" s="4">
        <v>9835</v>
      </c>
      <c r="F90" s="5">
        <v>207</v>
      </c>
      <c r="J90" t="s">
        <v>7</v>
      </c>
      <c r="K90" t="s">
        <v>37</v>
      </c>
      <c r="L90" t="s">
        <v>22</v>
      </c>
      <c r="M90" s="4">
        <v>9835</v>
      </c>
      <c r="N90" s="5">
        <v>207</v>
      </c>
      <c r="P90" t="s">
        <v>7</v>
      </c>
      <c r="Q90" t="s">
        <v>37</v>
      </c>
      <c r="R90" t="s">
        <v>22</v>
      </c>
      <c r="S90" s="4">
        <v>9835</v>
      </c>
      <c r="T90" s="5">
        <v>207</v>
      </c>
      <c r="U90" s="5">
        <v>207</v>
      </c>
    </row>
    <row r="91" spans="2:21" x14ac:dyDescent="0.25">
      <c r="B91" t="s">
        <v>41</v>
      </c>
      <c r="C91" t="s">
        <v>36</v>
      </c>
      <c r="D91" t="s">
        <v>26</v>
      </c>
      <c r="E91" s="4">
        <v>98</v>
      </c>
      <c r="F91" s="5">
        <v>204</v>
      </c>
      <c r="J91" t="s">
        <v>41</v>
      </c>
      <c r="K91" t="s">
        <v>36</v>
      </c>
      <c r="L91" t="s">
        <v>26</v>
      </c>
      <c r="M91" s="4">
        <v>98</v>
      </c>
      <c r="N91" s="5">
        <v>204</v>
      </c>
      <c r="P91" t="s">
        <v>41</v>
      </c>
      <c r="Q91" t="s">
        <v>36</v>
      </c>
      <c r="R91" t="s">
        <v>26</v>
      </c>
      <c r="S91" s="4">
        <v>98</v>
      </c>
      <c r="T91" s="5">
        <v>204</v>
      </c>
      <c r="U91" s="5">
        <v>204</v>
      </c>
    </row>
    <row r="92" spans="2:21" x14ac:dyDescent="0.25">
      <c r="B92" t="s">
        <v>8</v>
      </c>
      <c r="C92" t="s">
        <v>37</v>
      </c>
      <c r="D92" t="s">
        <v>19</v>
      </c>
      <c r="E92" s="4">
        <v>1771</v>
      </c>
      <c r="F92" s="5">
        <v>204</v>
      </c>
      <c r="J92" t="s">
        <v>8</v>
      </c>
      <c r="K92" t="s">
        <v>37</v>
      </c>
      <c r="L92" t="s">
        <v>19</v>
      </c>
      <c r="M92" s="4">
        <v>1771</v>
      </c>
      <c r="N92" s="5">
        <v>204</v>
      </c>
      <c r="P92" t="s">
        <v>8</v>
      </c>
      <c r="Q92" t="s">
        <v>37</v>
      </c>
      <c r="R92" t="s">
        <v>19</v>
      </c>
      <c r="S92" s="4">
        <v>1771</v>
      </c>
      <c r="T92" s="5">
        <v>204</v>
      </c>
      <c r="U92" s="5">
        <v>204</v>
      </c>
    </row>
    <row r="93" spans="2:21" x14ac:dyDescent="0.25">
      <c r="B93" t="s">
        <v>9</v>
      </c>
      <c r="C93" t="s">
        <v>39</v>
      </c>
      <c r="D93" t="s">
        <v>18</v>
      </c>
      <c r="E93" s="4">
        <v>2639</v>
      </c>
      <c r="F93" s="5">
        <v>204</v>
      </c>
      <c r="J93" t="s">
        <v>9</v>
      </c>
      <c r="K93" t="s">
        <v>39</v>
      </c>
      <c r="L93" t="s">
        <v>18</v>
      </c>
      <c r="M93" s="4">
        <v>2639</v>
      </c>
      <c r="N93" s="5">
        <v>204</v>
      </c>
      <c r="P93" t="s">
        <v>9</v>
      </c>
      <c r="Q93" t="s">
        <v>39</v>
      </c>
      <c r="R93" t="s">
        <v>18</v>
      </c>
      <c r="S93" s="4">
        <v>2639</v>
      </c>
      <c r="T93" s="5">
        <v>204</v>
      </c>
      <c r="U93" s="5">
        <v>204</v>
      </c>
    </row>
    <row r="94" spans="2:21" x14ac:dyDescent="0.25">
      <c r="B94" t="s">
        <v>10</v>
      </c>
      <c r="C94" t="s">
        <v>34</v>
      </c>
      <c r="D94" t="s">
        <v>19</v>
      </c>
      <c r="E94" s="4">
        <v>5355</v>
      </c>
      <c r="F94" s="5">
        <v>204</v>
      </c>
      <c r="J94" t="s">
        <v>10</v>
      </c>
      <c r="K94" t="s">
        <v>34</v>
      </c>
      <c r="L94" t="s">
        <v>19</v>
      </c>
      <c r="M94" s="4">
        <v>5355</v>
      </c>
      <c r="N94" s="5">
        <v>204</v>
      </c>
      <c r="P94" t="s">
        <v>10</v>
      </c>
      <c r="Q94" t="s">
        <v>34</v>
      </c>
      <c r="R94" t="s">
        <v>19</v>
      </c>
      <c r="S94" s="4">
        <v>5355</v>
      </c>
      <c r="T94" s="5">
        <v>204</v>
      </c>
      <c r="U94" s="5">
        <v>204</v>
      </c>
    </row>
    <row r="95" spans="2:21" x14ac:dyDescent="0.25">
      <c r="B95" t="s">
        <v>9</v>
      </c>
      <c r="C95" t="s">
        <v>36</v>
      </c>
      <c r="D95" t="s">
        <v>27</v>
      </c>
      <c r="E95" s="4">
        <v>11522</v>
      </c>
      <c r="F95" s="5">
        <v>204</v>
      </c>
      <c r="J95" t="s">
        <v>9</v>
      </c>
      <c r="K95" t="s">
        <v>36</v>
      </c>
      <c r="L95" t="s">
        <v>27</v>
      </c>
      <c r="M95" s="4">
        <v>11522</v>
      </c>
      <c r="N95" s="5">
        <v>204</v>
      </c>
      <c r="P95" t="s">
        <v>9</v>
      </c>
      <c r="Q95" t="s">
        <v>36</v>
      </c>
      <c r="R95" t="s">
        <v>27</v>
      </c>
      <c r="S95" s="4">
        <v>11522</v>
      </c>
      <c r="T95" s="5">
        <v>204</v>
      </c>
      <c r="U95" s="5">
        <v>204</v>
      </c>
    </row>
    <row r="96" spans="2:21" x14ac:dyDescent="0.25">
      <c r="B96" t="s">
        <v>40</v>
      </c>
      <c r="C96" t="s">
        <v>36</v>
      </c>
      <c r="D96" t="s">
        <v>13</v>
      </c>
      <c r="E96" s="4">
        <v>4424</v>
      </c>
      <c r="F96" s="5">
        <v>201</v>
      </c>
      <c r="J96" t="s">
        <v>40</v>
      </c>
      <c r="K96" t="s">
        <v>36</v>
      </c>
      <c r="L96" t="s">
        <v>13</v>
      </c>
      <c r="M96" s="4">
        <v>4424</v>
      </c>
      <c r="N96" s="5">
        <v>201</v>
      </c>
      <c r="P96" t="s">
        <v>40</v>
      </c>
      <c r="Q96" t="s">
        <v>36</v>
      </c>
      <c r="R96" t="s">
        <v>13</v>
      </c>
      <c r="S96" s="4">
        <v>4424</v>
      </c>
      <c r="T96" s="5">
        <v>201</v>
      </c>
      <c r="U96" s="5">
        <v>201</v>
      </c>
    </row>
    <row r="97" spans="2:21" x14ac:dyDescent="0.25">
      <c r="B97" t="s">
        <v>5</v>
      </c>
      <c r="C97" t="s">
        <v>34</v>
      </c>
      <c r="D97" t="s">
        <v>15</v>
      </c>
      <c r="E97" s="4">
        <v>7280</v>
      </c>
      <c r="F97" s="5">
        <v>201</v>
      </c>
      <c r="J97" t="s">
        <v>5</v>
      </c>
      <c r="K97" t="s">
        <v>34</v>
      </c>
      <c r="L97" t="s">
        <v>15</v>
      </c>
      <c r="M97" s="4">
        <v>7280</v>
      </c>
      <c r="N97" s="5">
        <v>201</v>
      </c>
      <c r="P97" t="s">
        <v>5</v>
      </c>
      <c r="Q97" t="s">
        <v>34</v>
      </c>
      <c r="R97" t="s">
        <v>15</v>
      </c>
      <c r="S97" s="4">
        <v>7280</v>
      </c>
      <c r="T97" s="5">
        <v>201</v>
      </c>
      <c r="U97" s="5">
        <v>201</v>
      </c>
    </row>
    <row r="98" spans="2:21" x14ac:dyDescent="0.25">
      <c r="B98" t="s">
        <v>2</v>
      </c>
      <c r="C98" t="s">
        <v>37</v>
      </c>
      <c r="D98" t="s">
        <v>17</v>
      </c>
      <c r="E98" s="4">
        <v>9926</v>
      </c>
      <c r="F98" s="5">
        <v>201</v>
      </c>
      <c r="J98" t="s">
        <v>2</v>
      </c>
      <c r="K98" t="s">
        <v>37</v>
      </c>
      <c r="L98" t="s">
        <v>17</v>
      </c>
      <c r="M98" s="4">
        <v>9926</v>
      </c>
      <c r="N98" s="5">
        <v>201</v>
      </c>
      <c r="P98" t="s">
        <v>2</v>
      </c>
      <c r="Q98" t="s">
        <v>37</v>
      </c>
      <c r="R98" t="s">
        <v>17</v>
      </c>
      <c r="S98" s="4">
        <v>9926</v>
      </c>
      <c r="T98" s="5">
        <v>201</v>
      </c>
      <c r="U98" s="5">
        <v>201</v>
      </c>
    </row>
    <row r="99" spans="2:21" x14ac:dyDescent="0.25">
      <c r="B99" t="s">
        <v>5</v>
      </c>
      <c r="C99" t="s">
        <v>35</v>
      </c>
      <c r="D99" t="s">
        <v>15</v>
      </c>
      <c r="E99" s="4">
        <v>13391</v>
      </c>
      <c r="F99" s="5">
        <v>201</v>
      </c>
      <c r="J99" t="s">
        <v>5</v>
      </c>
      <c r="K99" t="s">
        <v>35</v>
      </c>
      <c r="L99" t="s">
        <v>15</v>
      </c>
      <c r="M99" s="4">
        <v>13391</v>
      </c>
      <c r="N99" s="5">
        <v>201</v>
      </c>
      <c r="P99" t="s">
        <v>5</v>
      </c>
      <c r="Q99" t="s">
        <v>35</v>
      </c>
      <c r="R99" t="s">
        <v>15</v>
      </c>
      <c r="S99" s="4">
        <v>13391</v>
      </c>
      <c r="T99" s="5">
        <v>201</v>
      </c>
      <c r="U99" s="5">
        <v>201</v>
      </c>
    </row>
    <row r="100" spans="2:21" x14ac:dyDescent="0.25">
      <c r="B100" t="s">
        <v>7</v>
      </c>
      <c r="C100" t="s">
        <v>39</v>
      </c>
      <c r="D100" t="s">
        <v>27</v>
      </c>
      <c r="E100" s="4">
        <v>966</v>
      </c>
      <c r="F100" s="5">
        <v>198</v>
      </c>
      <c r="J100" t="s">
        <v>7</v>
      </c>
      <c r="K100" t="s">
        <v>39</v>
      </c>
      <c r="L100" t="s">
        <v>27</v>
      </c>
      <c r="M100" s="4">
        <v>966</v>
      </c>
      <c r="N100" s="5">
        <v>198</v>
      </c>
      <c r="P100" t="s">
        <v>7</v>
      </c>
      <c r="Q100" t="s">
        <v>39</v>
      </c>
      <c r="R100" t="s">
        <v>27</v>
      </c>
      <c r="S100" s="4">
        <v>966</v>
      </c>
      <c r="T100" s="5">
        <v>198</v>
      </c>
      <c r="U100" s="5">
        <v>198</v>
      </c>
    </row>
    <row r="101" spans="2:21" x14ac:dyDescent="0.25">
      <c r="B101" t="s">
        <v>5</v>
      </c>
      <c r="C101" t="s">
        <v>34</v>
      </c>
      <c r="D101" t="s">
        <v>19</v>
      </c>
      <c r="E101" s="4">
        <v>861</v>
      </c>
      <c r="F101" s="5">
        <v>195</v>
      </c>
      <c r="J101" t="s">
        <v>5</v>
      </c>
      <c r="K101" t="s">
        <v>34</v>
      </c>
      <c r="L101" t="s">
        <v>19</v>
      </c>
      <c r="M101" s="4">
        <v>861</v>
      </c>
      <c r="N101" s="5">
        <v>195</v>
      </c>
      <c r="P101" t="s">
        <v>5</v>
      </c>
      <c r="Q101" t="s">
        <v>34</v>
      </c>
      <c r="R101" t="s">
        <v>19</v>
      </c>
      <c r="S101" s="4">
        <v>861</v>
      </c>
      <c r="T101" s="5">
        <v>195</v>
      </c>
      <c r="U101" s="5">
        <v>195</v>
      </c>
    </row>
    <row r="102" spans="2:21" x14ac:dyDescent="0.25">
      <c r="B102" t="s">
        <v>8</v>
      </c>
      <c r="C102" t="s">
        <v>37</v>
      </c>
      <c r="D102" t="s">
        <v>22</v>
      </c>
      <c r="E102" s="4">
        <v>1890</v>
      </c>
      <c r="F102" s="5">
        <v>195</v>
      </c>
      <c r="J102" t="s">
        <v>8</v>
      </c>
      <c r="K102" t="s">
        <v>37</v>
      </c>
      <c r="L102" t="s">
        <v>22</v>
      </c>
      <c r="M102" s="4">
        <v>1890</v>
      </c>
      <c r="N102" s="5">
        <v>195</v>
      </c>
      <c r="P102" t="s">
        <v>8</v>
      </c>
      <c r="Q102" t="s">
        <v>37</v>
      </c>
      <c r="R102" t="s">
        <v>22</v>
      </c>
      <c r="S102" s="4">
        <v>1890</v>
      </c>
      <c r="T102" s="5">
        <v>195</v>
      </c>
      <c r="U102" s="5">
        <v>195</v>
      </c>
    </row>
    <row r="103" spans="2:21" x14ac:dyDescent="0.25">
      <c r="B103" t="s">
        <v>10</v>
      </c>
      <c r="C103" t="s">
        <v>35</v>
      </c>
      <c r="D103" t="s">
        <v>20</v>
      </c>
      <c r="E103" s="4">
        <v>1974</v>
      </c>
      <c r="F103" s="5">
        <v>195</v>
      </c>
      <c r="J103" t="s">
        <v>10</v>
      </c>
      <c r="K103" t="s">
        <v>35</v>
      </c>
      <c r="L103" t="s">
        <v>20</v>
      </c>
      <c r="M103" s="4">
        <v>1974</v>
      </c>
      <c r="N103" s="5">
        <v>195</v>
      </c>
      <c r="P103" t="s">
        <v>10</v>
      </c>
      <c r="Q103" t="s">
        <v>35</v>
      </c>
      <c r="R103" t="s">
        <v>20</v>
      </c>
      <c r="S103" s="4">
        <v>1974</v>
      </c>
      <c r="T103" s="5">
        <v>195</v>
      </c>
      <c r="U103" s="5">
        <v>195</v>
      </c>
    </row>
    <row r="104" spans="2:21" x14ac:dyDescent="0.25">
      <c r="B104" t="s">
        <v>41</v>
      </c>
      <c r="C104" t="s">
        <v>36</v>
      </c>
      <c r="D104" t="s">
        <v>19</v>
      </c>
      <c r="E104" s="4">
        <v>1925</v>
      </c>
      <c r="F104" s="5">
        <v>192</v>
      </c>
      <c r="J104" t="s">
        <v>41</v>
      </c>
      <c r="K104" t="s">
        <v>36</v>
      </c>
      <c r="L104" t="s">
        <v>19</v>
      </c>
      <c r="M104" s="4">
        <v>1925</v>
      </c>
      <c r="N104" s="5">
        <v>192</v>
      </c>
      <c r="P104" t="s">
        <v>41</v>
      </c>
      <c r="Q104" t="s">
        <v>36</v>
      </c>
      <c r="R104" t="s">
        <v>19</v>
      </c>
      <c r="S104" s="4">
        <v>1925</v>
      </c>
      <c r="T104" s="5">
        <v>192</v>
      </c>
      <c r="U104" s="5">
        <v>192</v>
      </c>
    </row>
    <row r="105" spans="2:21" x14ac:dyDescent="0.25">
      <c r="B105" t="s">
        <v>9</v>
      </c>
      <c r="C105" t="s">
        <v>34</v>
      </c>
      <c r="D105" t="s">
        <v>16</v>
      </c>
      <c r="E105" s="4">
        <v>938</v>
      </c>
      <c r="F105" s="5">
        <v>189</v>
      </c>
      <c r="J105" t="s">
        <v>9</v>
      </c>
      <c r="K105" t="s">
        <v>34</v>
      </c>
      <c r="L105" t="s">
        <v>16</v>
      </c>
      <c r="M105" s="4">
        <v>938</v>
      </c>
      <c r="N105" s="5">
        <v>189</v>
      </c>
      <c r="P105" t="s">
        <v>9</v>
      </c>
      <c r="Q105" t="s">
        <v>34</v>
      </c>
      <c r="R105" t="s">
        <v>16</v>
      </c>
      <c r="S105" s="4">
        <v>938</v>
      </c>
      <c r="T105" s="5">
        <v>189</v>
      </c>
      <c r="U105" s="5">
        <v>189</v>
      </c>
    </row>
    <row r="106" spans="2:21" x14ac:dyDescent="0.25">
      <c r="B106" t="s">
        <v>9</v>
      </c>
      <c r="C106" t="s">
        <v>36</v>
      </c>
      <c r="D106" t="s">
        <v>32</v>
      </c>
      <c r="E106" s="4">
        <v>2954</v>
      </c>
      <c r="F106" s="5">
        <v>189</v>
      </c>
      <c r="J106" t="s">
        <v>9</v>
      </c>
      <c r="K106" t="s">
        <v>36</v>
      </c>
      <c r="L106" t="s">
        <v>32</v>
      </c>
      <c r="M106" s="4">
        <v>2954</v>
      </c>
      <c r="N106" s="5">
        <v>189</v>
      </c>
      <c r="P106" t="s">
        <v>9</v>
      </c>
      <c r="Q106" t="s">
        <v>36</v>
      </c>
      <c r="R106" t="s">
        <v>32</v>
      </c>
      <c r="S106" s="4">
        <v>2954</v>
      </c>
      <c r="T106" s="5">
        <v>189</v>
      </c>
      <c r="U106" s="5">
        <v>189</v>
      </c>
    </row>
    <row r="107" spans="2:21" x14ac:dyDescent="0.25">
      <c r="B107" t="s">
        <v>6</v>
      </c>
      <c r="C107" t="s">
        <v>37</v>
      </c>
      <c r="D107" t="s">
        <v>23</v>
      </c>
      <c r="E107" s="4">
        <v>4949</v>
      </c>
      <c r="F107" s="5">
        <v>189</v>
      </c>
      <c r="J107" t="s">
        <v>6</v>
      </c>
      <c r="K107" t="s">
        <v>37</v>
      </c>
      <c r="L107" t="s">
        <v>23</v>
      </c>
      <c r="M107" s="4">
        <v>4949</v>
      </c>
      <c r="N107" s="5">
        <v>189</v>
      </c>
      <c r="P107" t="s">
        <v>6</v>
      </c>
      <c r="Q107" t="s">
        <v>37</v>
      </c>
      <c r="R107" t="s">
        <v>23</v>
      </c>
      <c r="S107" s="4">
        <v>4949</v>
      </c>
      <c r="T107" s="5">
        <v>189</v>
      </c>
      <c r="U107" s="5">
        <v>189</v>
      </c>
    </row>
    <row r="108" spans="2:21" x14ac:dyDescent="0.25">
      <c r="B108" t="s">
        <v>7</v>
      </c>
      <c r="C108" t="s">
        <v>34</v>
      </c>
      <c r="D108" t="s">
        <v>24</v>
      </c>
      <c r="E108" s="4">
        <v>8862</v>
      </c>
      <c r="F108" s="5">
        <v>189</v>
      </c>
      <c r="J108" t="s">
        <v>7</v>
      </c>
      <c r="K108" t="s">
        <v>34</v>
      </c>
      <c r="L108" t="s">
        <v>24</v>
      </c>
      <c r="M108" s="4">
        <v>8862</v>
      </c>
      <c r="N108" s="5">
        <v>189</v>
      </c>
      <c r="P108" t="s">
        <v>7</v>
      </c>
      <c r="Q108" t="s">
        <v>34</v>
      </c>
      <c r="R108" t="s">
        <v>24</v>
      </c>
      <c r="S108" s="4">
        <v>8862</v>
      </c>
      <c r="T108" s="5">
        <v>189</v>
      </c>
      <c r="U108" s="5">
        <v>189</v>
      </c>
    </row>
    <row r="109" spans="2:21" x14ac:dyDescent="0.25">
      <c r="B109" t="s">
        <v>41</v>
      </c>
      <c r="C109" t="s">
        <v>35</v>
      </c>
      <c r="D109" t="s">
        <v>15</v>
      </c>
      <c r="E109" s="4">
        <v>2114</v>
      </c>
      <c r="F109" s="5">
        <v>186</v>
      </c>
      <c r="J109" t="s">
        <v>41</v>
      </c>
      <c r="K109" t="s">
        <v>35</v>
      </c>
      <c r="L109" t="s">
        <v>15</v>
      </c>
      <c r="M109" s="4">
        <v>2114</v>
      </c>
      <c r="N109" s="5">
        <v>186</v>
      </c>
      <c r="P109" t="s">
        <v>41</v>
      </c>
      <c r="Q109" t="s">
        <v>35</v>
      </c>
      <c r="R109" t="s">
        <v>15</v>
      </c>
      <c r="S109" s="4">
        <v>2114</v>
      </c>
      <c r="T109" s="5">
        <v>186</v>
      </c>
      <c r="U109" s="5">
        <v>186</v>
      </c>
    </row>
    <row r="110" spans="2:21" x14ac:dyDescent="0.25">
      <c r="B110" t="s">
        <v>2</v>
      </c>
      <c r="C110" t="s">
        <v>38</v>
      </c>
      <c r="D110" t="s">
        <v>28</v>
      </c>
      <c r="E110" s="4">
        <v>6580</v>
      </c>
      <c r="F110" s="5">
        <v>183</v>
      </c>
      <c r="J110" t="s">
        <v>2</v>
      </c>
      <c r="K110" t="s">
        <v>38</v>
      </c>
      <c r="L110" t="s">
        <v>28</v>
      </c>
      <c r="M110" s="4">
        <v>6580</v>
      </c>
      <c r="N110" s="5">
        <v>183</v>
      </c>
      <c r="P110" t="s">
        <v>2</v>
      </c>
      <c r="Q110" t="s">
        <v>38</v>
      </c>
      <c r="R110" t="s">
        <v>28</v>
      </c>
      <c r="S110" s="4">
        <v>6580</v>
      </c>
      <c r="T110" s="5">
        <v>183</v>
      </c>
      <c r="U110" s="5">
        <v>183</v>
      </c>
    </row>
    <row r="111" spans="2:21" x14ac:dyDescent="0.25">
      <c r="B111" t="s">
        <v>8</v>
      </c>
      <c r="C111" t="s">
        <v>39</v>
      </c>
      <c r="D111" t="s">
        <v>30</v>
      </c>
      <c r="E111" s="4">
        <v>7021</v>
      </c>
      <c r="F111" s="5">
        <v>183</v>
      </c>
      <c r="J111" t="s">
        <v>8</v>
      </c>
      <c r="K111" t="s">
        <v>39</v>
      </c>
      <c r="L111" t="s">
        <v>30</v>
      </c>
      <c r="M111" s="4">
        <v>7021</v>
      </c>
      <c r="N111" s="5">
        <v>183</v>
      </c>
      <c r="P111" t="s">
        <v>8</v>
      </c>
      <c r="Q111" t="s">
        <v>39</v>
      </c>
      <c r="R111" t="s">
        <v>30</v>
      </c>
      <c r="S111" s="4">
        <v>7021</v>
      </c>
      <c r="T111" s="5">
        <v>183</v>
      </c>
      <c r="U111" s="5">
        <v>183</v>
      </c>
    </row>
    <row r="112" spans="2:21" x14ac:dyDescent="0.25">
      <c r="B112" t="s">
        <v>41</v>
      </c>
      <c r="C112" t="s">
        <v>37</v>
      </c>
      <c r="D112" t="s">
        <v>26</v>
      </c>
      <c r="E112" s="4">
        <v>2324</v>
      </c>
      <c r="F112" s="5">
        <v>177</v>
      </c>
      <c r="J112" t="s">
        <v>41</v>
      </c>
      <c r="K112" t="s">
        <v>37</v>
      </c>
      <c r="L112" t="s">
        <v>26</v>
      </c>
      <c r="M112" s="4">
        <v>2324</v>
      </c>
      <c r="N112" s="5">
        <v>177</v>
      </c>
      <c r="P112" t="s">
        <v>41</v>
      </c>
      <c r="Q112" t="s">
        <v>37</v>
      </c>
      <c r="R112" t="s">
        <v>26</v>
      </c>
      <c r="S112" s="4">
        <v>2324</v>
      </c>
      <c r="T112" s="5">
        <v>177</v>
      </c>
      <c r="U112" s="5">
        <v>177</v>
      </c>
    </row>
    <row r="113" spans="2:21" x14ac:dyDescent="0.25">
      <c r="B113" t="s">
        <v>7</v>
      </c>
      <c r="C113" t="s">
        <v>36</v>
      </c>
      <c r="D113" t="s">
        <v>18</v>
      </c>
      <c r="E113" s="4">
        <v>2646</v>
      </c>
      <c r="F113" s="5">
        <v>177</v>
      </c>
      <c r="J113" t="s">
        <v>7</v>
      </c>
      <c r="K113" t="s">
        <v>36</v>
      </c>
      <c r="L113" t="s">
        <v>18</v>
      </c>
      <c r="M113" s="4">
        <v>2646</v>
      </c>
      <c r="N113" s="5">
        <v>177</v>
      </c>
      <c r="P113" t="s">
        <v>7</v>
      </c>
      <c r="Q113" t="s">
        <v>36</v>
      </c>
      <c r="R113" t="s">
        <v>18</v>
      </c>
      <c r="S113" s="4">
        <v>2646</v>
      </c>
      <c r="T113" s="5">
        <v>177</v>
      </c>
      <c r="U113" s="5">
        <v>177</v>
      </c>
    </row>
    <row r="114" spans="2:21" x14ac:dyDescent="0.25">
      <c r="B114" t="s">
        <v>6</v>
      </c>
      <c r="C114" t="s">
        <v>35</v>
      </c>
      <c r="D114" t="s">
        <v>27</v>
      </c>
      <c r="E114" s="4">
        <v>3864</v>
      </c>
      <c r="F114" s="5">
        <v>177</v>
      </c>
      <c r="J114" t="s">
        <v>6</v>
      </c>
      <c r="K114" t="s">
        <v>35</v>
      </c>
      <c r="L114" t="s">
        <v>27</v>
      </c>
      <c r="M114" s="4">
        <v>3864</v>
      </c>
      <c r="N114" s="5">
        <v>177</v>
      </c>
      <c r="P114" t="s">
        <v>6</v>
      </c>
      <c r="Q114" t="s">
        <v>35</v>
      </c>
      <c r="R114" t="s">
        <v>27</v>
      </c>
      <c r="S114" s="4">
        <v>3864</v>
      </c>
      <c r="T114" s="5">
        <v>177</v>
      </c>
      <c r="U114" s="5">
        <v>177</v>
      </c>
    </row>
    <row r="115" spans="2:21" x14ac:dyDescent="0.25">
      <c r="B115" t="s">
        <v>9</v>
      </c>
      <c r="C115" t="s">
        <v>34</v>
      </c>
      <c r="D115" t="s">
        <v>17</v>
      </c>
      <c r="E115" s="4">
        <v>707</v>
      </c>
      <c r="F115" s="5">
        <v>174</v>
      </c>
      <c r="J115" t="s">
        <v>9</v>
      </c>
      <c r="K115" t="s">
        <v>34</v>
      </c>
      <c r="L115" t="s">
        <v>17</v>
      </c>
      <c r="M115" s="4">
        <v>707</v>
      </c>
      <c r="N115" s="5">
        <v>174</v>
      </c>
      <c r="P115" t="s">
        <v>9</v>
      </c>
      <c r="Q115" t="s">
        <v>34</v>
      </c>
      <c r="R115" t="s">
        <v>17</v>
      </c>
      <c r="S115" s="4">
        <v>707</v>
      </c>
      <c r="T115" s="5">
        <v>174</v>
      </c>
      <c r="U115" s="5">
        <v>174</v>
      </c>
    </row>
    <row r="116" spans="2:21" x14ac:dyDescent="0.25">
      <c r="B116" t="s">
        <v>40</v>
      </c>
      <c r="C116" t="s">
        <v>35</v>
      </c>
      <c r="D116" t="s">
        <v>16</v>
      </c>
      <c r="E116" s="4">
        <v>4725</v>
      </c>
      <c r="F116" s="5">
        <v>174</v>
      </c>
      <c r="J116" t="s">
        <v>40</v>
      </c>
      <c r="K116" t="s">
        <v>35</v>
      </c>
      <c r="L116" t="s">
        <v>16</v>
      </c>
      <c r="M116" s="4">
        <v>4725</v>
      </c>
      <c r="N116" s="5">
        <v>174</v>
      </c>
      <c r="P116" t="s">
        <v>40</v>
      </c>
      <c r="Q116" t="s">
        <v>35</v>
      </c>
      <c r="R116" t="s">
        <v>16</v>
      </c>
      <c r="S116" s="4">
        <v>4725</v>
      </c>
      <c r="T116" s="5">
        <v>174</v>
      </c>
      <c r="U116" s="5">
        <v>174</v>
      </c>
    </row>
    <row r="117" spans="2:21" x14ac:dyDescent="0.25">
      <c r="B117" t="s">
        <v>41</v>
      </c>
      <c r="C117" t="s">
        <v>36</v>
      </c>
      <c r="D117" t="s">
        <v>30</v>
      </c>
      <c r="E117" s="4">
        <v>6118</v>
      </c>
      <c r="F117" s="5">
        <v>174</v>
      </c>
      <c r="J117" t="s">
        <v>41</v>
      </c>
      <c r="K117" t="s">
        <v>36</v>
      </c>
      <c r="L117" t="s">
        <v>30</v>
      </c>
      <c r="M117" s="4">
        <v>6118</v>
      </c>
      <c r="N117" s="5">
        <v>174</v>
      </c>
      <c r="P117" t="s">
        <v>41</v>
      </c>
      <c r="Q117" t="s">
        <v>36</v>
      </c>
      <c r="R117" t="s">
        <v>30</v>
      </c>
      <c r="S117" s="4">
        <v>6118</v>
      </c>
      <c r="T117" s="5">
        <v>174</v>
      </c>
      <c r="U117" s="5">
        <v>174</v>
      </c>
    </row>
    <row r="118" spans="2:21" x14ac:dyDescent="0.25">
      <c r="B118" t="s">
        <v>41</v>
      </c>
      <c r="C118" t="s">
        <v>34</v>
      </c>
      <c r="D118" t="s">
        <v>33</v>
      </c>
      <c r="E118" s="4">
        <v>7847</v>
      </c>
      <c r="F118" s="5">
        <v>174</v>
      </c>
      <c r="J118" t="s">
        <v>41</v>
      </c>
      <c r="K118" t="s">
        <v>34</v>
      </c>
      <c r="L118" t="s">
        <v>33</v>
      </c>
      <c r="M118" s="4">
        <v>7847</v>
      </c>
      <c r="N118" s="5">
        <v>174</v>
      </c>
      <c r="P118" t="s">
        <v>41</v>
      </c>
      <c r="Q118" t="s">
        <v>34</v>
      </c>
      <c r="R118" t="s">
        <v>33</v>
      </c>
      <c r="S118" s="4">
        <v>7847</v>
      </c>
      <c r="T118" s="5">
        <v>174</v>
      </c>
      <c r="U118" s="5">
        <v>174</v>
      </c>
    </row>
    <row r="119" spans="2:21" x14ac:dyDescent="0.25">
      <c r="B119" t="s">
        <v>5</v>
      </c>
      <c r="C119" t="s">
        <v>39</v>
      </c>
      <c r="D119" t="s">
        <v>24</v>
      </c>
      <c r="E119" s="4">
        <v>4018</v>
      </c>
      <c r="F119" s="5">
        <v>171</v>
      </c>
      <c r="J119" t="s">
        <v>5</v>
      </c>
      <c r="K119" t="s">
        <v>39</v>
      </c>
      <c r="L119" t="s">
        <v>24</v>
      </c>
      <c r="M119" s="4">
        <v>4018</v>
      </c>
      <c r="N119" s="5">
        <v>171</v>
      </c>
      <c r="P119" t="s">
        <v>5</v>
      </c>
      <c r="Q119" t="s">
        <v>39</v>
      </c>
      <c r="R119" t="s">
        <v>24</v>
      </c>
      <c r="S119" s="4">
        <v>4018</v>
      </c>
      <c r="T119" s="5">
        <v>171</v>
      </c>
      <c r="U119" s="5">
        <v>171</v>
      </c>
    </row>
    <row r="120" spans="2:21" x14ac:dyDescent="0.25">
      <c r="B120" t="s">
        <v>3</v>
      </c>
      <c r="C120" t="s">
        <v>39</v>
      </c>
      <c r="D120" t="s">
        <v>26</v>
      </c>
      <c r="E120" s="4">
        <v>4956</v>
      </c>
      <c r="F120" s="5">
        <v>171</v>
      </c>
      <c r="J120" t="s">
        <v>3</v>
      </c>
      <c r="K120" t="s">
        <v>39</v>
      </c>
      <c r="L120" t="s">
        <v>26</v>
      </c>
      <c r="M120" s="4">
        <v>4956</v>
      </c>
      <c r="N120" s="5">
        <v>171</v>
      </c>
      <c r="P120" t="s">
        <v>3</v>
      </c>
      <c r="Q120" t="s">
        <v>39</v>
      </c>
      <c r="R120" t="s">
        <v>26</v>
      </c>
      <c r="S120" s="4">
        <v>4956</v>
      </c>
      <c r="T120" s="5">
        <v>171</v>
      </c>
      <c r="U120" s="5">
        <v>171</v>
      </c>
    </row>
    <row r="121" spans="2:21" x14ac:dyDescent="0.25">
      <c r="B121" t="s">
        <v>3</v>
      </c>
      <c r="C121" t="s">
        <v>39</v>
      </c>
      <c r="D121" t="s">
        <v>16</v>
      </c>
      <c r="E121" s="4">
        <v>21</v>
      </c>
      <c r="F121" s="5">
        <v>168</v>
      </c>
      <c r="J121" t="s">
        <v>3</v>
      </c>
      <c r="K121" t="s">
        <v>39</v>
      </c>
      <c r="L121" t="s">
        <v>16</v>
      </c>
      <c r="M121" s="4">
        <v>21</v>
      </c>
      <c r="N121" s="5">
        <v>168</v>
      </c>
      <c r="P121" t="s">
        <v>3</v>
      </c>
      <c r="Q121" t="s">
        <v>39</v>
      </c>
      <c r="R121" t="s">
        <v>16</v>
      </c>
      <c r="S121" s="4">
        <v>21</v>
      </c>
      <c r="T121" s="5">
        <v>168</v>
      </c>
      <c r="U121" s="5">
        <v>168</v>
      </c>
    </row>
    <row r="122" spans="2:21" x14ac:dyDescent="0.25">
      <c r="B122" t="s">
        <v>8</v>
      </c>
      <c r="C122" t="s">
        <v>35</v>
      </c>
      <c r="D122" t="s">
        <v>29</v>
      </c>
      <c r="E122" s="4">
        <v>2023</v>
      </c>
      <c r="F122" s="5">
        <v>168</v>
      </c>
      <c r="J122" t="s">
        <v>8</v>
      </c>
      <c r="K122" t="s">
        <v>35</v>
      </c>
      <c r="L122" t="s">
        <v>29</v>
      </c>
      <c r="M122" s="4">
        <v>2023</v>
      </c>
      <c r="N122" s="5">
        <v>168</v>
      </c>
      <c r="P122" t="s">
        <v>8</v>
      </c>
      <c r="Q122" t="s">
        <v>35</v>
      </c>
      <c r="R122" t="s">
        <v>29</v>
      </c>
      <c r="S122" s="4">
        <v>2023</v>
      </c>
      <c r="T122" s="5">
        <v>168</v>
      </c>
      <c r="U122" s="5">
        <v>168</v>
      </c>
    </row>
    <row r="123" spans="2:21" x14ac:dyDescent="0.25">
      <c r="B123" t="s">
        <v>5</v>
      </c>
      <c r="C123" t="s">
        <v>38</v>
      </c>
      <c r="D123" t="s">
        <v>19</v>
      </c>
      <c r="E123" s="4">
        <v>5474</v>
      </c>
      <c r="F123" s="5">
        <v>168</v>
      </c>
      <c r="J123" t="s">
        <v>5</v>
      </c>
      <c r="K123" t="s">
        <v>38</v>
      </c>
      <c r="L123" t="s">
        <v>19</v>
      </c>
      <c r="M123" s="4">
        <v>5474</v>
      </c>
      <c r="N123" s="5">
        <v>168</v>
      </c>
      <c r="P123" t="s">
        <v>5</v>
      </c>
      <c r="Q123" t="s">
        <v>38</v>
      </c>
      <c r="R123" t="s">
        <v>19</v>
      </c>
      <c r="S123" s="4">
        <v>5474</v>
      </c>
      <c r="T123" s="5">
        <v>168</v>
      </c>
      <c r="U123" s="5">
        <v>168</v>
      </c>
    </row>
    <row r="124" spans="2:21" x14ac:dyDescent="0.25">
      <c r="B124" t="s">
        <v>3</v>
      </c>
      <c r="C124" t="s">
        <v>36</v>
      </c>
      <c r="D124" t="s">
        <v>23</v>
      </c>
      <c r="E124" s="4">
        <v>3773</v>
      </c>
      <c r="F124" s="5">
        <v>165</v>
      </c>
      <c r="J124" t="s">
        <v>3</v>
      </c>
      <c r="K124" t="s">
        <v>36</v>
      </c>
      <c r="L124" t="s">
        <v>23</v>
      </c>
      <c r="M124" s="4">
        <v>3773</v>
      </c>
      <c r="N124" s="5">
        <v>165</v>
      </c>
      <c r="P124" t="s">
        <v>3</v>
      </c>
      <c r="Q124" t="s">
        <v>36</v>
      </c>
      <c r="R124" t="s">
        <v>23</v>
      </c>
      <c r="S124" s="4">
        <v>3773</v>
      </c>
      <c r="T124" s="5">
        <v>165</v>
      </c>
      <c r="U124" s="5">
        <v>165</v>
      </c>
    </row>
    <row r="125" spans="2:21" x14ac:dyDescent="0.25">
      <c r="B125" t="s">
        <v>3</v>
      </c>
      <c r="C125" t="s">
        <v>36</v>
      </c>
      <c r="D125" t="s">
        <v>28</v>
      </c>
      <c r="E125" s="4">
        <v>973</v>
      </c>
      <c r="F125" s="5">
        <v>162</v>
      </c>
      <c r="J125" t="s">
        <v>3</v>
      </c>
      <c r="K125" t="s">
        <v>36</v>
      </c>
      <c r="L125" t="s">
        <v>28</v>
      </c>
      <c r="M125" s="4">
        <v>973</v>
      </c>
      <c r="N125" s="5">
        <v>162</v>
      </c>
      <c r="P125" t="s">
        <v>3</v>
      </c>
      <c r="Q125" t="s">
        <v>36</v>
      </c>
      <c r="R125" t="s">
        <v>28</v>
      </c>
      <c r="S125" s="4">
        <v>973</v>
      </c>
      <c r="T125" s="5">
        <v>162</v>
      </c>
      <c r="U125" s="5">
        <v>162</v>
      </c>
    </row>
    <row r="126" spans="2:21" x14ac:dyDescent="0.25">
      <c r="B126" t="s">
        <v>40</v>
      </c>
      <c r="C126" t="s">
        <v>34</v>
      </c>
      <c r="D126" t="s">
        <v>19</v>
      </c>
      <c r="E126" s="4">
        <v>4018</v>
      </c>
      <c r="F126" s="5">
        <v>162</v>
      </c>
      <c r="J126" t="s">
        <v>40</v>
      </c>
      <c r="K126" t="s">
        <v>34</v>
      </c>
      <c r="L126" t="s">
        <v>19</v>
      </c>
      <c r="M126" s="4">
        <v>4018</v>
      </c>
      <c r="N126" s="5">
        <v>162</v>
      </c>
      <c r="P126" t="s">
        <v>40</v>
      </c>
      <c r="Q126" t="s">
        <v>34</v>
      </c>
      <c r="R126" t="s">
        <v>19</v>
      </c>
      <c r="S126" s="4">
        <v>4018</v>
      </c>
      <c r="T126" s="5">
        <v>162</v>
      </c>
      <c r="U126" s="5">
        <v>162</v>
      </c>
    </row>
    <row r="127" spans="2:21" x14ac:dyDescent="0.25">
      <c r="B127" t="s">
        <v>2</v>
      </c>
      <c r="C127" t="s">
        <v>39</v>
      </c>
      <c r="D127" t="s">
        <v>20</v>
      </c>
      <c r="E127" s="4">
        <v>9443</v>
      </c>
      <c r="F127" s="5">
        <v>162</v>
      </c>
      <c r="J127" t="s">
        <v>2</v>
      </c>
      <c r="K127" t="s">
        <v>39</v>
      </c>
      <c r="L127" t="s">
        <v>20</v>
      </c>
      <c r="M127" s="4">
        <v>9443</v>
      </c>
      <c r="N127" s="5">
        <v>162</v>
      </c>
      <c r="P127" t="s">
        <v>2</v>
      </c>
      <c r="Q127" t="s">
        <v>39</v>
      </c>
      <c r="R127" t="s">
        <v>20</v>
      </c>
      <c r="S127" s="4">
        <v>9443</v>
      </c>
      <c r="T127" s="5">
        <v>162</v>
      </c>
      <c r="U127" s="5">
        <v>162</v>
      </c>
    </row>
    <row r="128" spans="2:21" x14ac:dyDescent="0.25">
      <c r="B128" t="s">
        <v>9</v>
      </c>
      <c r="C128" t="s">
        <v>35</v>
      </c>
      <c r="D128" t="s">
        <v>26</v>
      </c>
      <c r="E128" s="4">
        <v>98</v>
      </c>
      <c r="F128" s="5">
        <v>159</v>
      </c>
      <c r="J128" t="s">
        <v>9</v>
      </c>
      <c r="K128" t="s">
        <v>35</v>
      </c>
      <c r="L128" t="s">
        <v>26</v>
      </c>
      <c r="M128" s="4">
        <v>98</v>
      </c>
      <c r="N128" s="5">
        <v>159</v>
      </c>
      <c r="P128" t="s">
        <v>9</v>
      </c>
      <c r="Q128" t="s">
        <v>35</v>
      </c>
      <c r="R128" t="s">
        <v>26</v>
      </c>
      <c r="S128" s="4">
        <v>98</v>
      </c>
      <c r="T128" s="5">
        <v>159</v>
      </c>
      <c r="U128" s="5">
        <v>159</v>
      </c>
    </row>
    <row r="129" spans="2:21" x14ac:dyDescent="0.25">
      <c r="B129" t="s">
        <v>40</v>
      </c>
      <c r="C129" t="s">
        <v>34</v>
      </c>
      <c r="D129" t="s">
        <v>33</v>
      </c>
      <c r="E129" s="4">
        <v>3794</v>
      </c>
      <c r="F129" s="5">
        <v>159</v>
      </c>
      <c r="J129" t="s">
        <v>40</v>
      </c>
      <c r="K129" t="s">
        <v>34</v>
      </c>
      <c r="L129" t="s">
        <v>33</v>
      </c>
      <c r="M129" s="4">
        <v>3794</v>
      </c>
      <c r="N129" s="5">
        <v>159</v>
      </c>
      <c r="P129" t="s">
        <v>40</v>
      </c>
      <c r="Q129" t="s">
        <v>34</v>
      </c>
      <c r="R129" t="s">
        <v>33</v>
      </c>
      <c r="S129" s="4">
        <v>3794</v>
      </c>
      <c r="T129" s="5">
        <v>159</v>
      </c>
      <c r="U129" s="5">
        <v>159</v>
      </c>
    </row>
    <row r="130" spans="2:21" x14ac:dyDescent="0.25">
      <c r="B130" t="s">
        <v>9</v>
      </c>
      <c r="C130" t="s">
        <v>37</v>
      </c>
      <c r="D130" t="s">
        <v>25</v>
      </c>
      <c r="E130" s="4">
        <v>4305</v>
      </c>
      <c r="F130" s="5">
        <v>156</v>
      </c>
      <c r="J130" t="s">
        <v>9</v>
      </c>
      <c r="K130" t="s">
        <v>37</v>
      </c>
      <c r="L130" t="s">
        <v>25</v>
      </c>
      <c r="M130" s="4">
        <v>4305</v>
      </c>
      <c r="N130" s="5">
        <v>156</v>
      </c>
      <c r="P130" t="s">
        <v>9</v>
      </c>
      <c r="Q130" t="s">
        <v>37</v>
      </c>
      <c r="R130" t="s">
        <v>25</v>
      </c>
      <c r="S130" s="4">
        <v>4305</v>
      </c>
      <c r="T130" s="5">
        <v>156</v>
      </c>
      <c r="U130" s="5">
        <v>156</v>
      </c>
    </row>
    <row r="131" spans="2:21" x14ac:dyDescent="0.25">
      <c r="B131" t="s">
        <v>6</v>
      </c>
      <c r="C131" t="s">
        <v>36</v>
      </c>
      <c r="D131" t="s">
        <v>17</v>
      </c>
      <c r="E131" s="4">
        <v>4970</v>
      </c>
      <c r="F131" s="5">
        <v>156</v>
      </c>
      <c r="J131" t="s">
        <v>6</v>
      </c>
      <c r="K131" t="s">
        <v>36</v>
      </c>
      <c r="L131" t="s">
        <v>17</v>
      </c>
      <c r="M131" s="4">
        <v>4970</v>
      </c>
      <c r="N131" s="5">
        <v>156</v>
      </c>
      <c r="P131" t="s">
        <v>6</v>
      </c>
      <c r="Q131" t="s">
        <v>36</v>
      </c>
      <c r="R131" t="s">
        <v>17</v>
      </c>
      <c r="S131" s="4">
        <v>4970</v>
      </c>
      <c r="T131" s="5">
        <v>156</v>
      </c>
      <c r="U131" s="5">
        <v>156</v>
      </c>
    </row>
    <row r="132" spans="2:21" x14ac:dyDescent="0.25">
      <c r="B132" t="s">
        <v>40</v>
      </c>
      <c r="C132" t="s">
        <v>34</v>
      </c>
      <c r="D132" t="s">
        <v>17</v>
      </c>
      <c r="E132" s="4">
        <v>5019</v>
      </c>
      <c r="F132" s="5">
        <v>156</v>
      </c>
      <c r="J132" t="s">
        <v>40</v>
      </c>
      <c r="K132" t="s">
        <v>34</v>
      </c>
      <c r="L132" t="s">
        <v>17</v>
      </c>
      <c r="M132" s="4">
        <v>5019</v>
      </c>
      <c r="N132" s="5">
        <v>156</v>
      </c>
      <c r="P132" t="s">
        <v>40</v>
      </c>
      <c r="Q132" t="s">
        <v>34</v>
      </c>
      <c r="R132" t="s">
        <v>17</v>
      </c>
      <c r="S132" s="4">
        <v>5019</v>
      </c>
      <c r="T132" s="5">
        <v>156</v>
      </c>
      <c r="U132" s="5">
        <v>156</v>
      </c>
    </row>
    <row r="133" spans="2:21" x14ac:dyDescent="0.25">
      <c r="B133" t="s">
        <v>2</v>
      </c>
      <c r="C133" t="s">
        <v>38</v>
      </c>
      <c r="D133" t="s">
        <v>23</v>
      </c>
      <c r="E133" s="4">
        <v>4417</v>
      </c>
      <c r="F133" s="5">
        <v>153</v>
      </c>
      <c r="J133" t="s">
        <v>2</v>
      </c>
      <c r="K133" t="s">
        <v>38</v>
      </c>
      <c r="L133" t="s">
        <v>23</v>
      </c>
      <c r="M133" s="4">
        <v>4417</v>
      </c>
      <c r="N133" s="5">
        <v>153</v>
      </c>
      <c r="P133" t="s">
        <v>2</v>
      </c>
      <c r="Q133" t="s">
        <v>38</v>
      </c>
      <c r="R133" t="s">
        <v>23</v>
      </c>
      <c r="S133" s="4">
        <v>4417</v>
      </c>
      <c r="T133" s="5">
        <v>153</v>
      </c>
      <c r="U133" s="5">
        <v>153</v>
      </c>
    </row>
    <row r="134" spans="2:21" x14ac:dyDescent="0.25">
      <c r="B134" t="s">
        <v>8</v>
      </c>
      <c r="C134" t="s">
        <v>37</v>
      </c>
      <c r="D134" t="s">
        <v>30</v>
      </c>
      <c r="E134" s="4">
        <v>42</v>
      </c>
      <c r="F134" s="5">
        <v>150</v>
      </c>
      <c r="J134" t="s">
        <v>8</v>
      </c>
      <c r="K134" t="s">
        <v>37</v>
      </c>
      <c r="L134" t="s">
        <v>30</v>
      </c>
      <c r="M134" s="4">
        <v>42</v>
      </c>
      <c r="N134" s="5">
        <v>150</v>
      </c>
      <c r="P134" t="s">
        <v>8</v>
      </c>
      <c r="Q134" t="s">
        <v>37</v>
      </c>
      <c r="R134" t="s">
        <v>30</v>
      </c>
      <c r="S134" s="4">
        <v>42</v>
      </c>
      <c r="T134" s="5">
        <v>150</v>
      </c>
      <c r="U134" s="5">
        <v>150</v>
      </c>
    </row>
    <row r="135" spans="2:21" x14ac:dyDescent="0.25">
      <c r="B135" t="s">
        <v>6</v>
      </c>
      <c r="C135" t="s">
        <v>34</v>
      </c>
      <c r="D135" t="s">
        <v>17</v>
      </c>
      <c r="E135" s="4">
        <v>3759</v>
      </c>
      <c r="F135" s="5">
        <v>150</v>
      </c>
      <c r="J135" t="s">
        <v>6</v>
      </c>
      <c r="K135" t="s">
        <v>34</v>
      </c>
      <c r="L135" t="s">
        <v>17</v>
      </c>
      <c r="M135" s="4">
        <v>3759</v>
      </c>
      <c r="N135" s="5">
        <v>150</v>
      </c>
      <c r="P135" t="s">
        <v>6</v>
      </c>
      <c r="Q135" t="s">
        <v>34</v>
      </c>
      <c r="R135" t="s">
        <v>17</v>
      </c>
      <c r="S135" s="4">
        <v>3759</v>
      </c>
      <c r="T135" s="5">
        <v>150</v>
      </c>
      <c r="U135" s="5">
        <v>150</v>
      </c>
    </row>
    <row r="136" spans="2:21" x14ac:dyDescent="0.25">
      <c r="B136" t="s">
        <v>8</v>
      </c>
      <c r="C136" t="s">
        <v>36</v>
      </c>
      <c r="D136" t="s">
        <v>23</v>
      </c>
      <c r="E136" s="4">
        <v>5019</v>
      </c>
      <c r="F136" s="5">
        <v>150</v>
      </c>
      <c r="J136" t="s">
        <v>8</v>
      </c>
      <c r="K136" t="s">
        <v>36</v>
      </c>
      <c r="L136" t="s">
        <v>23</v>
      </c>
      <c r="M136" s="4">
        <v>5019</v>
      </c>
      <c r="N136" s="5">
        <v>150</v>
      </c>
      <c r="P136" t="s">
        <v>8</v>
      </c>
      <c r="Q136" t="s">
        <v>36</v>
      </c>
      <c r="R136" t="s">
        <v>23</v>
      </c>
      <c r="S136" s="4">
        <v>5019</v>
      </c>
      <c r="T136" s="5">
        <v>150</v>
      </c>
      <c r="U136" s="5">
        <v>150</v>
      </c>
    </row>
    <row r="137" spans="2:21" x14ac:dyDescent="0.25">
      <c r="B137" t="s">
        <v>9</v>
      </c>
      <c r="C137" t="s">
        <v>34</v>
      </c>
      <c r="D137" t="s">
        <v>28</v>
      </c>
      <c r="E137" s="4">
        <v>14329</v>
      </c>
      <c r="F137" s="5">
        <v>150</v>
      </c>
      <c r="J137" t="s">
        <v>9</v>
      </c>
      <c r="K137" t="s">
        <v>34</v>
      </c>
      <c r="L137" t="s">
        <v>28</v>
      </c>
      <c r="M137" s="4">
        <v>14329</v>
      </c>
      <c r="N137" s="5">
        <v>150</v>
      </c>
      <c r="P137" t="s">
        <v>9</v>
      </c>
      <c r="Q137" t="s">
        <v>34</v>
      </c>
      <c r="R137" t="s">
        <v>28</v>
      </c>
      <c r="S137" s="4">
        <v>14329</v>
      </c>
      <c r="T137" s="5">
        <v>150</v>
      </c>
      <c r="U137" s="5">
        <v>150</v>
      </c>
    </row>
    <row r="138" spans="2:21" x14ac:dyDescent="0.25">
      <c r="B138" t="s">
        <v>9</v>
      </c>
      <c r="C138" t="s">
        <v>35</v>
      </c>
      <c r="D138" t="s">
        <v>4</v>
      </c>
      <c r="E138" s="4">
        <v>959</v>
      </c>
      <c r="F138" s="5">
        <v>147</v>
      </c>
      <c r="J138" t="s">
        <v>9</v>
      </c>
      <c r="K138" t="s">
        <v>35</v>
      </c>
      <c r="L138" t="s">
        <v>4</v>
      </c>
      <c r="M138" s="4">
        <v>959</v>
      </c>
      <c r="N138" s="5">
        <v>147</v>
      </c>
      <c r="P138" t="s">
        <v>9</v>
      </c>
      <c r="Q138" t="s">
        <v>35</v>
      </c>
      <c r="R138" t="s">
        <v>4</v>
      </c>
      <c r="S138" s="4">
        <v>959</v>
      </c>
      <c r="T138" s="5">
        <v>147</v>
      </c>
      <c r="U138" s="5">
        <v>147</v>
      </c>
    </row>
    <row r="139" spans="2:21" x14ac:dyDescent="0.25">
      <c r="B139" t="s">
        <v>41</v>
      </c>
      <c r="C139" t="s">
        <v>34</v>
      </c>
      <c r="D139" t="s">
        <v>22</v>
      </c>
      <c r="E139" s="4">
        <v>336</v>
      </c>
      <c r="F139" s="5">
        <v>144</v>
      </c>
      <c r="J139" t="s">
        <v>41</v>
      </c>
      <c r="K139" t="s">
        <v>34</v>
      </c>
      <c r="L139" t="s">
        <v>22</v>
      </c>
      <c r="M139" s="4">
        <v>336</v>
      </c>
      <c r="N139" s="5">
        <v>144</v>
      </c>
      <c r="P139" t="s">
        <v>41</v>
      </c>
      <c r="Q139" t="s">
        <v>34</v>
      </c>
      <c r="R139" t="s">
        <v>22</v>
      </c>
      <c r="S139" s="4">
        <v>336</v>
      </c>
      <c r="T139" s="5">
        <v>144</v>
      </c>
      <c r="U139" s="5">
        <v>144</v>
      </c>
    </row>
    <row r="140" spans="2:21" x14ac:dyDescent="0.25">
      <c r="B140" t="s">
        <v>9</v>
      </c>
      <c r="C140" t="s">
        <v>35</v>
      </c>
      <c r="D140" t="s">
        <v>27</v>
      </c>
      <c r="E140" s="4">
        <v>2429</v>
      </c>
      <c r="F140" s="5">
        <v>144</v>
      </c>
      <c r="J140" t="s">
        <v>9</v>
      </c>
      <c r="K140" t="s">
        <v>35</v>
      </c>
      <c r="L140" t="s">
        <v>27</v>
      </c>
      <c r="M140" s="4">
        <v>2429</v>
      </c>
      <c r="N140" s="5">
        <v>144</v>
      </c>
      <c r="P140" t="s">
        <v>9</v>
      </c>
      <c r="Q140" t="s">
        <v>35</v>
      </c>
      <c r="R140" t="s">
        <v>27</v>
      </c>
      <c r="S140" s="4">
        <v>2429</v>
      </c>
      <c r="T140" s="5">
        <v>144</v>
      </c>
      <c r="U140" s="5">
        <v>144</v>
      </c>
    </row>
    <row r="141" spans="2:21" x14ac:dyDescent="0.25">
      <c r="B141" t="s">
        <v>3</v>
      </c>
      <c r="C141" t="s">
        <v>37</v>
      </c>
      <c r="D141" t="s">
        <v>17</v>
      </c>
      <c r="E141" s="4">
        <v>3983</v>
      </c>
      <c r="F141" s="5">
        <v>144</v>
      </c>
      <c r="J141" t="s">
        <v>3</v>
      </c>
      <c r="K141" t="s">
        <v>37</v>
      </c>
      <c r="L141" t="s">
        <v>17</v>
      </c>
      <c r="M141" s="4">
        <v>3983</v>
      </c>
      <c r="N141" s="5">
        <v>144</v>
      </c>
      <c r="P141" t="s">
        <v>3</v>
      </c>
      <c r="Q141" t="s">
        <v>37</v>
      </c>
      <c r="R141" t="s">
        <v>17</v>
      </c>
      <c r="S141" s="4">
        <v>3983</v>
      </c>
      <c r="T141" s="5">
        <v>144</v>
      </c>
      <c r="U141" s="5">
        <v>144</v>
      </c>
    </row>
    <row r="142" spans="2:21" x14ac:dyDescent="0.25">
      <c r="B142" t="s">
        <v>2</v>
      </c>
      <c r="C142" t="s">
        <v>39</v>
      </c>
      <c r="D142" t="s">
        <v>28</v>
      </c>
      <c r="E142" s="4">
        <v>6027</v>
      </c>
      <c r="F142" s="5">
        <v>144</v>
      </c>
      <c r="J142" t="s">
        <v>2</v>
      </c>
      <c r="K142" t="s">
        <v>39</v>
      </c>
      <c r="L142" t="s">
        <v>28</v>
      </c>
      <c r="M142" s="4">
        <v>6027</v>
      </c>
      <c r="N142" s="5">
        <v>144</v>
      </c>
      <c r="P142" t="s">
        <v>2</v>
      </c>
      <c r="Q142" t="s">
        <v>39</v>
      </c>
      <c r="R142" t="s">
        <v>28</v>
      </c>
      <c r="S142" s="4">
        <v>6027</v>
      </c>
      <c r="T142" s="5">
        <v>144</v>
      </c>
      <c r="U142" s="5">
        <v>144</v>
      </c>
    </row>
    <row r="143" spans="2:21" x14ac:dyDescent="0.25">
      <c r="B143" t="s">
        <v>2</v>
      </c>
      <c r="C143" t="s">
        <v>39</v>
      </c>
      <c r="D143" t="s">
        <v>22</v>
      </c>
      <c r="E143" s="4">
        <v>1568</v>
      </c>
      <c r="F143" s="5">
        <v>141</v>
      </c>
      <c r="J143" t="s">
        <v>2</v>
      </c>
      <c r="K143" t="s">
        <v>39</v>
      </c>
      <c r="L143" t="s">
        <v>22</v>
      </c>
      <c r="M143" s="4">
        <v>1568</v>
      </c>
      <c r="N143" s="5">
        <v>141</v>
      </c>
      <c r="P143" t="s">
        <v>2</v>
      </c>
      <c r="Q143" t="s">
        <v>39</v>
      </c>
      <c r="R143" t="s">
        <v>22</v>
      </c>
      <c r="S143" s="4">
        <v>1568</v>
      </c>
      <c r="T143" s="5">
        <v>141</v>
      </c>
      <c r="U143" s="5">
        <v>141</v>
      </c>
    </row>
    <row r="144" spans="2:21" x14ac:dyDescent="0.25">
      <c r="B144" t="s">
        <v>10</v>
      </c>
      <c r="C144" t="s">
        <v>38</v>
      </c>
      <c r="D144" t="s">
        <v>22</v>
      </c>
      <c r="E144" s="4">
        <v>2205</v>
      </c>
      <c r="F144" s="5">
        <v>141</v>
      </c>
      <c r="J144" t="s">
        <v>10</v>
      </c>
      <c r="K144" t="s">
        <v>38</v>
      </c>
      <c r="L144" t="s">
        <v>22</v>
      </c>
      <c r="M144" s="4">
        <v>2205</v>
      </c>
      <c r="N144" s="5">
        <v>141</v>
      </c>
      <c r="P144" t="s">
        <v>10</v>
      </c>
      <c r="Q144" t="s">
        <v>38</v>
      </c>
      <c r="R144" t="s">
        <v>22</v>
      </c>
      <c r="S144" s="4">
        <v>2205</v>
      </c>
      <c r="T144" s="5">
        <v>141</v>
      </c>
      <c r="U144" s="5">
        <v>141</v>
      </c>
    </row>
    <row r="145" spans="2:21" x14ac:dyDescent="0.25">
      <c r="B145" t="s">
        <v>7</v>
      </c>
      <c r="C145" t="s">
        <v>34</v>
      </c>
      <c r="D145" t="s">
        <v>20</v>
      </c>
      <c r="E145" s="4">
        <v>2205</v>
      </c>
      <c r="F145" s="5">
        <v>138</v>
      </c>
      <c r="J145" t="s">
        <v>7</v>
      </c>
      <c r="K145" t="s">
        <v>34</v>
      </c>
      <c r="L145" t="s">
        <v>20</v>
      </c>
      <c r="M145" s="4">
        <v>2205</v>
      </c>
      <c r="N145" s="5">
        <v>138</v>
      </c>
      <c r="P145" t="s">
        <v>7</v>
      </c>
      <c r="Q145" t="s">
        <v>34</v>
      </c>
      <c r="R145" t="s">
        <v>20</v>
      </c>
      <c r="S145" s="4">
        <v>2205</v>
      </c>
      <c r="T145" s="5">
        <v>138</v>
      </c>
      <c r="U145" s="5">
        <v>138</v>
      </c>
    </row>
    <row r="146" spans="2:21" x14ac:dyDescent="0.25">
      <c r="B146" t="s">
        <v>2</v>
      </c>
      <c r="C146" t="s">
        <v>37</v>
      </c>
      <c r="D146" t="s">
        <v>18</v>
      </c>
      <c r="E146" s="4">
        <v>11571</v>
      </c>
      <c r="F146" s="5">
        <v>138</v>
      </c>
      <c r="J146" t="s">
        <v>2</v>
      </c>
      <c r="K146" t="s">
        <v>37</v>
      </c>
      <c r="L146" t="s">
        <v>18</v>
      </c>
      <c r="M146" s="4">
        <v>11571</v>
      </c>
      <c r="N146" s="5">
        <v>138</v>
      </c>
      <c r="P146" t="s">
        <v>2</v>
      </c>
      <c r="Q146" t="s">
        <v>37</v>
      </c>
      <c r="R146" t="s">
        <v>18</v>
      </c>
      <c r="S146" s="4">
        <v>11571</v>
      </c>
      <c r="T146" s="5">
        <v>138</v>
      </c>
      <c r="U146" s="5">
        <v>138</v>
      </c>
    </row>
    <row r="147" spans="2:21" x14ac:dyDescent="0.25">
      <c r="B147" t="s">
        <v>40</v>
      </c>
      <c r="C147" t="s">
        <v>39</v>
      </c>
      <c r="D147" t="s">
        <v>29</v>
      </c>
      <c r="E147" s="4">
        <v>0</v>
      </c>
      <c r="F147" s="5">
        <v>135</v>
      </c>
      <c r="J147" t="s">
        <v>40</v>
      </c>
      <c r="K147" t="s">
        <v>39</v>
      </c>
      <c r="L147" t="s">
        <v>29</v>
      </c>
      <c r="M147" s="4">
        <v>0</v>
      </c>
      <c r="N147" s="5">
        <v>135</v>
      </c>
      <c r="P147" t="s">
        <v>40</v>
      </c>
      <c r="Q147" t="s">
        <v>39</v>
      </c>
      <c r="R147" t="s">
        <v>29</v>
      </c>
      <c r="S147" s="4">
        <v>0</v>
      </c>
      <c r="T147" s="5">
        <v>135</v>
      </c>
      <c r="U147" s="5">
        <v>135</v>
      </c>
    </row>
    <row r="148" spans="2:21" x14ac:dyDescent="0.25">
      <c r="B148" t="s">
        <v>6</v>
      </c>
      <c r="C148" t="s">
        <v>38</v>
      </c>
      <c r="D148" t="s">
        <v>33</v>
      </c>
      <c r="E148" s="4">
        <v>959</v>
      </c>
      <c r="F148" s="5">
        <v>135</v>
      </c>
      <c r="J148" t="s">
        <v>6</v>
      </c>
      <c r="K148" t="s">
        <v>38</v>
      </c>
      <c r="L148" t="s">
        <v>33</v>
      </c>
      <c r="M148" s="4">
        <v>959</v>
      </c>
      <c r="N148" s="5">
        <v>135</v>
      </c>
      <c r="P148" t="s">
        <v>6</v>
      </c>
      <c r="Q148" t="s">
        <v>38</v>
      </c>
      <c r="R148" t="s">
        <v>33</v>
      </c>
      <c r="S148" s="4">
        <v>959</v>
      </c>
      <c r="T148" s="5">
        <v>135</v>
      </c>
      <c r="U148" s="5">
        <v>135</v>
      </c>
    </row>
    <row r="149" spans="2:21" x14ac:dyDescent="0.25">
      <c r="B149" t="s">
        <v>6</v>
      </c>
      <c r="C149" t="s">
        <v>36</v>
      </c>
      <c r="D149" t="s">
        <v>29</v>
      </c>
      <c r="E149" s="4">
        <v>1400</v>
      </c>
      <c r="F149" s="5">
        <v>135</v>
      </c>
      <c r="J149" t="s">
        <v>6</v>
      </c>
      <c r="K149" t="s">
        <v>36</v>
      </c>
      <c r="L149" t="s">
        <v>29</v>
      </c>
      <c r="M149" s="4">
        <v>1400</v>
      </c>
      <c r="N149" s="5">
        <v>135</v>
      </c>
      <c r="P149" t="s">
        <v>6</v>
      </c>
      <c r="Q149" t="s">
        <v>36</v>
      </c>
      <c r="R149" t="s">
        <v>29</v>
      </c>
      <c r="S149" s="4">
        <v>1400</v>
      </c>
      <c r="T149" s="5">
        <v>135</v>
      </c>
      <c r="U149" s="5">
        <v>135</v>
      </c>
    </row>
    <row r="150" spans="2:21" x14ac:dyDescent="0.25">
      <c r="B150" t="s">
        <v>40</v>
      </c>
      <c r="C150" t="s">
        <v>34</v>
      </c>
      <c r="D150" t="s">
        <v>27</v>
      </c>
      <c r="E150" s="4">
        <v>2289</v>
      </c>
      <c r="F150" s="5">
        <v>135</v>
      </c>
      <c r="J150" t="s">
        <v>40</v>
      </c>
      <c r="K150" t="s">
        <v>34</v>
      </c>
      <c r="L150" t="s">
        <v>27</v>
      </c>
      <c r="M150" s="4">
        <v>2289</v>
      </c>
      <c r="N150" s="5">
        <v>135</v>
      </c>
      <c r="P150" t="s">
        <v>40</v>
      </c>
      <c r="Q150" t="s">
        <v>34</v>
      </c>
      <c r="R150" t="s">
        <v>27</v>
      </c>
      <c r="S150" s="4">
        <v>2289</v>
      </c>
      <c r="T150" s="5">
        <v>135</v>
      </c>
      <c r="U150" s="5">
        <v>135</v>
      </c>
    </row>
    <row r="151" spans="2:21" x14ac:dyDescent="0.25">
      <c r="B151" t="s">
        <v>41</v>
      </c>
      <c r="C151" t="s">
        <v>35</v>
      </c>
      <c r="D151" t="s">
        <v>27</v>
      </c>
      <c r="E151" s="4">
        <v>847</v>
      </c>
      <c r="F151" s="5">
        <v>129</v>
      </c>
      <c r="J151" t="s">
        <v>41</v>
      </c>
      <c r="K151" t="s">
        <v>35</v>
      </c>
      <c r="L151" t="s">
        <v>27</v>
      </c>
      <c r="M151" s="4">
        <v>847</v>
      </c>
      <c r="N151" s="5">
        <v>129</v>
      </c>
      <c r="P151" t="s">
        <v>41</v>
      </c>
      <c r="Q151" t="s">
        <v>35</v>
      </c>
      <c r="R151" t="s">
        <v>27</v>
      </c>
      <c r="S151" s="4">
        <v>847</v>
      </c>
      <c r="T151" s="5">
        <v>129</v>
      </c>
      <c r="U151" s="5">
        <v>129</v>
      </c>
    </row>
    <row r="152" spans="2:21" x14ac:dyDescent="0.25">
      <c r="B152" t="s">
        <v>8</v>
      </c>
      <c r="C152" t="s">
        <v>35</v>
      </c>
      <c r="D152" t="s">
        <v>33</v>
      </c>
      <c r="E152" s="4">
        <v>357</v>
      </c>
      <c r="F152" s="5">
        <v>126</v>
      </c>
      <c r="J152" t="s">
        <v>8</v>
      </c>
      <c r="K152" t="s">
        <v>35</v>
      </c>
      <c r="L152" t="s">
        <v>33</v>
      </c>
      <c r="M152" s="4">
        <v>357</v>
      </c>
      <c r="N152" s="5">
        <v>126</v>
      </c>
      <c r="P152" t="s">
        <v>8</v>
      </c>
      <c r="Q152" t="s">
        <v>35</v>
      </c>
      <c r="R152" t="s">
        <v>33</v>
      </c>
      <c r="S152" s="4">
        <v>357</v>
      </c>
      <c r="T152" s="5">
        <v>126</v>
      </c>
      <c r="U152" s="5">
        <v>126</v>
      </c>
    </row>
    <row r="153" spans="2:21" x14ac:dyDescent="0.25">
      <c r="B153" t="s">
        <v>40</v>
      </c>
      <c r="C153" t="s">
        <v>35</v>
      </c>
      <c r="D153" t="s">
        <v>29</v>
      </c>
      <c r="E153" s="4">
        <v>1617</v>
      </c>
      <c r="F153" s="5">
        <v>126</v>
      </c>
      <c r="J153" t="s">
        <v>40</v>
      </c>
      <c r="K153" t="s">
        <v>35</v>
      </c>
      <c r="L153" t="s">
        <v>29</v>
      </c>
      <c r="M153" s="4">
        <v>1617</v>
      </c>
      <c r="N153" s="5">
        <v>126</v>
      </c>
      <c r="P153" t="s">
        <v>40</v>
      </c>
      <c r="Q153" t="s">
        <v>35</v>
      </c>
      <c r="R153" t="s">
        <v>29</v>
      </c>
      <c r="S153" s="4">
        <v>1617</v>
      </c>
      <c r="T153" s="5">
        <v>126</v>
      </c>
      <c r="U153" s="5">
        <v>126</v>
      </c>
    </row>
    <row r="154" spans="2:21" x14ac:dyDescent="0.25">
      <c r="B154" t="s">
        <v>2</v>
      </c>
      <c r="C154" t="s">
        <v>39</v>
      </c>
      <c r="D154" t="s">
        <v>33</v>
      </c>
      <c r="E154" s="4">
        <v>4018</v>
      </c>
      <c r="F154" s="5">
        <v>126</v>
      </c>
      <c r="J154" t="s">
        <v>2</v>
      </c>
      <c r="K154" t="s">
        <v>39</v>
      </c>
      <c r="L154" t="s">
        <v>33</v>
      </c>
      <c r="M154" s="4">
        <v>4018</v>
      </c>
      <c r="N154" s="5">
        <v>126</v>
      </c>
      <c r="P154" t="s">
        <v>2</v>
      </c>
      <c r="Q154" t="s">
        <v>39</v>
      </c>
      <c r="R154" t="s">
        <v>33</v>
      </c>
      <c r="S154" s="4">
        <v>4018</v>
      </c>
      <c r="T154" s="5">
        <v>126</v>
      </c>
      <c r="U154" s="5">
        <v>126</v>
      </c>
    </row>
    <row r="155" spans="2:21" x14ac:dyDescent="0.25">
      <c r="B155" t="s">
        <v>41</v>
      </c>
      <c r="C155" t="s">
        <v>34</v>
      </c>
      <c r="D155" t="s">
        <v>23</v>
      </c>
      <c r="E155" s="4">
        <v>4935</v>
      </c>
      <c r="F155" s="5">
        <v>126</v>
      </c>
      <c r="J155" t="s">
        <v>41</v>
      </c>
      <c r="K155" t="s">
        <v>34</v>
      </c>
      <c r="L155" t="s">
        <v>23</v>
      </c>
      <c r="M155" s="4">
        <v>4935</v>
      </c>
      <c r="N155" s="5">
        <v>126</v>
      </c>
      <c r="P155" t="s">
        <v>41</v>
      </c>
      <c r="Q155" t="s">
        <v>34</v>
      </c>
      <c r="R155" t="s">
        <v>23</v>
      </c>
      <c r="S155" s="4">
        <v>4935</v>
      </c>
      <c r="T155" s="5">
        <v>126</v>
      </c>
      <c r="U155" s="5">
        <v>126</v>
      </c>
    </row>
    <row r="156" spans="2:21" x14ac:dyDescent="0.25">
      <c r="B156" t="s">
        <v>10</v>
      </c>
      <c r="C156" t="s">
        <v>38</v>
      </c>
      <c r="D156" t="s">
        <v>4</v>
      </c>
      <c r="E156" s="4">
        <v>6860</v>
      </c>
      <c r="F156" s="5">
        <v>126</v>
      </c>
      <c r="J156" t="s">
        <v>10</v>
      </c>
      <c r="K156" t="s">
        <v>38</v>
      </c>
      <c r="L156" t="s">
        <v>4</v>
      </c>
      <c r="M156" s="4">
        <v>6860</v>
      </c>
      <c r="N156" s="5">
        <v>126</v>
      </c>
      <c r="P156" t="s">
        <v>10</v>
      </c>
      <c r="Q156" t="s">
        <v>38</v>
      </c>
      <c r="R156" t="s">
        <v>4</v>
      </c>
      <c r="S156" s="4">
        <v>6860</v>
      </c>
      <c r="T156" s="5">
        <v>126</v>
      </c>
      <c r="U156" s="5">
        <v>126</v>
      </c>
    </row>
    <row r="157" spans="2:21" x14ac:dyDescent="0.25">
      <c r="B157" t="s">
        <v>10</v>
      </c>
      <c r="C157" t="s">
        <v>38</v>
      </c>
      <c r="D157" t="s">
        <v>13</v>
      </c>
      <c r="E157" s="4">
        <v>63</v>
      </c>
      <c r="F157" s="5">
        <v>123</v>
      </c>
      <c r="J157" t="s">
        <v>10</v>
      </c>
      <c r="K157" t="s">
        <v>38</v>
      </c>
      <c r="L157" t="s">
        <v>13</v>
      </c>
      <c r="M157" s="4">
        <v>63</v>
      </c>
      <c r="N157" s="5">
        <v>123</v>
      </c>
      <c r="P157" t="s">
        <v>10</v>
      </c>
      <c r="Q157" t="s">
        <v>38</v>
      </c>
      <c r="R157" t="s">
        <v>13</v>
      </c>
      <c r="S157" s="4">
        <v>63</v>
      </c>
      <c r="T157" s="5">
        <v>123</v>
      </c>
      <c r="U157" s="5">
        <v>123</v>
      </c>
    </row>
    <row r="158" spans="2:21" x14ac:dyDescent="0.25">
      <c r="B158" t="s">
        <v>6</v>
      </c>
      <c r="C158" t="s">
        <v>38</v>
      </c>
      <c r="D158" t="s">
        <v>13</v>
      </c>
      <c r="E158" s="4">
        <v>2317</v>
      </c>
      <c r="F158" s="5">
        <v>123</v>
      </c>
      <c r="J158" t="s">
        <v>6</v>
      </c>
      <c r="K158" t="s">
        <v>38</v>
      </c>
      <c r="L158" t="s">
        <v>13</v>
      </c>
      <c r="M158" s="4">
        <v>2317</v>
      </c>
      <c r="N158" s="5">
        <v>123</v>
      </c>
      <c r="P158" t="s">
        <v>6</v>
      </c>
      <c r="Q158" t="s">
        <v>38</v>
      </c>
      <c r="R158" t="s">
        <v>13</v>
      </c>
      <c r="S158" s="4">
        <v>2317</v>
      </c>
      <c r="T158" s="5">
        <v>123</v>
      </c>
      <c r="U158" s="5">
        <v>123</v>
      </c>
    </row>
    <row r="159" spans="2:21" x14ac:dyDescent="0.25">
      <c r="B159" t="s">
        <v>41</v>
      </c>
      <c r="C159" t="s">
        <v>37</v>
      </c>
      <c r="D159" t="s">
        <v>20</v>
      </c>
      <c r="E159" s="4">
        <v>3388</v>
      </c>
      <c r="F159" s="5">
        <v>123</v>
      </c>
      <c r="J159" t="s">
        <v>41</v>
      </c>
      <c r="K159" t="s">
        <v>37</v>
      </c>
      <c r="L159" t="s">
        <v>20</v>
      </c>
      <c r="M159" s="4">
        <v>3388</v>
      </c>
      <c r="N159" s="5">
        <v>123</v>
      </c>
      <c r="P159" t="s">
        <v>41</v>
      </c>
      <c r="Q159" t="s">
        <v>37</v>
      </c>
      <c r="R159" t="s">
        <v>20</v>
      </c>
      <c r="S159" s="4">
        <v>3388</v>
      </c>
      <c r="T159" s="5">
        <v>123</v>
      </c>
      <c r="U159" s="5">
        <v>123</v>
      </c>
    </row>
    <row r="160" spans="2:21" x14ac:dyDescent="0.25">
      <c r="B160" t="s">
        <v>6</v>
      </c>
      <c r="C160" t="s">
        <v>35</v>
      </c>
      <c r="D160" t="s">
        <v>30</v>
      </c>
      <c r="E160" s="4">
        <v>4781</v>
      </c>
      <c r="F160" s="5">
        <v>123</v>
      </c>
      <c r="J160" t="s">
        <v>6</v>
      </c>
      <c r="K160" t="s">
        <v>35</v>
      </c>
      <c r="L160" t="s">
        <v>30</v>
      </c>
      <c r="M160" s="4">
        <v>4781</v>
      </c>
      <c r="N160" s="5">
        <v>123</v>
      </c>
      <c r="P160" t="s">
        <v>6</v>
      </c>
      <c r="Q160" t="s">
        <v>35</v>
      </c>
      <c r="R160" t="s">
        <v>30</v>
      </c>
      <c r="S160" s="4">
        <v>4781</v>
      </c>
      <c r="T160" s="5">
        <v>123</v>
      </c>
      <c r="U160" s="5">
        <v>123</v>
      </c>
    </row>
    <row r="161" spans="2:21" x14ac:dyDescent="0.25">
      <c r="B161" t="s">
        <v>6</v>
      </c>
      <c r="C161" t="s">
        <v>34</v>
      </c>
      <c r="D161" t="s">
        <v>32</v>
      </c>
      <c r="E161" s="4">
        <v>6734</v>
      </c>
      <c r="F161" s="5">
        <v>123</v>
      </c>
      <c r="J161" t="s">
        <v>6</v>
      </c>
      <c r="K161" t="s">
        <v>34</v>
      </c>
      <c r="L161" t="s">
        <v>32</v>
      </c>
      <c r="M161" s="4">
        <v>6734</v>
      </c>
      <c r="N161" s="5">
        <v>123</v>
      </c>
      <c r="P161" t="s">
        <v>6</v>
      </c>
      <c r="Q161" t="s">
        <v>34</v>
      </c>
      <c r="R161" t="s">
        <v>32</v>
      </c>
      <c r="S161" s="4">
        <v>6734</v>
      </c>
      <c r="T161" s="5">
        <v>123</v>
      </c>
      <c r="U161" s="5">
        <v>123</v>
      </c>
    </row>
    <row r="162" spans="2:21" x14ac:dyDescent="0.25">
      <c r="B162" t="s">
        <v>9</v>
      </c>
      <c r="C162" t="s">
        <v>38</v>
      </c>
      <c r="D162" t="s">
        <v>16</v>
      </c>
      <c r="E162" s="4">
        <v>2646</v>
      </c>
      <c r="F162" s="5">
        <v>120</v>
      </c>
      <c r="J162" t="s">
        <v>9</v>
      </c>
      <c r="K162" t="s">
        <v>38</v>
      </c>
      <c r="L162" t="s">
        <v>16</v>
      </c>
      <c r="M162" s="4">
        <v>2646</v>
      </c>
      <c r="N162" s="5">
        <v>120</v>
      </c>
      <c r="P162" t="s">
        <v>9</v>
      </c>
      <c r="Q162" t="s">
        <v>38</v>
      </c>
      <c r="R162" t="s">
        <v>16</v>
      </c>
      <c r="S162" s="4">
        <v>2646</v>
      </c>
      <c r="T162" s="5">
        <v>120</v>
      </c>
      <c r="U162" s="5">
        <v>120</v>
      </c>
    </row>
    <row r="163" spans="2:21" x14ac:dyDescent="0.25">
      <c r="B163" t="s">
        <v>2</v>
      </c>
      <c r="C163" t="s">
        <v>34</v>
      </c>
      <c r="D163" t="s">
        <v>19</v>
      </c>
      <c r="E163" s="4">
        <v>7511</v>
      </c>
      <c r="F163" s="5">
        <v>120</v>
      </c>
      <c r="J163" t="s">
        <v>2</v>
      </c>
      <c r="K163" t="s">
        <v>34</v>
      </c>
      <c r="L163" t="s">
        <v>19</v>
      </c>
      <c r="M163" s="4">
        <v>7511</v>
      </c>
      <c r="N163" s="5">
        <v>120</v>
      </c>
      <c r="P163" t="s">
        <v>2</v>
      </c>
      <c r="Q163" t="s">
        <v>34</v>
      </c>
      <c r="R163" t="s">
        <v>19</v>
      </c>
      <c r="S163" s="4">
        <v>7511</v>
      </c>
      <c r="T163" s="5">
        <v>120</v>
      </c>
      <c r="U163" s="5">
        <v>120</v>
      </c>
    </row>
    <row r="164" spans="2:21" x14ac:dyDescent="0.25">
      <c r="B164" t="s">
        <v>6</v>
      </c>
      <c r="C164" t="s">
        <v>36</v>
      </c>
      <c r="D164" t="s">
        <v>4</v>
      </c>
      <c r="E164" s="4">
        <v>10073</v>
      </c>
      <c r="F164" s="5">
        <v>120</v>
      </c>
      <c r="J164" t="s">
        <v>6</v>
      </c>
      <c r="K164" t="s">
        <v>36</v>
      </c>
      <c r="L164" t="s">
        <v>4</v>
      </c>
      <c r="M164" s="4">
        <v>10073</v>
      </c>
      <c r="N164" s="5">
        <v>120</v>
      </c>
      <c r="P164" t="s">
        <v>6</v>
      </c>
      <c r="Q164" t="s">
        <v>36</v>
      </c>
      <c r="R164" t="s">
        <v>4</v>
      </c>
      <c r="S164" s="4">
        <v>10073</v>
      </c>
      <c r="T164" s="5">
        <v>120</v>
      </c>
      <c r="U164" s="5">
        <v>120</v>
      </c>
    </row>
    <row r="165" spans="2:21" x14ac:dyDescent="0.25">
      <c r="B165" t="s">
        <v>2</v>
      </c>
      <c r="C165" t="s">
        <v>39</v>
      </c>
      <c r="D165" t="s">
        <v>16</v>
      </c>
      <c r="E165" s="4">
        <v>2016</v>
      </c>
      <c r="F165" s="5">
        <v>117</v>
      </c>
      <c r="J165" t="s">
        <v>2</v>
      </c>
      <c r="K165" t="s">
        <v>39</v>
      </c>
      <c r="L165" t="s">
        <v>16</v>
      </c>
      <c r="M165" s="4">
        <v>2016</v>
      </c>
      <c r="N165" s="5">
        <v>117</v>
      </c>
      <c r="P165" t="s">
        <v>2</v>
      </c>
      <c r="Q165" t="s">
        <v>39</v>
      </c>
      <c r="R165" t="s">
        <v>16</v>
      </c>
      <c r="S165" s="4">
        <v>2016</v>
      </c>
      <c r="T165" s="5">
        <v>117</v>
      </c>
      <c r="U165" s="5">
        <v>117</v>
      </c>
    </row>
    <row r="166" spans="2:21" x14ac:dyDescent="0.25">
      <c r="B166" t="s">
        <v>7</v>
      </c>
      <c r="C166" t="s">
        <v>36</v>
      </c>
      <c r="D166" t="s">
        <v>31</v>
      </c>
      <c r="E166" s="4">
        <v>2149</v>
      </c>
      <c r="F166" s="5">
        <v>117</v>
      </c>
      <c r="J166" t="s">
        <v>7</v>
      </c>
      <c r="K166" t="s">
        <v>36</v>
      </c>
      <c r="L166" t="s">
        <v>31</v>
      </c>
      <c r="M166" s="4">
        <v>2149</v>
      </c>
      <c r="N166" s="5">
        <v>117</v>
      </c>
      <c r="P166" t="s">
        <v>7</v>
      </c>
      <c r="Q166" t="s">
        <v>36</v>
      </c>
      <c r="R166" t="s">
        <v>31</v>
      </c>
      <c r="S166" s="4">
        <v>2149</v>
      </c>
      <c r="T166" s="5">
        <v>117</v>
      </c>
      <c r="U166" s="5">
        <v>117</v>
      </c>
    </row>
    <row r="167" spans="2:21" x14ac:dyDescent="0.25">
      <c r="B167" t="s">
        <v>3</v>
      </c>
      <c r="C167" t="s">
        <v>34</v>
      </c>
      <c r="D167" t="s">
        <v>23</v>
      </c>
      <c r="E167" s="4">
        <v>2212</v>
      </c>
      <c r="F167" s="5">
        <v>117</v>
      </c>
      <c r="J167" t="s">
        <v>3</v>
      </c>
      <c r="K167" t="s">
        <v>34</v>
      </c>
      <c r="L167" t="s">
        <v>23</v>
      </c>
      <c r="M167" s="4">
        <v>2212</v>
      </c>
      <c r="N167" s="5">
        <v>117</v>
      </c>
      <c r="P167" t="s">
        <v>3</v>
      </c>
      <c r="Q167" t="s">
        <v>34</v>
      </c>
      <c r="R167" t="s">
        <v>23</v>
      </c>
      <c r="S167" s="4">
        <v>2212</v>
      </c>
      <c r="T167" s="5">
        <v>117</v>
      </c>
      <c r="U167" s="5">
        <v>117</v>
      </c>
    </row>
    <row r="168" spans="2:21" x14ac:dyDescent="0.25">
      <c r="B168" t="s">
        <v>40</v>
      </c>
      <c r="C168" t="s">
        <v>37</v>
      </c>
      <c r="D168" t="s">
        <v>30</v>
      </c>
      <c r="E168" s="4">
        <v>1624</v>
      </c>
      <c r="F168" s="5">
        <v>114</v>
      </c>
      <c r="J168" t="s">
        <v>40</v>
      </c>
      <c r="K168" t="s">
        <v>37</v>
      </c>
      <c r="L168" t="s">
        <v>30</v>
      </c>
      <c r="M168" s="4">
        <v>1624</v>
      </c>
      <c r="N168" s="5">
        <v>114</v>
      </c>
      <c r="P168" t="s">
        <v>40</v>
      </c>
      <c r="Q168" t="s">
        <v>37</v>
      </c>
      <c r="R168" t="s">
        <v>30</v>
      </c>
      <c r="S168" s="4">
        <v>1624</v>
      </c>
      <c r="T168" s="5">
        <v>114</v>
      </c>
      <c r="U168" s="5">
        <v>114</v>
      </c>
    </row>
    <row r="169" spans="2:21" x14ac:dyDescent="0.25">
      <c r="B169" t="s">
        <v>9</v>
      </c>
      <c r="C169" t="s">
        <v>36</v>
      </c>
      <c r="D169" t="s">
        <v>25</v>
      </c>
      <c r="E169" s="4">
        <v>2142</v>
      </c>
      <c r="F169" s="5">
        <v>114</v>
      </c>
      <c r="J169" t="s">
        <v>9</v>
      </c>
      <c r="K169" t="s">
        <v>36</v>
      </c>
      <c r="L169" t="s">
        <v>25</v>
      </c>
      <c r="M169" s="4">
        <v>2142</v>
      </c>
      <c r="N169" s="5">
        <v>114</v>
      </c>
      <c r="P169" t="s">
        <v>9</v>
      </c>
      <c r="Q169" t="s">
        <v>36</v>
      </c>
      <c r="R169" t="s">
        <v>25</v>
      </c>
      <c r="S169" s="4">
        <v>2142</v>
      </c>
      <c r="T169" s="5">
        <v>114</v>
      </c>
      <c r="U169" s="5">
        <v>114</v>
      </c>
    </row>
    <row r="170" spans="2:21" x14ac:dyDescent="0.25">
      <c r="B170" t="s">
        <v>7</v>
      </c>
      <c r="C170" t="s">
        <v>35</v>
      </c>
      <c r="D170" t="s">
        <v>24</v>
      </c>
      <c r="E170" s="4">
        <v>2793</v>
      </c>
      <c r="F170" s="5">
        <v>114</v>
      </c>
      <c r="J170" t="s">
        <v>7</v>
      </c>
      <c r="K170" t="s">
        <v>35</v>
      </c>
      <c r="L170" t="s">
        <v>24</v>
      </c>
      <c r="M170" s="4">
        <v>2793</v>
      </c>
      <c r="N170" s="5">
        <v>114</v>
      </c>
      <c r="P170" t="s">
        <v>7</v>
      </c>
      <c r="Q170" t="s">
        <v>35</v>
      </c>
      <c r="R170" t="s">
        <v>24</v>
      </c>
      <c r="S170" s="4">
        <v>2793</v>
      </c>
      <c r="T170" s="5">
        <v>114</v>
      </c>
      <c r="U170" s="5">
        <v>114</v>
      </c>
    </row>
    <row r="171" spans="2:21" x14ac:dyDescent="0.25">
      <c r="B171" t="s">
        <v>7</v>
      </c>
      <c r="C171" t="s">
        <v>37</v>
      </c>
      <c r="D171" t="s">
        <v>17</v>
      </c>
      <c r="E171" s="4">
        <v>4487</v>
      </c>
      <c r="F171" s="5">
        <v>111</v>
      </c>
      <c r="J171" t="s">
        <v>7</v>
      </c>
      <c r="K171" t="s">
        <v>37</v>
      </c>
      <c r="L171" t="s">
        <v>17</v>
      </c>
      <c r="M171" s="4">
        <v>4487</v>
      </c>
      <c r="N171" s="5">
        <v>111</v>
      </c>
      <c r="P171" t="s">
        <v>7</v>
      </c>
      <c r="Q171" t="s">
        <v>37</v>
      </c>
      <c r="R171" t="s">
        <v>17</v>
      </c>
      <c r="S171" s="4">
        <v>4487</v>
      </c>
      <c r="T171" s="5">
        <v>111</v>
      </c>
      <c r="U171" s="5">
        <v>111</v>
      </c>
    </row>
    <row r="172" spans="2:21" x14ac:dyDescent="0.25">
      <c r="B172" t="s">
        <v>5</v>
      </c>
      <c r="C172" t="s">
        <v>36</v>
      </c>
      <c r="D172" t="s">
        <v>30</v>
      </c>
      <c r="E172" s="4">
        <v>1526</v>
      </c>
      <c r="F172" s="5">
        <v>105</v>
      </c>
      <c r="J172" t="s">
        <v>5</v>
      </c>
      <c r="K172" t="s">
        <v>36</v>
      </c>
      <c r="L172" t="s">
        <v>30</v>
      </c>
      <c r="M172" s="4">
        <v>1526</v>
      </c>
      <c r="N172" s="5">
        <v>105</v>
      </c>
      <c r="P172" t="s">
        <v>5</v>
      </c>
      <c r="Q172" t="s">
        <v>36</v>
      </c>
      <c r="R172" t="s">
        <v>30</v>
      </c>
      <c r="S172" s="4">
        <v>1526</v>
      </c>
      <c r="T172" s="5">
        <v>105</v>
      </c>
      <c r="U172" s="5">
        <v>105</v>
      </c>
    </row>
    <row r="173" spans="2:21" x14ac:dyDescent="0.25">
      <c r="B173" t="s">
        <v>6</v>
      </c>
      <c r="C173" t="s">
        <v>37</v>
      </c>
      <c r="D173" t="s">
        <v>18</v>
      </c>
      <c r="E173" s="4">
        <v>1505</v>
      </c>
      <c r="F173" s="5">
        <v>102</v>
      </c>
      <c r="J173" t="s">
        <v>6</v>
      </c>
      <c r="K173" t="s">
        <v>37</v>
      </c>
      <c r="L173" t="s">
        <v>18</v>
      </c>
      <c r="M173" s="4">
        <v>1505</v>
      </c>
      <c r="N173" s="5">
        <v>102</v>
      </c>
      <c r="P173" t="s">
        <v>6</v>
      </c>
      <c r="Q173" t="s">
        <v>37</v>
      </c>
      <c r="R173" t="s">
        <v>18</v>
      </c>
      <c r="S173" s="4">
        <v>1505</v>
      </c>
      <c r="T173" s="5">
        <v>102</v>
      </c>
      <c r="U173" s="5">
        <v>102</v>
      </c>
    </row>
    <row r="174" spans="2:21" x14ac:dyDescent="0.25">
      <c r="B174" t="s">
        <v>3</v>
      </c>
      <c r="C174" t="s">
        <v>39</v>
      </c>
      <c r="D174" t="s">
        <v>28</v>
      </c>
      <c r="E174" s="4">
        <v>1652</v>
      </c>
      <c r="F174" s="5">
        <v>102</v>
      </c>
      <c r="J174" t="s">
        <v>3</v>
      </c>
      <c r="K174" t="s">
        <v>39</v>
      </c>
      <c r="L174" t="s">
        <v>28</v>
      </c>
      <c r="M174" s="4">
        <v>1652</v>
      </c>
      <c r="N174" s="5">
        <v>102</v>
      </c>
      <c r="P174" t="s">
        <v>3</v>
      </c>
      <c r="Q174" t="s">
        <v>39</v>
      </c>
      <c r="R174" t="s">
        <v>28</v>
      </c>
      <c r="S174" s="4">
        <v>1652</v>
      </c>
      <c r="T174" s="5">
        <v>102</v>
      </c>
      <c r="U174" s="5">
        <v>102</v>
      </c>
    </row>
    <row r="175" spans="2:21" x14ac:dyDescent="0.25">
      <c r="B175" t="s">
        <v>5</v>
      </c>
      <c r="C175" t="s">
        <v>34</v>
      </c>
      <c r="D175" t="s">
        <v>29</v>
      </c>
      <c r="E175" s="4">
        <v>2891</v>
      </c>
      <c r="F175" s="5">
        <v>102</v>
      </c>
      <c r="J175" t="s">
        <v>5</v>
      </c>
      <c r="K175" t="s">
        <v>34</v>
      </c>
      <c r="L175" t="s">
        <v>29</v>
      </c>
      <c r="M175" s="4">
        <v>2891</v>
      </c>
      <c r="N175" s="5">
        <v>102</v>
      </c>
      <c r="P175" t="s">
        <v>5</v>
      </c>
      <c r="Q175" t="s">
        <v>34</v>
      </c>
      <c r="R175" t="s">
        <v>29</v>
      </c>
      <c r="S175" s="4">
        <v>2891</v>
      </c>
      <c r="T175" s="5">
        <v>102</v>
      </c>
      <c r="U175" s="5">
        <v>102</v>
      </c>
    </row>
    <row r="176" spans="2:21" x14ac:dyDescent="0.25">
      <c r="B176" t="s">
        <v>9</v>
      </c>
      <c r="C176" t="s">
        <v>38</v>
      </c>
      <c r="D176" t="s">
        <v>25</v>
      </c>
      <c r="E176" s="4">
        <v>3850</v>
      </c>
      <c r="F176" s="5">
        <v>102</v>
      </c>
      <c r="J176" t="s">
        <v>9</v>
      </c>
      <c r="K176" t="s">
        <v>38</v>
      </c>
      <c r="L176" t="s">
        <v>25</v>
      </c>
      <c r="M176" s="4">
        <v>3850</v>
      </c>
      <c r="N176" s="5">
        <v>102</v>
      </c>
      <c r="P176" t="s">
        <v>9</v>
      </c>
      <c r="Q176" t="s">
        <v>38</v>
      </c>
      <c r="R176" t="s">
        <v>25</v>
      </c>
      <c r="S176" s="4">
        <v>3850</v>
      </c>
      <c r="T176" s="5">
        <v>102</v>
      </c>
      <c r="U176" s="5">
        <v>102</v>
      </c>
    </row>
    <row r="177" spans="2:21" x14ac:dyDescent="0.25">
      <c r="B177" t="s">
        <v>40</v>
      </c>
      <c r="C177" t="s">
        <v>38</v>
      </c>
      <c r="D177" t="s">
        <v>4</v>
      </c>
      <c r="E177" s="4">
        <v>6125</v>
      </c>
      <c r="F177" s="5">
        <v>102</v>
      </c>
      <c r="J177" t="s">
        <v>40</v>
      </c>
      <c r="K177" t="s">
        <v>38</v>
      </c>
      <c r="L177" t="s">
        <v>4</v>
      </c>
      <c r="M177" s="4">
        <v>6125</v>
      </c>
      <c r="N177" s="5">
        <v>102</v>
      </c>
      <c r="P177" t="s">
        <v>40</v>
      </c>
      <c r="Q177" t="s">
        <v>38</v>
      </c>
      <c r="R177" t="s">
        <v>4</v>
      </c>
      <c r="S177" s="4">
        <v>6125</v>
      </c>
      <c r="T177" s="5">
        <v>102</v>
      </c>
      <c r="U177" s="5">
        <v>102</v>
      </c>
    </row>
    <row r="178" spans="2:21" x14ac:dyDescent="0.25">
      <c r="B178" t="s">
        <v>41</v>
      </c>
      <c r="C178" t="s">
        <v>37</v>
      </c>
      <c r="D178" t="s">
        <v>24</v>
      </c>
      <c r="E178" s="4">
        <v>6398</v>
      </c>
      <c r="F178" s="5">
        <v>102</v>
      </c>
      <c r="J178" t="s">
        <v>41</v>
      </c>
      <c r="K178" t="s">
        <v>37</v>
      </c>
      <c r="L178" t="s">
        <v>24</v>
      </c>
      <c r="M178" s="4">
        <v>6398</v>
      </c>
      <c r="N178" s="5">
        <v>102</v>
      </c>
      <c r="P178" t="s">
        <v>41</v>
      </c>
      <c r="Q178" t="s">
        <v>37</v>
      </c>
      <c r="R178" t="s">
        <v>24</v>
      </c>
      <c r="S178" s="4">
        <v>6398</v>
      </c>
      <c r="T178" s="5">
        <v>102</v>
      </c>
      <c r="U178" s="5">
        <v>102</v>
      </c>
    </row>
    <row r="179" spans="2:21" x14ac:dyDescent="0.25">
      <c r="B179" t="s">
        <v>41</v>
      </c>
      <c r="C179" t="s">
        <v>35</v>
      </c>
      <c r="D179" t="s">
        <v>19</v>
      </c>
      <c r="E179" s="4">
        <v>609</v>
      </c>
      <c r="F179" s="5">
        <v>99</v>
      </c>
      <c r="J179" t="s">
        <v>41</v>
      </c>
      <c r="K179" t="s">
        <v>35</v>
      </c>
      <c r="L179" t="s">
        <v>19</v>
      </c>
      <c r="M179" s="4">
        <v>609</v>
      </c>
      <c r="N179" s="5">
        <v>99</v>
      </c>
      <c r="P179" t="s">
        <v>41</v>
      </c>
      <c r="Q179" t="s">
        <v>35</v>
      </c>
      <c r="R179" t="s">
        <v>19</v>
      </c>
      <c r="S179" s="4">
        <v>609</v>
      </c>
      <c r="T179" s="5">
        <v>99</v>
      </c>
      <c r="U179" s="5">
        <v>99</v>
      </c>
    </row>
    <row r="180" spans="2:21" x14ac:dyDescent="0.25">
      <c r="B180" t="s">
        <v>9</v>
      </c>
      <c r="C180" t="s">
        <v>38</v>
      </c>
      <c r="D180" t="s">
        <v>26</v>
      </c>
      <c r="E180" s="4">
        <v>2436</v>
      </c>
      <c r="F180" s="5">
        <v>99</v>
      </c>
      <c r="J180" t="s">
        <v>9</v>
      </c>
      <c r="K180" t="s">
        <v>38</v>
      </c>
      <c r="L180" t="s">
        <v>26</v>
      </c>
      <c r="M180" s="4">
        <v>2436</v>
      </c>
      <c r="N180" s="5">
        <v>99</v>
      </c>
      <c r="P180" t="s">
        <v>9</v>
      </c>
      <c r="Q180" t="s">
        <v>38</v>
      </c>
      <c r="R180" t="s">
        <v>26</v>
      </c>
      <c r="S180" s="4">
        <v>2436</v>
      </c>
      <c r="T180" s="5">
        <v>99</v>
      </c>
      <c r="U180" s="5">
        <v>99</v>
      </c>
    </row>
    <row r="181" spans="2:21" x14ac:dyDescent="0.25">
      <c r="B181" t="s">
        <v>7</v>
      </c>
      <c r="C181" t="s">
        <v>34</v>
      </c>
      <c r="D181" t="s">
        <v>25</v>
      </c>
      <c r="E181" s="4">
        <v>1568</v>
      </c>
      <c r="F181" s="5">
        <v>96</v>
      </c>
      <c r="J181" t="s">
        <v>7</v>
      </c>
      <c r="K181" t="s">
        <v>34</v>
      </c>
      <c r="L181" t="s">
        <v>25</v>
      </c>
      <c r="M181" s="4">
        <v>1568</v>
      </c>
      <c r="N181" s="5">
        <v>96</v>
      </c>
      <c r="P181" t="s">
        <v>7</v>
      </c>
      <c r="Q181" t="s">
        <v>34</v>
      </c>
      <c r="R181" t="s">
        <v>25</v>
      </c>
      <c r="S181" s="4">
        <v>1568</v>
      </c>
      <c r="T181" s="5">
        <v>96</v>
      </c>
      <c r="U181" s="5">
        <v>96</v>
      </c>
    </row>
    <row r="182" spans="2:21" x14ac:dyDescent="0.25">
      <c r="B182" t="s">
        <v>10</v>
      </c>
      <c r="C182" t="s">
        <v>35</v>
      </c>
      <c r="D182" t="s">
        <v>14</v>
      </c>
      <c r="E182" s="4">
        <v>3472</v>
      </c>
      <c r="F182" s="5">
        <v>96</v>
      </c>
      <c r="J182" t="s">
        <v>10</v>
      </c>
      <c r="K182" t="s">
        <v>35</v>
      </c>
      <c r="L182" t="s">
        <v>14</v>
      </c>
      <c r="M182" s="4">
        <v>3472</v>
      </c>
      <c r="N182" s="5">
        <v>96</v>
      </c>
      <c r="P182" t="s">
        <v>10</v>
      </c>
      <c r="Q182" t="s">
        <v>35</v>
      </c>
      <c r="R182" t="s">
        <v>14</v>
      </c>
      <c r="S182" s="4">
        <v>3472</v>
      </c>
      <c r="T182" s="5">
        <v>96</v>
      </c>
      <c r="U182" s="5">
        <v>96</v>
      </c>
    </row>
    <row r="183" spans="2:21" x14ac:dyDescent="0.25">
      <c r="B183" t="s">
        <v>9</v>
      </c>
      <c r="C183" t="s">
        <v>37</v>
      </c>
      <c r="D183" t="s">
        <v>20</v>
      </c>
      <c r="E183" s="4">
        <v>7273</v>
      </c>
      <c r="F183" s="5">
        <v>96</v>
      </c>
      <c r="J183" t="s">
        <v>9</v>
      </c>
      <c r="K183" t="s">
        <v>37</v>
      </c>
      <c r="L183" t="s">
        <v>20</v>
      </c>
      <c r="M183" s="4">
        <v>7273</v>
      </c>
      <c r="N183" s="5">
        <v>96</v>
      </c>
      <c r="P183" t="s">
        <v>9</v>
      </c>
      <c r="Q183" t="s">
        <v>37</v>
      </c>
      <c r="R183" t="s">
        <v>20</v>
      </c>
      <c r="S183" s="4">
        <v>7273</v>
      </c>
      <c r="T183" s="5">
        <v>96</v>
      </c>
      <c r="U183" s="5">
        <v>96</v>
      </c>
    </row>
    <row r="184" spans="2:21" x14ac:dyDescent="0.25">
      <c r="B184" t="s">
        <v>10</v>
      </c>
      <c r="C184" t="s">
        <v>34</v>
      </c>
      <c r="D184" t="s">
        <v>25</v>
      </c>
      <c r="E184" s="4">
        <v>1428</v>
      </c>
      <c r="F184" s="5">
        <v>93</v>
      </c>
      <c r="J184" t="s">
        <v>10</v>
      </c>
      <c r="K184" t="s">
        <v>34</v>
      </c>
      <c r="L184" t="s">
        <v>25</v>
      </c>
      <c r="M184" s="4">
        <v>1428</v>
      </c>
      <c r="N184" s="5">
        <v>93</v>
      </c>
      <c r="P184" t="s">
        <v>10</v>
      </c>
      <c r="Q184" t="s">
        <v>34</v>
      </c>
      <c r="R184" t="s">
        <v>25</v>
      </c>
      <c r="S184" s="4">
        <v>1428</v>
      </c>
      <c r="T184" s="5">
        <v>93</v>
      </c>
      <c r="U184" s="5">
        <v>93</v>
      </c>
    </row>
    <row r="185" spans="2:21" x14ac:dyDescent="0.25">
      <c r="B185" t="s">
        <v>5</v>
      </c>
      <c r="C185" t="s">
        <v>34</v>
      </c>
      <c r="D185" t="s">
        <v>33</v>
      </c>
      <c r="E185" s="4">
        <v>1652</v>
      </c>
      <c r="F185" s="5">
        <v>93</v>
      </c>
      <c r="J185" t="s">
        <v>5</v>
      </c>
      <c r="K185" t="s">
        <v>34</v>
      </c>
      <c r="L185" t="s">
        <v>33</v>
      </c>
      <c r="M185" s="4">
        <v>1652</v>
      </c>
      <c r="N185" s="5">
        <v>93</v>
      </c>
      <c r="P185" t="s">
        <v>5</v>
      </c>
      <c r="Q185" t="s">
        <v>34</v>
      </c>
      <c r="R185" t="s">
        <v>33</v>
      </c>
      <c r="S185" s="4">
        <v>1652</v>
      </c>
      <c r="T185" s="5">
        <v>93</v>
      </c>
      <c r="U185" s="5">
        <v>93</v>
      </c>
    </row>
    <row r="186" spans="2:21" x14ac:dyDescent="0.25">
      <c r="B186" t="s">
        <v>9</v>
      </c>
      <c r="C186" t="s">
        <v>37</v>
      </c>
      <c r="D186" t="s">
        <v>23</v>
      </c>
      <c r="E186" s="4">
        <v>2737</v>
      </c>
      <c r="F186" s="5">
        <v>93</v>
      </c>
      <c r="J186" t="s">
        <v>9</v>
      </c>
      <c r="K186" t="s">
        <v>37</v>
      </c>
      <c r="L186" t="s">
        <v>23</v>
      </c>
      <c r="M186" s="4">
        <v>2737</v>
      </c>
      <c r="N186" s="5">
        <v>93</v>
      </c>
      <c r="P186" t="s">
        <v>9</v>
      </c>
      <c r="Q186" t="s">
        <v>37</v>
      </c>
      <c r="R186" t="s">
        <v>23</v>
      </c>
      <c r="S186" s="4">
        <v>2737</v>
      </c>
      <c r="T186" s="5">
        <v>93</v>
      </c>
      <c r="U186" s="5">
        <v>93</v>
      </c>
    </row>
    <row r="187" spans="2:21" x14ac:dyDescent="0.25">
      <c r="B187" t="s">
        <v>3</v>
      </c>
      <c r="C187" t="s">
        <v>34</v>
      </c>
      <c r="D187" t="s">
        <v>17</v>
      </c>
      <c r="E187" s="4">
        <v>2919</v>
      </c>
      <c r="F187" s="5">
        <v>93</v>
      </c>
      <c r="J187" t="s">
        <v>3</v>
      </c>
      <c r="K187" t="s">
        <v>34</v>
      </c>
      <c r="L187" t="s">
        <v>17</v>
      </c>
      <c r="M187" s="4">
        <v>2919</v>
      </c>
      <c r="N187" s="5">
        <v>93</v>
      </c>
      <c r="P187" t="s">
        <v>3</v>
      </c>
      <c r="Q187" t="s">
        <v>34</v>
      </c>
      <c r="R187" t="s">
        <v>17</v>
      </c>
      <c r="S187" s="4">
        <v>2919</v>
      </c>
      <c r="T187" s="5">
        <v>93</v>
      </c>
      <c r="U187" s="5">
        <v>93</v>
      </c>
    </row>
    <row r="188" spans="2:21" x14ac:dyDescent="0.25">
      <c r="B188" t="s">
        <v>40</v>
      </c>
      <c r="C188" t="s">
        <v>37</v>
      </c>
      <c r="D188" t="s">
        <v>27</v>
      </c>
      <c r="E188" s="4">
        <v>6132</v>
      </c>
      <c r="F188" s="5">
        <v>93</v>
      </c>
      <c r="J188" t="s">
        <v>40</v>
      </c>
      <c r="K188" t="s">
        <v>37</v>
      </c>
      <c r="L188" t="s">
        <v>27</v>
      </c>
      <c r="M188" s="4">
        <v>6132</v>
      </c>
      <c r="N188" s="5">
        <v>93</v>
      </c>
      <c r="P188" t="s">
        <v>40</v>
      </c>
      <c r="Q188" t="s">
        <v>37</v>
      </c>
      <c r="R188" t="s">
        <v>27</v>
      </c>
      <c r="S188" s="4">
        <v>6132</v>
      </c>
      <c r="T188" s="5">
        <v>93</v>
      </c>
      <c r="U188" s="5">
        <v>93</v>
      </c>
    </row>
    <row r="189" spans="2:21" x14ac:dyDescent="0.25">
      <c r="B189" t="s">
        <v>40</v>
      </c>
      <c r="C189" t="s">
        <v>38</v>
      </c>
      <c r="D189" t="s">
        <v>25</v>
      </c>
      <c r="E189" s="4">
        <v>2541</v>
      </c>
      <c r="F189" s="5">
        <v>90</v>
      </c>
      <c r="J189" t="s">
        <v>40</v>
      </c>
      <c r="K189" t="s">
        <v>38</v>
      </c>
      <c r="L189" t="s">
        <v>25</v>
      </c>
      <c r="M189" s="4">
        <v>2541</v>
      </c>
      <c r="N189" s="5">
        <v>90</v>
      </c>
      <c r="P189" t="s">
        <v>40</v>
      </c>
      <c r="Q189" t="s">
        <v>38</v>
      </c>
      <c r="R189" t="s">
        <v>25</v>
      </c>
      <c r="S189" s="4">
        <v>2541</v>
      </c>
      <c r="T189" s="5">
        <v>90</v>
      </c>
      <c r="U189" s="5">
        <v>90</v>
      </c>
    </row>
    <row r="190" spans="2:21" x14ac:dyDescent="0.25">
      <c r="B190" t="s">
        <v>9</v>
      </c>
      <c r="C190" t="s">
        <v>34</v>
      </c>
      <c r="D190" t="s">
        <v>23</v>
      </c>
      <c r="E190" s="4">
        <v>8155</v>
      </c>
      <c r="F190" s="5">
        <v>90</v>
      </c>
      <c r="J190" t="s">
        <v>9</v>
      </c>
      <c r="K190" t="s">
        <v>34</v>
      </c>
      <c r="L190" t="s">
        <v>23</v>
      </c>
      <c r="M190" s="4">
        <v>8155</v>
      </c>
      <c r="N190" s="5">
        <v>90</v>
      </c>
      <c r="P190" t="s">
        <v>9</v>
      </c>
      <c r="Q190" t="s">
        <v>34</v>
      </c>
      <c r="R190" t="s">
        <v>23</v>
      </c>
      <c r="S190" s="4">
        <v>8155</v>
      </c>
      <c r="T190" s="5">
        <v>90</v>
      </c>
      <c r="U190" s="5">
        <v>90</v>
      </c>
    </row>
    <row r="191" spans="2:21" x14ac:dyDescent="0.25">
      <c r="B191" t="s">
        <v>40</v>
      </c>
      <c r="C191" t="s">
        <v>36</v>
      </c>
      <c r="D191" t="s">
        <v>33</v>
      </c>
      <c r="E191" s="4">
        <v>9772</v>
      </c>
      <c r="F191" s="5">
        <v>90</v>
      </c>
      <c r="J191" t="s">
        <v>40</v>
      </c>
      <c r="K191" t="s">
        <v>36</v>
      </c>
      <c r="L191" t="s">
        <v>33</v>
      </c>
      <c r="M191" s="4">
        <v>9772</v>
      </c>
      <c r="N191" s="5">
        <v>90</v>
      </c>
      <c r="P191" t="s">
        <v>40</v>
      </c>
      <c r="Q191" t="s">
        <v>36</v>
      </c>
      <c r="R191" t="s">
        <v>33</v>
      </c>
      <c r="S191" s="4">
        <v>9772</v>
      </c>
      <c r="T191" s="5">
        <v>90</v>
      </c>
      <c r="U191" s="5">
        <v>90</v>
      </c>
    </row>
    <row r="192" spans="2:21" x14ac:dyDescent="0.25">
      <c r="B192" t="s">
        <v>7</v>
      </c>
      <c r="C192" t="s">
        <v>36</v>
      </c>
      <c r="D192" t="s">
        <v>32</v>
      </c>
      <c r="E192" s="4">
        <v>280</v>
      </c>
      <c r="F192" s="5">
        <v>87</v>
      </c>
      <c r="J192" t="s">
        <v>7</v>
      </c>
      <c r="K192" t="s">
        <v>36</v>
      </c>
      <c r="L192" t="s">
        <v>32</v>
      </c>
      <c r="M192" s="4">
        <v>280</v>
      </c>
      <c r="N192" s="5">
        <v>87</v>
      </c>
      <c r="P192" t="s">
        <v>7</v>
      </c>
      <c r="Q192" t="s">
        <v>36</v>
      </c>
      <c r="R192" t="s">
        <v>32</v>
      </c>
      <c r="S192" s="4">
        <v>280</v>
      </c>
      <c r="T192" s="5">
        <v>87</v>
      </c>
      <c r="U192" s="5">
        <v>87</v>
      </c>
    </row>
    <row r="193" spans="2:21" x14ac:dyDescent="0.25">
      <c r="B193" t="s">
        <v>8</v>
      </c>
      <c r="C193" t="s">
        <v>37</v>
      </c>
      <c r="D193" t="s">
        <v>21</v>
      </c>
      <c r="E193" s="4">
        <v>434</v>
      </c>
      <c r="F193" s="5">
        <v>87</v>
      </c>
      <c r="J193" t="s">
        <v>8</v>
      </c>
      <c r="K193" t="s">
        <v>37</v>
      </c>
      <c r="L193" t="s">
        <v>21</v>
      </c>
      <c r="M193" s="4">
        <v>434</v>
      </c>
      <c r="N193" s="5">
        <v>87</v>
      </c>
      <c r="P193" t="s">
        <v>8</v>
      </c>
      <c r="Q193" t="s">
        <v>37</v>
      </c>
      <c r="R193" t="s">
        <v>21</v>
      </c>
      <c r="S193" s="4">
        <v>434</v>
      </c>
      <c r="T193" s="5">
        <v>87</v>
      </c>
      <c r="U193" s="5">
        <v>87</v>
      </c>
    </row>
    <row r="194" spans="2:21" x14ac:dyDescent="0.25">
      <c r="B194" t="s">
        <v>40</v>
      </c>
      <c r="C194" t="s">
        <v>38</v>
      </c>
      <c r="D194" t="s">
        <v>26</v>
      </c>
      <c r="E194" s="4">
        <v>609</v>
      </c>
      <c r="F194" s="5">
        <v>87</v>
      </c>
      <c r="J194" t="s">
        <v>40</v>
      </c>
      <c r="K194" t="s">
        <v>38</v>
      </c>
      <c r="L194" t="s">
        <v>26</v>
      </c>
      <c r="M194" s="4">
        <v>609</v>
      </c>
      <c r="N194" s="5">
        <v>87</v>
      </c>
      <c r="P194" t="s">
        <v>40</v>
      </c>
      <c r="Q194" t="s">
        <v>38</v>
      </c>
      <c r="R194" t="s">
        <v>26</v>
      </c>
      <c r="S194" s="4">
        <v>609</v>
      </c>
      <c r="T194" s="5">
        <v>87</v>
      </c>
      <c r="U194" s="5">
        <v>87</v>
      </c>
    </row>
    <row r="195" spans="2:21" x14ac:dyDescent="0.25">
      <c r="B195" t="s">
        <v>10</v>
      </c>
      <c r="C195" t="s">
        <v>34</v>
      </c>
      <c r="D195" t="s">
        <v>17</v>
      </c>
      <c r="E195" s="4">
        <v>700</v>
      </c>
      <c r="F195" s="5">
        <v>87</v>
      </c>
      <c r="J195" t="s">
        <v>10</v>
      </c>
      <c r="K195" t="s">
        <v>34</v>
      </c>
      <c r="L195" t="s">
        <v>17</v>
      </c>
      <c r="M195" s="4">
        <v>700</v>
      </c>
      <c r="N195" s="5">
        <v>87</v>
      </c>
      <c r="P195" t="s">
        <v>10</v>
      </c>
      <c r="Q195" t="s">
        <v>34</v>
      </c>
      <c r="R195" t="s">
        <v>17</v>
      </c>
      <c r="S195" s="4">
        <v>700</v>
      </c>
      <c r="T195" s="5">
        <v>87</v>
      </c>
      <c r="U195" s="5">
        <v>87</v>
      </c>
    </row>
    <row r="196" spans="2:21" x14ac:dyDescent="0.25">
      <c r="B196" t="s">
        <v>6</v>
      </c>
      <c r="C196" t="s">
        <v>37</v>
      </c>
      <c r="D196" t="s">
        <v>31</v>
      </c>
      <c r="E196" s="4">
        <v>7693</v>
      </c>
      <c r="F196" s="5">
        <v>87</v>
      </c>
      <c r="J196" t="s">
        <v>6</v>
      </c>
      <c r="K196" t="s">
        <v>37</v>
      </c>
      <c r="L196" t="s">
        <v>31</v>
      </c>
      <c r="M196" s="4">
        <v>7693</v>
      </c>
      <c r="N196" s="5">
        <v>87</v>
      </c>
      <c r="P196" t="s">
        <v>6</v>
      </c>
      <c r="Q196" t="s">
        <v>37</v>
      </c>
      <c r="R196" t="s">
        <v>31</v>
      </c>
      <c r="S196" s="4">
        <v>7693</v>
      </c>
      <c r="T196" s="5">
        <v>87</v>
      </c>
      <c r="U196" s="5">
        <v>87</v>
      </c>
    </row>
    <row r="197" spans="2:21" x14ac:dyDescent="0.25">
      <c r="B197" t="s">
        <v>9</v>
      </c>
      <c r="C197" t="s">
        <v>38</v>
      </c>
      <c r="D197" t="s">
        <v>33</v>
      </c>
      <c r="E197" s="4">
        <v>9506</v>
      </c>
      <c r="F197" s="5">
        <v>87</v>
      </c>
      <c r="J197" t="s">
        <v>9</v>
      </c>
      <c r="K197" t="s">
        <v>38</v>
      </c>
      <c r="L197" t="s">
        <v>33</v>
      </c>
      <c r="M197" s="4">
        <v>9506</v>
      </c>
      <c r="N197" s="5">
        <v>87</v>
      </c>
      <c r="P197" t="s">
        <v>9</v>
      </c>
      <c r="Q197" t="s">
        <v>38</v>
      </c>
      <c r="R197" t="s">
        <v>33</v>
      </c>
      <c r="S197" s="4">
        <v>9506</v>
      </c>
      <c r="T197" s="5">
        <v>87</v>
      </c>
      <c r="U197" s="5">
        <v>87</v>
      </c>
    </row>
    <row r="198" spans="2:21" x14ac:dyDescent="0.25">
      <c r="B198" t="s">
        <v>8</v>
      </c>
      <c r="C198" t="s">
        <v>38</v>
      </c>
      <c r="D198" t="s">
        <v>22</v>
      </c>
      <c r="E198" s="4">
        <v>168</v>
      </c>
      <c r="F198" s="5">
        <v>84</v>
      </c>
      <c r="J198" t="s">
        <v>8</v>
      </c>
      <c r="K198" t="s">
        <v>38</v>
      </c>
      <c r="L198" t="s">
        <v>22</v>
      </c>
      <c r="M198" s="4">
        <v>168</v>
      </c>
      <c r="N198" s="5">
        <v>84</v>
      </c>
      <c r="P198" t="s">
        <v>8</v>
      </c>
      <c r="Q198" t="s">
        <v>38</v>
      </c>
      <c r="R198" t="s">
        <v>22</v>
      </c>
      <c r="S198" s="4">
        <v>168</v>
      </c>
      <c r="T198" s="5">
        <v>84</v>
      </c>
      <c r="U198" s="5">
        <v>84</v>
      </c>
    </row>
    <row r="199" spans="2:21" x14ac:dyDescent="0.25">
      <c r="B199" t="s">
        <v>5</v>
      </c>
      <c r="C199" t="s">
        <v>35</v>
      </c>
      <c r="D199" t="s">
        <v>22</v>
      </c>
      <c r="E199" s="4">
        <v>490</v>
      </c>
      <c r="F199" s="5">
        <v>84</v>
      </c>
      <c r="J199" t="s">
        <v>5</v>
      </c>
      <c r="K199" t="s">
        <v>35</v>
      </c>
      <c r="L199" t="s">
        <v>22</v>
      </c>
      <c r="M199" s="4">
        <v>490</v>
      </c>
      <c r="N199" s="5">
        <v>84</v>
      </c>
      <c r="P199" t="s">
        <v>5</v>
      </c>
      <c r="Q199" t="s">
        <v>35</v>
      </c>
      <c r="R199" t="s">
        <v>22</v>
      </c>
      <c r="S199" s="4">
        <v>490</v>
      </c>
      <c r="T199" s="5">
        <v>84</v>
      </c>
      <c r="U199" s="5">
        <v>84</v>
      </c>
    </row>
    <row r="200" spans="2:21" x14ac:dyDescent="0.25">
      <c r="B200" t="s">
        <v>41</v>
      </c>
      <c r="C200" t="s">
        <v>36</v>
      </c>
      <c r="D200" t="s">
        <v>32</v>
      </c>
      <c r="E200" s="4">
        <v>10304</v>
      </c>
      <c r="F200" s="5">
        <v>84</v>
      </c>
      <c r="J200" t="s">
        <v>41</v>
      </c>
      <c r="K200" t="s">
        <v>36</v>
      </c>
      <c r="L200" t="s">
        <v>32</v>
      </c>
      <c r="M200" s="4">
        <v>10304</v>
      </c>
      <c r="N200" s="5">
        <v>84</v>
      </c>
      <c r="P200" t="s">
        <v>41</v>
      </c>
      <c r="Q200" t="s">
        <v>36</v>
      </c>
      <c r="R200" t="s">
        <v>32</v>
      </c>
      <c r="S200" s="4">
        <v>10304</v>
      </c>
      <c r="T200" s="5">
        <v>84</v>
      </c>
      <c r="U200" s="5">
        <v>84</v>
      </c>
    </row>
    <row r="201" spans="2:21" x14ac:dyDescent="0.25">
      <c r="B201" t="s">
        <v>6</v>
      </c>
      <c r="C201" t="s">
        <v>37</v>
      </c>
      <c r="D201" t="s">
        <v>30</v>
      </c>
      <c r="E201" s="4">
        <v>560</v>
      </c>
      <c r="F201" s="5">
        <v>81</v>
      </c>
      <c r="J201" t="s">
        <v>6</v>
      </c>
      <c r="K201" t="s">
        <v>37</v>
      </c>
      <c r="L201" t="s">
        <v>30</v>
      </c>
      <c r="M201" s="4">
        <v>560</v>
      </c>
      <c r="N201" s="5">
        <v>81</v>
      </c>
      <c r="P201" t="s">
        <v>6</v>
      </c>
      <c r="Q201" t="s">
        <v>37</v>
      </c>
      <c r="R201" t="s">
        <v>30</v>
      </c>
      <c r="S201" s="4">
        <v>560</v>
      </c>
      <c r="T201" s="5">
        <v>81</v>
      </c>
      <c r="U201" s="5">
        <v>81</v>
      </c>
    </row>
    <row r="202" spans="2:21" x14ac:dyDescent="0.25">
      <c r="B202" t="s">
        <v>8</v>
      </c>
      <c r="C202" t="s">
        <v>35</v>
      </c>
      <c r="D202" t="s">
        <v>30</v>
      </c>
      <c r="E202" s="4">
        <v>3598</v>
      </c>
      <c r="F202" s="5">
        <v>81</v>
      </c>
      <c r="J202" t="s">
        <v>8</v>
      </c>
      <c r="K202" t="s">
        <v>35</v>
      </c>
      <c r="L202" t="s">
        <v>30</v>
      </c>
      <c r="M202" s="4">
        <v>3598</v>
      </c>
      <c r="N202" s="5">
        <v>81</v>
      </c>
      <c r="P202" t="s">
        <v>8</v>
      </c>
      <c r="Q202" t="s">
        <v>35</v>
      </c>
      <c r="R202" t="s">
        <v>30</v>
      </c>
      <c r="S202" s="4">
        <v>3598</v>
      </c>
      <c r="T202" s="5">
        <v>81</v>
      </c>
      <c r="U202" s="5">
        <v>81</v>
      </c>
    </row>
    <row r="203" spans="2:21" x14ac:dyDescent="0.25">
      <c r="B203" t="s">
        <v>5</v>
      </c>
      <c r="C203" t="s">
        <v>39</v>
      </c>
      <c r="D203" t="s">
        <v>22</v>
      </c>
      <c r="E203" s="4">
        <v>6909</v>
      </c>
      <c r="F203" s="5">
        <v>81</v>
      </c>
      <c r="J203" t="s">
        <v>5</v>
      </c>
      <c r="K203" t="s">
        <v>39</v>
      </c>
      <c r="L203" t="s">
        <v>22</v>
      </c>
      <c r="M203" s="4">
        <v>6909</v>
      </c>
      <c r="N203" s="5">
        <v>81</v>
      </c>
      <c r="P203" t="s">
        <v>5</v>
      </c>
      <c r="Q203" t="s">
        <v>39</v>
      </c>
      <c r="R203" t="s">
        <v>22</v>
      </c>
      <c r="S203" s="4">
        <v>6909</v>
      </c>
      <c r="T203" s="5">
        <v>81</v>
      </c>
      <c r="U203" s="5">
        <v>81</v>
      </c>
    </row>
    <row r="204" spans="2:21" x14ac:dyDescent="0.25">
      <c r="B204" t="s">
        <v>2</v>
      </c>
      <c r="C204" t="s">
        <v>39</v>
      </c>
      <c r="D204" t="s">
        <v>27</v>
      </c>
      <c r="E204" s="4">
        <v>7812</v>
      </c>
      <c r="F204" s="5">
        <v>81</v>
      </c>
      <c r="J204" t="s">
        <v>2</v>
      </c>
      <c r="K204" t="s">
        <v>39</v>
      </c>
      <c r="L204" t="s">
        <v>27</v>
      </c>
      <c r="M204" s="4">
        <v>7812</v>
      </c>
      <c r="N204" s="5">
        <v>81</v>
      </c>
      <c r="P204" t="s">
        <v>2</v>
      </c>
      <c r="Q204" t="s">
        <v>39</v>
      </c>
      <c r="R204" t="s">
        <v>27</v>
      </c>
      <c r="S204" s="4">
        <v>7812</v>
      </c>
      <c r="T204" s="5">
        <v>81</v>
      </c>
      <c r="U204" s="5">
        <v>81</v>
      </c>
    </row>
    <row r="205" spans="2:21" x14ac:dyDescent="0.25">
      <c r="B205" t="s">
        <v>3</v>
      </c>
      <c r="C205" t="s">
        <v>35</v>
      </c>
      <c r="D205" t="s">
        <v>23</v>
      </c>
      <c r="E205" s="4">
        <v>2023</v>
      </c>
      <c r="F205" s="5">
        <v>78</v>
      </c>
      <c r="J205" t="s">
        <v>3</v>
      </c>
      <c r="K205" t="s">
        <v>35</v>
      </c>
      <c r="L205" t="s">
        <v>23</v>
      </c>
      <c r="M205" s="4">
        <v>2023</v>
      </c>
      <c r="N205" s="5">
        <v>78</v>
      </c>
      <c r="P205" t="s">
        <v>3</v>
      </c>
      <c r="Q205" t="s">
        <v>35</v>
      </c>
      <c r="R205" t="s">
        <v>23</v>
      </c>
      <c r="S205" s="4">
        <v>2023</v>
      </c>
      <c r="T205" s="5">
        <v>78</v>
      </c>
      <c r="U205" s="5">
        <v>78</v>
      </c>
    </row>
    <row r="206" spans="2:21" x14ac:dyDescent="0.25">
      <c r="B206" t="s">
        <v>8</v>
      </c>
      <c r="C206" t="s">
        <v>38</v>
      </c>
      <c r="D206" t="s">
        <v>21</v>
      </c>
      <c r="E206" s="4">
        <v>6433</v>
      </c>
      <c r="F206" s="5">
        <v>78</v>
      </c>
      <c r="J206" t="s">
        <v>8</v>
      </c>
      <c r="K206" t="s">
        <v>38</v>
      </c>
      <c r="L206" t="s">
        <v>21</v>
      </c>
      <c r="M206" s="4">
        <v>6433</v>
      </c>
      <c r="N206" s="5">
        <v>78</v>
      </c>
      <c r="P206" t="s">
        <v>8</v>
      </c>
      <c r="Q206" t="s">
        <v>38</v>
      </c>
      <c r="R206" t="s">
        <v>21</v>
      </c>
      <c r="S206" s="4">
        <v>6433</v>
      </c>
      <c r="T206" s="5">
        <v>78</v>
      </c>
      <c r="U206" s="5">
        <v>78</v>
      </c>
    </row>
    <row r="207" spans="2:21" x14ac:dyDescent="0.25">
      <c r="B207" t="s">
        <v>6</v>
      </c>
      <c r="C207" t="s">
        <v>38</v>
      </c>
      <c r="D207" t="s">
        <v>25</v>
      </c>
      <c r="E207" s="4">
        <v>469</v>
      </c>
      <c r="F207" s="5">
        <v>75</v>
      </c>
      <c r="J207" t="s">
        <v>6</v>
      </c>
      <c r="K207" t="s">
        <v>38</v>
      </c>
      <c r="L207" t="s">
        <v>25</v>
      </c>
      <c r="M207" s="4">
        <v>469</v>
      </c>
      <c r="N207" s="5">
        <v>75</v>
      </c>
      <c r="P207" t="s">
        <v>6</v>
      </c>
      <c r="Q207" t="s">
        <v>38</v>
      </c>
      <c r="R207" t="s">
        <v>25</v>
      </c>
      <c r="S207" s="4">
        <v>469</v>
      </c>
      <c r="T207" s="5">
        <v>75</v>
      </c>
      <c r="U207" s="5">
        <v>75</v>
      </c>
    </row>
    <row r="208" spans="2:21" x14ac:dyDescent="0.25">
      <c r="B208" t="s">
        <v>5</v>
      </c>
      <c r="C208" t="s">
        <v>37</v>
      </c>
      <c r="D208" t="s">
        <v>22</v>
      </c>
      <c r="E208" s="4">
        <v>518</v>
      </c>
      <c r="F208" s="5">
        <v>75</v>
      </c>
      <c r="J208" t="s">
        <v>5</v>
      </c>
      <c r="K208" t="s">
        <v>37</v>
      </c>
      <c r="L208" t="s">
        <v>22</v>
      </c>
      <c r="M208" s="4">
        <v>518</v>
      </c>
      <c r="N208" s="5">
        <v>75</v>
      </c>
      <c r="P208" t="s">
        <v>5</v>
      </c>
      <c r="Q208" t="s">
        <v>37</v>
      </c>
      <c r="R208" t="s">
        <v>22</v>
      </c>
      <c r="S208" s="4">
        <v>518</v>
      </c>
      <c r="T208" s="5">
        <v>75</v>
      </c>
      <c r="U208" s="5">
        <v>75</v>
      </c>
    </row>
    <row r="209" spans="2:21" x14ac:dyDescent="0.25">
      <c r="B209" t="s">
        <v>10</v>
      </c>
      <c r="C209" t="s">
        <v>36</v>
      </c>
      <c r="D209" t="s">
        <v>13</v>
      </c>
      <c r="E209" s="4">
        <v>945</v>
      </c>
      <c r="F209" s="5">
        <v>75</v>
      </c>
      <c r="J209" t="s">
        <v>10</v>
      </c>
      <c r="K209" t="s">
        <v>36</v>
      </c>
      <c r="L209" t="s">
        <v>13</v>
      </c>
      <c r="M209" s="4">
        <v>945</v>
      </c>
      <c r="N209" s="5">
        <v>75</v>
      </c>
      <c r="P209" t="s">
        <v>10</v>
      </c>
      <c r="Q209" t="s">
        <v>36</v>
      </c>
      <c r="R209" t="s">
        <v>13</v>
      </c>
      <c r="S209" s="4">
        <v>945</v>
      </c>
      <c r="T209" s="5">
        <v>75</v>
      </c>
      <c r="U209" s="5">
        <v>75</v>
      </c>
    </row>
    <row r="210" spans="2:21" x14ac:dyDescent="0.25">
      <c r="B210" t="s">
        <v>7</v>
      </c>
      <c r="C210" t="s">
        <v>38</v>
      </c>
      <c r="D210" t="s">
        <v>14</v>
      </c>
      <c r="E210" s="4">
        <v>1281</v>
      </c>
      <c r="F210" s="5">
        <v>75</v>
      </c>
      <c r="J210" t="s">
        <v>7</v>
      </c>
      <c r="K210" t="s">
        <v>38</v>
      </c>
      <c r="L210" t="s">
        <v>14</v>
      </c>
      <c r="M210" s="4">
        <v>1281</v>
      </c>
      <c r="N210" s="5">
        <v>75</v>
      </c>
      <c r="P210" t="s">
        <v>7</v>
      </c>
      <c r="Q210" t="s">
        <v>38</v>
      </c>
      <c r="R210" t="s">
        <v>14</v>
      </c>
      <c r="S210" s="4">
        <v>1281</v>
      </c>
      <c r="T210" s="5">
        <v>75</v>
      </c>
      <c r="U210" s="5">
        <v>75</v>
      </c>
    </row>
    <row r="211" spans="2:21" x14ac:dyDescent="0.25">
      <c r="B211" t="s">
        <v>6</v>
      </c>
      <c r="C211" t="s">
        <v>34</v>
      </c>
      <c r="D211" t="s">
        <v>16</v>
      </c>
      <c r="E211" s="4">
        <v>2219</v>
      </c>
      <c r="F211" s="5">
        <v>75</v>
      </c>
      <c r="J211" t="s">
        <v>6</v>
      </c>
      <c r="K211" t="s">
        <v>34</v>
      </c>
      <c r="L211" t="s">
        <v>16</v>
      </c>
      <c r="M211" s="4">
        <v>2219</v>
      </c>
      <c r="N211" s="5">
        <v>75</v>
      </c>
      <c r="P211" t="s">
        <v>6</v>
      </c>
      <c r="Q211" t="s">
        <v>34</v>
      </c>
      <c r="R211" t="s">
        <v>16</v>
      </c>
      <c r="S211" s="4">
        <v>2219</v>
      </c>
      <c r="T211" s="5">
        <v>75</v>
      </c>
      <c r="U211" s="5">
        <v>75</v>
      </c>
    </row>
    <row r="212" spans="2:21" x14ac:dyDescent="0.25">
      <c r="B212" t="s">
        <v>40</v>
      </c>
      <c r="C212" t="s">
        <v>34</v>
      </c>
      <c r="D212" t="s">
        <v>23</v>
      </c>
      <c r="E212" s="4">
        <v>2779</v>
      </c>
      <c r="F212" s="5">
        <v>75</v>
      </c>
      <c r="J212" t="s">
        <v>40</v>
      </c>
      <c r="K212" t="s">
        <v>34</v>
      </c>
      <c r="L212" t="s">
        <v>23</v>
      </c>
      <c r="M212" s="4">
        <v>2779</v>
      </c>
      <c r="N212" s="5">
        <v>75</v>
      </c>
      <c r="P212" t="s">
        <v>40</v>
      </c>
      <c r="Q212" t="s">
        <v>34</v>
      </c>
      <c r="R212" t="s">
        <v>23</v>
      </c>
      <c r="S212" s="4">
        <v>2779</v>
      </c>
      <c r="T212" s="5">
        <v>75</v>
      </c>
      <c r="U212" s="5">
        <v>75</v>
      </c>
    </row>
    <row r="213" spans="2:21" x14ac:dyDescent="0.25">
      <c r="B213" t="s">
        <v>7</v>
      </c>
      <c r="C213" t="s">
        <v>34</v>
      </c>
      <c r="D213" t="s">
        <v>32</v>
      </c>
      <c r="E213" s="4">
        <v>3262</v>
      </c>
      <c r="F213" s="5">
        <v>75</v>
      </c>
      <c r="J213" t="s">
        <v>7</v>
      </c>
      <c r="K213" t="s">
        <v>34</v>
      </c>
      <c r="L213" t="s">
        <v>32</v>
      </c>
      <c r="M213" s="4">
        <v>3262</v>
      </c>
      <c r="N213" s="5">
        <v>75</v>
      </c>
      <c r="P213" t="s">
        <v>7</v>
      </c>
      <c r="Q213" t="s">
        <v>34</v>
      </c>
      <c r="R213" t="s">
        <v>32</v>
      </c>
      <c r="S213" s="4">
        <v>3262</v>
      </c>
      <c r="T213" s="5">
        <v>75</v>
      </c>
      <c r="U213" s="5">
        <v>75</v>
      </c>
    </row>
    <row r="214" spans="2:21" x14ac:dyDescent="0.25">
      <c r="B214" t="s">
        <v>6</v>
      </c>
      <c r="C214" t="s">
        <v>34</v>
      </c>
      <c r="D214" t="s">
        <v>29</v>
      </c>
      <c r="E214" s="4">
        <v>3339</v>
      </c>
      <c r="F214" s="5">
        <v>75</v>
      </c>
      <c r="J214" t="s">
        <v>6</v>
      </c>
      <c r="K214" t="s">
        <v>34</v>
      </c>
      <c r="L214" t="s">
        <v>29</v>
      </c>
      <c r="M214" s="4">
        <v>3339</v>
      </c>
      <c r="N214" s="5">
        <v>75</v>
      </c>
      <c r="P214" t="s">
        <v>6</v>
      </c>
      <c r="Q214" t="s">
        <v>34</v>
      </c>
      <c r="R214" t="s">
        <v>29</v>
      </c>
      <c r="S214" s="4">
        <v>3339</v>
      </c>
      <c r="T214" s="5">
        <v>75</v>
      </c>
      <c r="U214" s="5">
        <v>75</v>
      </c>
    </row>
    <row r="215" spans="2:21" x14ac:dyDescent="0.25">
      <c r="B215" t="s">
        <v>2</v>
      </c>
      <c r="C215" t="s">
        <v>36</v>
      </c>
      <c r="D215" t="s">
        <v>29</v>
      </c>
      <c r="E215" s="4">
        <v>8211</v>
      </c>
      <c r="F215" s="5">
        <v>75</v>
      </c>
      <c r="J215" t="s">
        <v>2</v>
      </c>
      <c r="K215" t="s">
        <v>36</v>
      </c>
      <c r="L215" t="s">
        <v>29</v>
      </c>
      <c r="M215" s="4">
        <v>8211</v>
      </c>
      <c r="N215" s="5">
        <v>75</v>
      </c>
      <c r="P215" t="s">
        <v>2</v>
      </c>
      <c r="Q215" t="s">
        <v>36</v>
      </c>
      <c r="R215" t="s">
        <v>29</v>
      </c>
      <c r="S215" s="4">
        <v>8211</v>
      </c>
      <c r="T215" s="5">
        <v>75</v>
      </c>
      <c r="U215" s="5">
        <v>75</v>
      </c>
    </row>
    <row r="216" spans="2:21" x14ac:dyDescent="0.25">
      <c r="B216" t="s">
        <v>10</v>
      </c>
      <c r="C216" t="s">
        <v>36</v>
      </c>
      <c r="D216" t="s">
        <v>27</v>
      </c>
      <c r="E216" s="4">
        <v>1407</v>
      </c>
      <c r="F216" s="5">
        <v>72</v>
      </c>
      <c r="J216" t="s">
        <v>10</v>
      </c>
      <c r="K216" t="s">
        <v>36</v>
      </c>
      <c r="L216" t="s">
        <v>27</v>
      </c>
      <c r="M216" s="4">
        <v>1407</v>
      </c>
      <c r="N216" s="5">
        <v>72</v>
      </c>
      <c r="P216" t="s">
        <v>10</v>
      </c>
      <c r="Q216" t="s">
        <v>36</v>
      </c>
      <c r="R216" t="s">
        <v>27</v>
      </c>
      <c r="S216" s="4">
        <v>1407</v>
      </c>
      <c r="T216" s="5">
        <v>72</v>
      </c>
      <c r="U216" s="5">
        <v>72</v>
      </c>
    </row>
    <row r="217" spans="2:21" x14ac:dyDescent="0.25">
      <c r="B217" t="s">
        <v>9</v>
      </c>
      <c r="C217" t="s">
        <v>39</v>
      </c>
      <c r="D217" t="s">
        <v>25</v>
      </c>
      <c r="E217" s="4">
        <v>3192</v>
      </c>
      <c r="F217" s="5">
        <v>72</v>
      </c>
      <c r="J217" t="s">
        <v>9</v>
      </c>
      <c r="K217" t="s">
        <v>39</v>
      </c>
      <c r="L217" t="s">
        <v>25</v>
      </c>
      <c r="M217" s="4">
        <v>3192</v>
      </c>
      <c r="N217" s="5">
        <v>72</v>
      </c>
      <c r="P217" t="s">
        <v>9</v>
      </c>
      <c r="Q217" t="s">
        <v>39</v>
      </c>
      <c r="R217" t="s">
        <v>25</v>
      </c>
      <c r="S217" s="4">
        <v>3192</v>
      </c>
      <c r="T217" s="5">
        <v>72</v>
      </c>
      <c r="U217" s="5">
        <v>72</v>
      </c>
    </row>
    <row r="218" spans="2:21" x14ac:dyDescent="0.25">
      <c r="B218" t="s">
        <v>41</v>
      </c>
      <c r="C218" t="s">
        <v>39</v>
      </c>
      <c r="D218" t="s">
        <v>14</v>
      </c>
      <c r="E218" s="4">
        <v>3976</v>
      </c>
      <c r="F218" s="5">
        <v>72</v>
      </c>
      <c r="J218" t="s">
        <v>41</v>
      </c>
      <c r="K218" t="s">
        <v>39</v>
      </c>
      <c r="L218" t="s">
        <v>14</v>
      </c>
      <c r="M218" s="4">
        <v>3976</v>
      </c>
      <c r="N218" s="5">
        <v>72</v>
      </c>
      <c r="P218" t="s">
        <v>41</v>
      </c>
      <c r="Q218" t="s">
        <v>39</v>
      </c>
      <c r="R218" t="s">
        <v>14</v>
      </c>
      <c r="S218" s="4">
        <v>3976</v>
      </c>
      <c r="T218" s="5">
        <v>72</v>
      </c>
      <c r="U218" s="5">
        <v>72</v>
      </c>
    </row>
    <row r="219" spans="2:21" x14ac:dyDescent="0.25">
      <c r="B219" t="s">
        <v>40</v>
      </c>
      <c r="C219" t="s">
        <v>37</v>
      </c>
      <c r="D219" t="s">
        <v>29</v>
      </c>
      <c r="E219" s="4">
        <v>9002</v>
      </c>
      <c r="F219" s="5">
        <v>72</v>
      </c>
      <c r="J219" t="s">
        <v>40</v>
      </c>
      <c r="K219" t="s">
        <v>37</v>
      </c>
      <c r="L219" t="s">
        <v>29</v>
      </c>
      <c r="M219" s="4">
        <v>9002</v>
      </c>
      <c r="N219" s="5">
        <v>72</v>
      </c>
      <c r="P219" t="s">
        <v>40</v>
      </c>
      <c r="Q219" t="s">
        <v>37</v>
      </c>
      <c r="R219" t="s">
        <v>29</v>
      </c>
      <c r="S219" s="4">
        <v>9002</v>
      </c>
      <c r="T219" s="5">
        <v>72</v>
      </c>
      <c r="U219" s="5">
        <v>72</v>
      </c>
    </row>
    <row r="220" spans="2:21" x14ac:dyDescent="0.25">
      <c r="B220" t="s">
        <v>41</v>
      </c>
      <c r="C220" t="s">
        <v>35</v>
      </c>
      <c r="D220" t="s">
        <v>13</v>
      </c>
      <c r="E220" s="4">
        <v>4760</v>
      </c>
      <c r="F220" s="5">
        <v>69</v>
      </c>
      <c r="J220" t="s">
        <v>41</v>
      </c>
      <c r="K220" t="s">
        <v>35</v>
      </c>
      <c r="L220" t="s">
        <v>13</v>
      </c>
      <c r="M220" s="4">
        <v>4760</v>
      </c>
      <c r="N220" s="5">
        <v>69</v>
      </c>
      <c r="P220" t="s">
        <v>41</v>
      </c>
      <c r="Q220" t="s">
        <v>35</v>
      </c>
      <c r="R220" t="s">
        <v>13</v>
      </c>
      <c r="S220" s="4">
        <v>4760</v>
      </c>
      <c r="T220" s="5">
        <v>69</v>
      </c>
      <c r="U220" s="5">
        <v>69</v>
      </c>
    </row>
    <row r="221" spans="2:21" x14ac:dyDescent="0.25">
      <c r="B221" t="s">
        <v>3</v>
      </c>
      <c r="C221" t="s">
        <v>35</v>
      </c>
      <c r="D221" t="s">
        <v>29</v>
      </c>
      <c r="E221" s="4">
        <v>2114</v>
      </c>
      <c r="F221" s="5">
        <v>66</v>
      </c>
      <c r="J221" t="s">
        <v>3</v>
      </c>
      <c r="K221" t="s">
        <v>35</v>
      </c>
      <c r="L221" t="s">
        <v>29</v>
      </c>
      <c r="M221" s="4">
        <v>2114</v>
      </c>
      <c r="N221" s="5">
        <v>66</v>
      </c>
      <c r="P221" t="s">
        <v>3</v>
      </c>
      <c r="Q221" t="s">
        <v>35</v>
      </c>
      <c r="R221" t="s">
        <v>29</v>
      </c>
      <c r="S221" s="4">
        <v>2114</v>
      </c>
      <c r="T221" s="5">
        <v>66</v>
      </c>
      <c r="U221" s="5">
        <v>66</v>
      </c>
    </row>
    <row r="222" spans="2:21" x14ac:dyDescent="0.25">
      <c r="B222" t="s">
        <v>6</v>
      </c>
      <c r="C222" t="s">
        <v>36</v>
      </c>
      <c r="D222" t="s">
        <v>21</v>
      </c>
      <c r="E222" s="4">
        <v>497</v>
      </c>
      <c r="F222" s="5">
        <v>63</v>
      </c>
      <c r="J222" t="s">
        <v>6</v>
      </c>
      <c r="K222" t="s">
        <v>36</v>
      </c>
      <c r="L222" t="s">
        <v>21</v>
      </c>
      <c r="M222" s="4">
        <v>497</v>
      </c>
      <c r="N222" s="5">
        <v>63</v>
      </c>
      <c r="P222" t="s">
        <v>6</v>
      </c>
      <c r="Q222" t="s">
        <v>36</v>
      </c>
      <c r="R222" t="s">
        <v>21</v>
      </c>
      <c r="S222" s="4">
        <v>497</v>
      </c>
      <c r="T222" s="5">
        <v>63</v>
      </c>
      <c r="U222" s="5">
        <v>63</v>
      </c>
    </row>
    <row r="223" spans="2:21" x14ac:dyDescent="0.25">
      <c r="B223" t="s">
        <v>6</v>
      </c>
      <c r="C223" t="s">
        <v>39</v>
      </c>
      <c r="D223" t="s">
        <v>30</v>
      </c>
      <c r="E223" s="4">
        <v>1638</v>
      </c>
      <c r="F223" s="5">
        <v>63</v>
      </c>
      <c r="J223" t="s">
        <v>6</v>
      </c>
      <c r="K223" t="s">
        <v>39</v>
      </c>
      <c r="L223" t="s">
        <v>30</v>
      </c>
      <c r="M223" s="4">
        <v>1638</v>
      </c>
      <c r="N223" s="5">
        <v>63</v>
      </c>
      <c r="P223" t="s">
        <v>6</v>
      </c>
      <c r="Q223" t="s">
        <v>39</v>
      </c>
      <c r="R223" t="s">
        <v>30</v>
      </c>
      <c r="S223" s="4">
        <v>1638</v>
      </c>
      <c r="T223" s="5">
        <v>63</v>
      </c>
      <c r="U223" s="5">
        <v>63</v>
      </c>
    </row>
    <row r="224" spans="2:21" x14ac:dyDescent="0.25">
      <c r="B224" t="s">
        <v>8</v>
      </c>
      <c r="C224" t="s">
        <v>38</v>
      </c>
      <c r="D224" t="s">
        <v>27</v>
      </c>
      <c r="E224" s="4">
        <v>2268</v>
      </c>
      <c r="F224" s="5">
        <v>63</v>
      </c>
      <c r="J224" t="s">
        <v>8</v>
      </c>
      <c r="K224" t="s">
        <v>38</v>
      </c>
      <c r="L224" t="s">
        <v>27</v>
      </c>
      <c r="M224" s="4">
        <v>2268</v>
      </c>
      <c r="N224" s="5">
        <v>63</v>
      </c>
      <c r="P224" t="s">
        <v>8</v>
      </c>
      <c r="Q224" t="s">
        <v>38</v>
      </c>
      <c r="R224" t="s">
        <v>27</v>
      </c>
      <c r="S224" s="4">
        <v>2268</v>
      </c>
      <c r="T224" s="5">
        <v>63</v>
      </c>
      <c r="U224" s="5">
        <v>63</v>
      </c>
    </row>
    <row r="225" spans="2:21" x14ac:dyDescent="0.25">
      <c r="B225" t="s">
        <v>7</v>
      </c>
      <c r="C225" t="s">
        <v>35</v>
      </c>
      <c r="D225" t="s">
        <v>14</v>
      </c>
      <c r="E225" s="4">
        <v>4606</v>
      </c>
      <c r="F225" s="5">
        <v>63</v>
      </c>
      <c r="J225" t="s">
        <v>7</v>
      </c>
      <c r="K225" t="s">
        <v>35</v>
      </c>
      <c r="L225" t="s">
        <v>14</v>
      </c>
      <c r="M225" s="4">
        <v>4606</v>
      </c>
      <c r="N225" s="5">
        <v>63</v>
      </c>
      <c r="P225" t="s">
        <v>7</v>
      </c>
      <c r="Q225" t="s">
        <v>35</v>
      </c>
      <c r="R225" t="s">
        <v>14</v>
      </c>
      <c r="S225" s="4">
        <v>4606</v>
      </c>
      <c r="T225" s="5">
        <v>63</v>
      </c>
      <c r="U225" s="5">
        <v>63</v>
      </c>
    </row>
    <row r="226" spans="2:21" x14ac:dyDescent="0.25">
      <c r="B226" t="s">
        <v>5</v>
      </c>
      <c r="C226" t="s">
        <v>36</v>
      </c>
      <c r="D226" t="s">
        <v>13</v>
      </c>
      <c r="E226" s="4">
        <v>6146</v>
      </c>
      <c r="F226" s="5">
        <v>63</v>
      </c>
      <c r="J226" t="s">
        <v>5</v>
      </c>
      <c r="K226" t="s">
        <v>36</v>
      </c>
      <c r="L226" t="s">
        <v>13</v>
      </c>
      <c r="M226" s="4">
        <v>6146</v>
      </c>
      <c r="N226" s="5">
        <v>63</v>
      </c>
      <c r="P226" t="s">
        <v>5</v>
      </c>
      <c r="Q226" t="s">
        <v>36</v>
      </c>
      <c r="R226" t="s">
        <v>13</v>
      </c>
      <c r="S226" s="4">
        <v>6146</v>
      </c>
      <c r="T226" s="5">
        <v>63</v>
      </c>
      <c r="U226" s="5">
        <v>63</v>
      </c>
    </row>
    <row r="227" spans="2:21" x14ac:dyDescent="0.25">
      <c r="B227" t="s">
        <v>9</v>
      </c>
      <c r="C227" t="s">
        <v>38</v>
      </c>
      <c r="D227" t="s">
        <v>24</v>
      </c>
      <c r="E227" s="4">
        <v>4137</v>
      </c>
      <c r="F227" s="5">
        <v>60</v>
      </c>
      <c r="J227" t="s">
        <v>9</v>
      </c>
      <c r="K227" t="s">
        <v>38</v>
      </c>
      <c r="L227" t="s">
        <v>24</v>
      </c>
      <c r="M227" s="4">
        <v>4137</v>
      </c>
      <c r="N227" s="5">
        <v>60</v>
      </c>
      <c r="P227" t="s">
        <v>9</v>
      </c>
      <c r="Q227" t="s">
        <v>38</v>
      </c>
      <c r="R227" t="s">
        <v>24</v>
      </c>
      <c r="S227" s="4">
        <v>4137</v>
      </c>
      <c r="T227" s="5">
        <v>60</v>
      </c>
      <c r="U227" s="5">
        <v>60</v>
      </c>
    </row>
    <row r="228" spans="2:21" x14ac:dyDescent="0.25">
      <c r="B228" t="s">
        <v>9</v>
      </c>
      <c r="C228" t="s">
        <v>36</v>
      </c>
      <c r="D228" t="s">
        <v>30</v>
      </c>
      <c r="E228" s="4">
        <v>9051</v>
      </c>
      <c r="F228" s="5">
        <v>57</v>
      </c>
      <c r="J228" t="s">
        <v>9</v>
      </c>
      <c r="K228" t="s">
        <v>36</v>
      </c>
      <c r="L228" t="s">
        <v>30</v>
      </c>
      <c r="M228" s="4">
        <v>9051</v>
      </c>
      <c r="N228" s="5">
        <v>57</v>
      </c>
      <c r="P228" t="s">
        <v>9</v>
      </c>
      <c r="Q228" t="s">
        <v>36</v>
      </c>
      <c r="R228" t="s">
        <v>30</v>
      </c>
      <c r="S228" s="4">
        <v>9051</v>
      </c>
      <c r="T228" s="5">
        <v>57</v>
      </c>
      <c r="U228" s="5">
        <v>57</v>
      </c>
    </row>
    <row r="229" spans="2:21" x14ac:dyDescent="0.25">
      <c r="B229" t="s">
        <v>2</v>
      </c>
      <c r="C229" t="s">
        <v>34</v>
      </c>
      <c r="D229" t="s">
        <v>13</v>
      </c>
      <c r="E229" s="4">
        <v>252</v>
      </c>
      <c r="F229" s="5">
        <v>54</v>
      </c>
      <c r="J229" t="s">
        <v>2</v>
      </c>
      <c r="K229" t="s">
        <v>34</v>
      </c>
      <c r="L229" t="s">
        <v>13</v>
      </c>
      <c r="M229" s="4">
        <v>252</v>
      </c>
      <c r="N229" s="5">
        <v>54</v>
      </c>
      <c r="P229" t="s">
        <v>2</v>
      </c>
      <c r="Q229" t="s">
        <v>34</v>
      </c>
      <c r="R229" t="s">
        <v>13</v>
      </c>
      <c r="S229" s="4">
        <v>252</v>
      </c>
      <c r="T229" s="5">
        <v>54</v>
      </c>
      <c r="U229" s="5">
        <v>54</v>
      </c>
    </row>
    <row r="230" spans="2:21" x14ac:dyDescent="0.25">
      <c r="B230" t="s">
        <v>2</v>
      </c>
      <c r="C230" t="s">
        <v>37</v>
      </c>
      <c r="D230" t="s">
        <v>14</v>
      </c>
      <c r="E230" s="4">
        <v>1057</v>
      </c>
      <c r="F230" s="5">
        <v>54</v>
      </c>
      <c r="J230" t="s">
        <v>2</v>
      </c>
      <c r="K230" t="s">
        <v>37</v>
      </c>
      <c r="L230" t="s">
        <v>14</v>
      </c>
      <c r="M230" s="4">
        <v>1057</v>
      </c>
      <c r="N230" s="5">
        <v>54</v>
      </c>
      <c r="P230" t="s">
        <v>2</v>
      </c>
      <c r="Q230" t="s">
        <v>37</v>
      </c>
      <c r="R230" t="s">
        <v>14</v>
      </c>
      <c r="S230" s="4">
        <v>1057</v>
      </c>
      <c r="T230" s="5">
        <v>54</v>
      </c>
      <c r="U230" s="5">
        <v>54</v>
      </c>
    </row>
    <row r="231" spans="2:21" x14ac:dyDescent="0.25">
      <c r="B231" t="s">
        <v>6</v>
      </c>
      <c r="C231" t="s">
        <v>38</v>
      </c>
      <c r="D231" t="s">
        <v>31</v>
      </c>
      <c r="E231" s="4">
        <v>2681</v>
      </c>
      <c r="F231" s="5">
        <v>54</v>
      </c>
      <c r="J231" t="s">
        <v>6</v>
      </c>
      <c r="K231" t="s">
        <v>38</v>
      </c>
      <c r="L231" t="s">
        <v>31</v>
      </c>
      <c r="M231" s="4">
        <v>2681</v>
      </c>
      <c r="N231" s="5">
        <v>54</v>
      </c>
      <c r="P231" t="s">
        <v>6</v>
      </c>
      <c r="Q231" t="s">
        <v>38</v>
      </c>
      <c r="R231" t="s">
        <v>31</v>
      </c>
      <c r="S231" s="4">
        <v>2681</v>
      </c>
      <c r="T231" s="5">
        <v>54</v>
      </c>
      <c r="U231" s="5">
        <v>54</v>
      </c>
    </row>
    <row r="232" spans="2:21" x14ac:dyDescent="0.25">
      <c r="B232" t="s">
        <v>3</v>
      </c>
      <c r="C232" t="s">
        <v>34</v>
      </c>
      <c r="D232" t="s">
        <v>26</v>
      </c>
      <c r="E232" s="4">
        <v>3108</v>
      </c>
      <c r="F232" s="5">
        <v>54</v>
      </c>
      <c r="J232" t="s">
        <v>3</v>
      </c>
      <c r="K232" t="s">
        <v>34</v>
      </c>
      <c r="L232" t="s">
        <v>26</v>
      </c>
      <c r="M232" s="4">
        <v>3108</v>
      </c>
      <c r="N232" s="5">
        <v>54</v>
      </c>
      <c r="P232" t="s">
        <v>3</v>
      </c>
      <c r="Q232" t="s">
        <v>34</v>
      </c>
      <c r="R232" t="s">
        <v>26</v>
      </c>
      <c r="S232" s="4">
        <v>3108</v>
      </c>
      <c r="T232" s="5">
        <v>54</v>
      </c>
      <c r="U232" s="5">
        <v>54</v>
      </c>
    </row>
    <row r="233" spans="2:21" x14ac:dyDescent="0.25">
      <c r="B233" t="s">
        <v>7</v>
      </c>
      <c r="C233" t="s">
        <v>37</v>
      </c>
      <c r="D233" t="s">
        <v>30</v>
      </c>
      <c r="E233" s="4">
        <v>6454</v>
      </c>
      <c r="F233" s="5">
        <v>54</v>
      </c>
      <c r="J233" t="s">
        <v>7</v>
      </c>
      <c r="K233" t="s">
        <v>37</v>
      </c>
      <c r="L233" t="s">
        <v>30</v>
      </c>
      <c r="M233" s="4">
        <v>6454</v>
      </c>
      <c r="N233" s="5">
        <v>54</v>
      </c>
      <c r="P233" t="s">
        <v>7</v>
      </c>
      <c r="Q233" t="s">
        <v>37</v>
      </c>
      <c r="R233" t="s">
        <v>30</v>
      </c>
      <c r="S233" s="4">
        <v>6454</v>
      </c>
      <c r="T233" s="5">
        <v>54</v>
      </c>
      <c r="U233" s="5">
        <v>54</v>
      </c>
    </row>
    <row r="234" spans="2:21" x14ac:dyDescent="0.25">
      <c r="B234" t="s">
        <v>5</v>
      </c>
      <c r="C234" t="s">
        <v>38</v>
      </c>
      <c r="D234" t="s">
        <v>13</v>
      </c>
      <c r="E234" s="4">
        <v>7189</v>
      </c>
      <c r="F234" s="5">
        <v>54</v>
      </c>
      <c r="J234" t="s">
        <v>5</v>
      </c>
      <c r="K234" t="s">
        <v>38</v>
      </c>
      <c r="L234" t="s">
        <v>13</v>
      </c>
      <c r="M234" s="4">
        <v>7189</v>
      </c>
      <c r="N234" s="5">
        <v>54</v>
      </c>
      <c r="P234" t="s">
        <v>5</v>
      </c>
      <c r="Q234" t="s">
        <v>38</v>
      </c>
      <c r="R234" t="s">
        <v>13</v>
      </c>
      <c r="S234" s="4">
        <v>7189</v>
      </c>
      <c r="T234" s="5">
        <v>54</v>
      </c>
      <c r="U234" s="5">
        <v>54</v>
      </c>
    </row>
    <row r="235" spans="2:21" x14ac:dyDescent="0.25">
      <c r="B235" t="s">
        <v>2</v>
      </c>
      <c r="C235" t="s">
        <v>38</v>
      </c>
      <c r="D235" t="s">
        <v>13</v>
      </c>
      <c r="E235" s="4">
        <v>56</v>
      </c>
      <c r="F235" s="5">
        <v>51</v>
      </c>
      <c r="J235" t="s">
        <v>2</v>
      </c>
      <c r="K235" t="s">
        <v>38</v>
      </c>
      <c r="L235" t="s">
        <v>13</v>
      </c>
      <c r="M235" s="4">
        <v>56</v>
      </c>
      <c r="N235" s="5">
        <v>51</v>
      </c>
      <c r="P235" t="s">
        <v>2</v>
      </c>
      <c r="Q235" t="s">
        <v>38</v>
      </c>
      <c r="R235" t="s">
        <v>13</v>
      </c>
      <c r="S235" s="4">
        <v>56</v>
      </c>
      <c r="T235" s="5">
        <v>51</v>
      </c>
      <c r="U235" s="5">
        <v>51</v>
      </c>
    </row>
    <row r="236" spans="2:21" x14ac:dyDescent="0.25">
      <c r="B236" t="s">
        <v>40</v>
      </c>
      <c r="C236" t="s">
        <v>38</v>
      </c>
      <c r="D236" t="s">
        <v>24</v>
      </c>
      <c r="E236" s="4">
        <v>623</v>
      </c>
      <c r="F236" s="5">
        <v>51</v>
      </c>
      <c r="J236" t="s">
        <v>40</v>
      </c>
      <c r="K236" t="s">
        <v>38</v>
      </c>
      <c r="L236" t="s">
        <v>24</v>
      </c>
      <c r="M236" s="4">
        <v>623</v>
      </c>
      <c r="N236" s="5">
        <v>51</v>
      </c>
      <c r="P236" t="s">
        <v>40</v>
      </c>
      <c r="Q236" t="s">
        <v>38</v>
      </c>
      <c r="R236" t="s">
        <v>24</v>
      </c>
      <c r="S236" s="4">
        <v>623</v>
      </c>
      <c r="T236" s="5">
        <v>51</v>
      </c>
      <c r="U236" s="5">
        <v>51</v>
      </c>
    </row>
    <row r="237" spans="2:21" x14ac:dyDescent="0.25">
      <c r="B237" t="s">
        <v>3</v>
      </c>
      <c r="C237" t="s">
        <v>39</v>
      </c>
      <c r="D237" t="s">
        <v>29</v>
      </c>
      <c r="E237" s="4">
        <v>3640</v>
      </c>
      <c r="F237" s="5">
        <v>51</v>
      </c>
      <c r="J237" t="s">
        <v>3</v>
      </c>
      <c r="K237" t="s">
        <v>39</v>
      </c>
      <c r="L237" t="s">
        <v>29</v>
      </c>
      <c r="M237" s="4">
        <v>3640</v>
      </c>
      <c r="N237" s="5">
        <v>51</v>
      </c>
      <c r="P237" t="s">
        <v>3</v>
      </c>
      <c r="Q237" t="s">
        <v>39</v>
      </c>
      <c r="R237" t="s">
        <v>29</v>
      </c>
      <c r="S237" s="4">
        <v>3640</v>
      </c>
      <c r="T237" s="5">
        <v>51</v>
      </c>
      <c r="U237" s="5">
        <v>51</v>
      </c>
    </row>
    <row r="238" spans="2:21" x14ac:dyDescent="0.25">
      <c r="B238" t="s">
        <v>5</v>
      </c>
      <c r="C238" t="s">
        <v>39</v>
      </c>
      <c r="D238" t="s">
        <v>26</v>
      </c>
      <c r="E238" s="4">
        <v>5236</v>
      </c>
      <c r="F238" s="5">
        <v>51</v>
      </c>
      <c r="J238" t="s">
        <v>5</v>
      </c>
      <c r="K238" t="s">
        <v>39</v>
      </c>
      <c r="L238" t="s">
        <v>26</v>
      </c>
      <c r="M238" s="4">
        <v>5236</v>
      </c>
      <c r="N238" s="5">
        <v>51</v>
      </c>
      <c r="P238" t="s">
        <v>5</v>
      </c>
      <c r="Q238" t="s">
        <v>39</v>
      </c>
      <c r="R238" t="s">
        <v>26</v>
      </c>
      <c r="S238" s="4">
        <v>5236</v>
      </c>
      <c r="T238" s="5">
        <v>51</v>
      </c>
      <c r="U238" s="5">
        <v>51</v>
      </c>
    </row>
    <row r="239" spans="2:21" x14ac:dyDescent="0.25">
      <c r="B239" t="s">
        <v>5</v>
      </c>
      <c r="C239" t="s">
        <v>37</v>
      </c>
      <c r="D239" t="s">
        <v>31</v>
      </c>
      <c r="E239" s="4">
        <v>182</v>
      </c>
      <c r="F239" s="5">
        <v>48</v>
      </c>
      <c r="J239" t="s">
        <v>5</v>
      </c>
      <c r="K239" t="s">
        <v>37</v>
      </c>
      <c r="L239" t="s">
        <v>31</v>
      </c>
      <c r="M239" s="4">
        <v>182</v>
      </c>
      <c r="N239" s="5">
        <v>48</v>
      </c>
      <c r="P239" t="s">
        <v>5</v>
      </c>
      <c r="Q239" t="s">
        <v>37</v>
      </c>
      <c r="R239" t="s">
        <v>31</v>
      </c>
      <c r="S239" s="4">
        <v>182</v>
      </c>
      <c r="T239" s="5">
        <v>48</v>
      </c>
      <c r="U239" s="5">
        <v>48</v>
      </c>
    </row>
    <row r="240" spans="2:21" x14ac:dyDescent="0.25">
      <c r="B240" t="s">
        <v>2</v>
      </c>
      <c r="C240" t="s">
        <v>36</v>
      </c>
      <c r="D240" t="s">
        <v>17</v>
      </c>
      <c r="E240" s="4">
        <v>189</v>
      </c>
      <c r="F240" s="5">
        <v>48</v>
      </c>
      <c r="J240" t="s">
        <v>2</v>
      </c>
      <c r="K240" t="s">
        <v>36</v>
      </c>
      <c r="L240" t="s">
        <v>17</v>
      </c>
      <c r="M240" s="4">
        <v>189</v>
      </c>
      <c r="N240" s="5">
        <v>48</v>
      </c>
      <c r="P240" t="s">
        <v>2</v>
      </c>
      <c r="Q240" t="s">
        <v>36</v>
      </c>
      <c r="R240" t="s">
        <v>17</v>
      </c>
      <c r="S240" s="4">
        <v>189</v>
      </c>
      <c r="T240" s="5">
        <v>48</v>
      </c>
      <c r="U240" s="5">
        <v>48</v>
      </c>
    </row>
    <row r="241" spans="2:21" x14ac:dyDescent="0.25">
      <c r="B241" t="s">
        <v>6</v>
      </c>
      <c r="C241" t="s">
        <v>34</v>
      </c>
      <c r="D241" t="s">
        <v>4</v>
      </c>
      <c r="E241" s="4">
        <v>525</v>
      </c>
      <c r="F241" s="5">
        <v>48</v>
      </c>
      <c r="J241" t="s">
        <v>6</v>
      </c>
      <c r="K241" t="s">
        <v>34</v>
      </c>
      <c r="L241" t="s">
        <v>4</v>
      </c>
      <c r="M241" s="4">
        <v>525</v>
      </c>
      <c r="N241" s="5">
        <v>48</v>
      </c>
      <c r="P241" t="s">
        <v>6</v>
      </c>
      <c r="Q241" t="s">
        <v>34</v>
      </c>
      <c r="R241" t="s">
        <v>4</v>
      </c>
      <c r="S241" s="4">
        <v>525</v>
      </c>
      <c r="T241" s="5">
        <v>48</v>
      </c>
      <c r="U241" s="5">
        <v>48</v>
      </c>
    </row>
    <row r="242" spans="2:21" x14ac:dyDescent="0.25">
      <c r="B242" t="s">
        <v>40</v>
      </c>
      <c r="C242" t="s">
        <v>35</v>
      </c>
      <c r="D242" t="s">
        <v>24</v>
      </c>
      <c r="E242" s="4">
        <v>1638</v>
      </c>
      <c r="F242" s="5">
        <v>48</v>
      </c>
      <c r="J242" t="s">
        <v>40</v>
      </c>
      <c r="K242" t="s">
        <v>35</v>
      </c>
      <c r="L242" t="s">
        <v>24</v>
      </c>
      <c r="M242" s="4">
        <v>1638</v>
      </c>
      <c r="N242" s="5">
        <v>48</v>
      </c>
      <c r="P242" t="s">
        <v>40</v>
      </c>
      <c r="Q242" t="s">
        <v>35</v>
      </c>
      <c r="R242" t="s">
        <v>24</v>
      </c>
      <c r="S242" s="4">
        <v>1638</v>
      </c>
      <c r="T242" s="5">
        <v>48</v>
      </c>
      <c r="U242" s="5">
        <v>48</v>
      </c>
    </row>
    <row r="243" spans="2:21" x14ac:dyDescent="0.25">
      <c r="B243" t="s">
        <v>7</v>
      </c>
      <c r="C243" t="s">
        <v>34</v>
      </c>
      <c r="D243" t="s">
        <v>33</v>
      </c>
      <c r="E243" s="4">
        <v>2226</v>
      </c>
      <c r="F243" s="5">
        <v>48</v>
      </c>
      <c r="J243" t="s">
        <v>7</v>
      </c>
      <c r="K243" t="s">
        <v>34</v>
      </c>
      <c r="L243" t="s">
        <v>33</v>
      </c>
      <c r="M243" s="4">
        <v>2226</v>
      </c>
      <c r="N243" s="5">
        <v>48</v>
      </c>
      <c r="P243" t="s">
        <v>7</v>
      </c>
      <c r="Q243" t="s">
        <v>34</v>
      </c>
      <c r="R243" t="s">
        <v>33</v>
      </c>
      <c r="S243" s="4">
        <v>2226</v>
      </c>
      <c r="T243" s="5">
        <v>48</v>
      </c>
      <c r="U243" s="5">
        <v>48</v>
      </c>
    </row>
    <row r="244" spans="2:21" x14ac:dyDescent="0.25">
      <c r="B244" t="s">
        <v>7</v>
      </c>
      <c r="C244" t="s">
        <v>37</v>
      </c>
      <c r="D244" t="s">
        <v>33</v>
      </c>
      <c r="E244" s="4">
        <v>6391</v>
      </c>
      <c r="F244" s="5">
        <v>48</v>
      </c>
      <c r="J244" t="s">
        <v>7</v>
      </c>
      <c r="K244" t="s">
        <v>37</v>
      </c>
      <c r="L244" t="s">
        <v>33</v>
      </c>
      <c r="M244" s="4">
        <v>6391</v>
      </c>
      <c r="N244" s="5">
        <v>48</v>
      </c>
      <c r="P244" t="s">
        <v>7</v>
      </c>
      <c r="Q244" t="s">
        <v>37</v>
      </c>
      <c r="R244" t="s">
        <v>33</v>
      </c>
      <c r="S244" s="4">
        <v>6391</v>
      </c>
      <c r="T244" s="5">
        <v>48</v>
      </c>
      <c r="U244" s="5">
        <v>48</v>
      </c>
    </row>
    <row r="245" spans="2:21" x14ac:dyDescent="0.25">
      <c r="B245" t="s">
        <v>40</v>
      </c>
      <c r="C245" t="s">
        <v>34</v>
      </c>
      <c r="D245" t="s">
        <v>26</v>
      </c>
      <c r="E245" s="4">
        <v>6748</v>
      </c>
      <c r="F245" s="5">
        <v>48</v>
      </c>
      <c r="J245" t="s">
        <v>40</v>
      </c>
      <c r="K245" t="s">
        <v>34</v>
      </c>
      <c r="L245" t="s">
        <v>26</v>
      </c>
      <c r="M245" s="4">
        <v>6748</v>
      </c>
      <c r="N245" s="5">
        <v>48</v>
      </c>
      <c r="P245" t="s">
        <v>40</v>
      </c>
      <c r="Q245" t="s">
        <v>34</v>
      </c>
      <c r="R245" t="s">
        <v>26</v>
      </c>
      <c r="S245" s="4">
        <v>6748</v>
      </c>
      <c r="T245" s="5">
        <v>48</v>
      </c>
      <c r="U245" s="5">
        <v>48</v>
      </c>
    </row>
    <row r="246" spans="2:21" x14ac:dyDescent="0.25">
      <c r="B246" t="s">
        <v>40</v>
      </c>
      <c r="C246" t="s">
        <v>38</v>
      </c>
      <c r="D246" t="s">
        <v>29</v>
      </c>
      <c r="E246" s="4">
        <v>2541</v>
      </c>
      <c r="F246" s="5">
        <v>45</v>
      </c>
      <c r="J246" t="s">
        <v>40</v>
      </c>
      <c r="K246" t="s">
        <v>38</v>
      </c>
      <c r="L246" t="s">
        <v>29</v>
      </c>
      <c r="M246" s="4">
        <v>2541</v>
      </c>
      <c r="N246" s="5">
        <v>45</v>
      </c>
      <c r="P246" t="s">
        <v>40</v>
      </c>
      <c r="Q246" t="s">
        <v>38</v>
      </c>
      <c r="R246" t="s">
        <v>29</v>
      </c>
      <c r="S246" s="4">
        <v>2541</v>
      </c>
      <c r="T246" s="5">
        <v>45</v>
      </c>
      <c r="U246" s="5">
        <v>45</v>
      </c>
    </row>
    <row r="247" spans="2:21" x14ac:dyDescent="0.25">
      <c r="B247" t="s">
        <v>9</v>
      </c>
      <c r="C247" t="s">
        <v>37</v>
      </c>
      <c r="D247" t="s">
        <v>28</v>
      </c>
      <c r="E247" s="4">
        <v>2919</v>
      </c>
      <c r="F247" s="5">
        <v>45</v>
      </c>
      <c r="J247" t="s">
        <v>9</v>
      </c>
      <c r="K247" t="s">
        <v>37</v>
      </c>
      <c r="L247" t="s">
        <v>28</v>
      </c>
      <c r="M247" s="4">
        <v>2919</v>
      </c>
      <c r="N247" s="5">
        <v>45</v>
      </c>
      <c r="P247" t="s">
        <v>9</v>
      </c>
      <c r="Q247" t="s">
        <v>37</v>
      </c>
      <c r="R247" t="s">
        <v>28</v>
      </c>
      <c r="S247" s="4">
        <v>2919</v>
      </c>
      <c r="T247" s="5">
        <v>45</v>
      </c>
      <c r="U247" s="5">
        <v>45</v>
      </c>
    </row>
    <row r="248" spans="2:21" x14ac:dyDescent="0.25">
      <c r="B248" t="s">
        <v>8</v>
      </c>
      <c r="C248" t="s">
        <v>37</v>
      </c>
      <c r="D248" t="s">
        <v>26</v>
      </c>
      <c r="E248" s="4">
        <v>6279</v>
      </c>
      <c r="F248" s="5">
        <v>45</v>
      </c>
      <c r="J248" t="s">
        <v>8</v>
      </c>
      <c r="K248" t="s">
        <v>37</v>
      </c>
      <c r="L248" t="s">
        <v>26</v>
      </c>
      <c r="M248" s="4">
        <v>6279</v>
      </c>
      <c r="N248" s="5">
        <v>45</v>
      </c>
      <c r="P248" t="s">
        <v>8</v>
      </c>
      <c r="Q248" t="s">
        <v>37</v>
      </c>
      <c r="R248" t="s">
        <v>26</v>
      </c>
      <c r="S248" s="4">
        <v>6279</v>
      </c>
      <c r="T248" s="5">
        <v>45</v>
      </c>
      <c r="U248" s="5">
        <v>45</v>
      </c>
    </row>
    <row r="249" spans="2:21" x14ac:dyDescent="0.25">
      <c r="B249" t="s">
        <v>5</v>
      </c>
      <c r="C249" t="s">
        <v>38</v>
      </c>
      <c r="D249" t="s">
        <v>25</v>
      </c>
      <c r="E249" s="4">
        <v>7483</v>
      </c>
      <c r="F249" s="5">
        <v>45</v>
      </c>
      <c r="J249" t="s">
        <v>5</v>
      </c>
      <c r="K249" t="s">
        <v>38</v>
      </c>
      <c r="L249" t="s">
        <v>25</v>
      </c>
      <c r="M249" s="4">
        <v>7483</v>
      </c>
      <c r="N249" s="5">
        <v>45</v>
      </c>
      <c r="P249" t="s">
        <v>5</v>
      </c>
      <c r="Q249" t="s">
        <v>38</v>
      </c>
      <c r="R249" t="s">
        <v>25</v>
      </c>
      <c r="S249" s="4">
        <v>7483</v>
      </c>
      <c r="T249" s="5">
        <v>45</v>
      </c>
      <c r="U249" s="5">
        <v>45</v>
      </c>
    </row>
    <row r="250" spans="2:21" x14ac:dyDescent="0.25">
      <c r="B250" t="s">
        <v>2</v>
      </c>
      <c r="C250" t="s">
        <v>37</v>
      </c>
      <c r="D250" t="s">
        <v>15</v>
      </c>
      <c r="E250" s="4">
        <v>2863</v>
      </c>
      <c r="F250" s="5">
        <v>42</v>
      </c>
      <c r="J250" t="s">
        <v>2</v>
      </c>
      <c r="K250" t="s">
        <v>37</v>
      </c>
      <c r="L250" t="s">
        <v>15</v>
      </c>
      <c r="M250" s="4">
        <v>2863</v>
      </c>
      <c r="N250" s="5">
        <v>42</v>
      </c>
      <c r="P250" t="s">
        <v>2</v>
      </c>
      <c r="Q250" t="s">
        <v>37</v>
      </c>
      <c r="R250" t="s">
        <v>15</v>
      </c>
      <c r="S250" s="4">
        <v>2863</v>
      </c>
      <c r="T250" s="5">
        <v>42</v>
      </c>
      <c r="U250" s="5">
        <v>42</v>
      </c>
    </row>
    <row r="251" spans="2:21" x14ac:dyDescent="0.25">
      <c r="B251" t="s">
        <v>40</v>
      </c>
      <c r="C251" t="s">
        <v>39</v>
      </c>
      <c r="D251" t="s">
        <v>15</v>
      </c>
      <c r="E251" s="4">
        <v>5775</v>
      </c>
      <c r="F251" s="5">
        <v>42</v>
      </c>
      <c r="J251" t="s">
        <v>40</v>
      </c>
      <c r="K251" t="s">
        <v>39</v>
      </c>
      <c r="L251" t="s">
        <v>15</v>
      </c>
      <c r="M251" s="4">
        <v>5775</v>
      </c>
      <c r="N251" s="5">
        <v>42</v>
      </c>
      <c r="P251" t="s">
        <v>40</v>
      </c>
      <c r="Q251" t="s">
        <v>39</v>
      </c>
      <c r="R251" t="s">
        <v>15</v>
      </c>
      <c r="S251" s="4">
        <v>5775</v>
      </c>
      <c r="T251" s="5">
        <v>42</v>
      </c>
      <c r="U251" s="5">
        <v>42</v>
      </c>
    </row>
    <row r="252" spans="2:21" x14ac:dyDescent="0.25">
      <c r="B252" t="s">
        <v>3</v>
      </c>
      <c r="C252" t="s">
        <v>34</v>
      </c>
      <c r="D252" t="s">
        <v>25</v>
      </c>
      <c r="E252" s="4">
        <v>6300</v>
      </c>
      <c r="F252" s="5">
        <v>42</v>
      </c>
      <c r="J252" t="s">
        <v>3</v>
      </c>
      <c r="K252" t="s">
        <v>34</v>
      </c>
      <c r="L252" t="s">
        <v>25</v>
      </c>
      <c r="M252" s="4">
        <v>6300</v>
      </c>
      <c r="N252" s="5">
        <v>42</v>
      </c>
      <c r="P252" t="s">
        <v>3</v>
      </c>
      <c r="Q252" t="s">
        <v>34</v>
      </c>
      <c r="R252" t="s">
        <v>25</v>
      </c>
      <c r="S252" s="4">
        <v>6300</v>
      </c>
      <c r="T252" s="5">
        <v>42</v>
      </c>
      <c r="U252" s="5">
        <v>42</v>
      </c>
    </row>
    <row r="253" spans="2:21" x14ac:dyDescent="0.25">
      <c r="B253" t="s">
        <v>7</v>
      </c>
      <c r="C253" t="s">
        <v>36</v>
      </c>
      <c r="D253" t="s">
        <v>22</v>
      </c>
      <c r="E253" s="4">
        <v>8435</v>
      </c>
      <c r="F253" s="5">
        <v>42</v>
      </c>
      <c r="J253" t="s">
        <v>7</v>
      </c>
      <c r="K253" t="s">
        <v>36</v>
      </c>
      <c r="L253" t="s">
        <v>22</v>
      </c>
      <c r="M253" s="4">
        <v>8435</v>
      </c>
      <c r="N253" s="5">
        <v>42</v>
      </c>
      <c r="P253" t="s">
        <v>7</v>
      </c>
      <c r="Q253" t="s">
        <v>36</v>
      </c>
      <c r="R253" t="s">
        <v>22</v>
      </c>
      <c r="S253" s="4">
        <v>8435</v>
      </c>
      <c r="T253" s="5">
        <v>42</v>
      </c>
      <c r="U253" s="5">
        <v>42</v>
      </c>
    </row>
    <row r="254" spans="2:21" x14ac:dyDescent="0.25">
      <c r="B254" t="s">
        <v>41</v>
      </c>
      <c r="C254" t="s">
        <v>34</v>
      </c>
      <c r="D254" t="s">
        <v>17</v>
      </c>
      <c r="E254" s="4">
        <v>1463</v>
      </c>
      <c r="F254" s="5">
        <v>39</v>
      </c>
      <c r="J254" t="s">
        <v>41</v>
      </c>
      <c r="K254" t="s">
        <v>34</v>
      </c>
      <c r="L254" t="s">
        <v>17</v>
      </c>
      <c r="M254" s="4">
        <v>1463</v>
      </c>
      <c r="N254" s="5">
        <v>39</v>
      </c>
      <c r="P254" t="s">
        <v>41</v>
      </c>
      <c r="Q254" t="s">
        <v>34</v>
      </c>
      <c r="R254" t="s">
        <v>17</v>
      </c>
      <c r="S254" s="4">
        <v>1463</v>
      </c>
      <c r="T254" s="5">
        <v>39</v>
      </c>
      <c r="U254" s="5">
        <v>39</v>
      </c>
    </row>
    <row r="255" spans="2:21" x14ac:dyDescent="0.25">
      <c r="B255" t="s">
        <v>40</v>
      </c>
      <c r="C255" t="s">
        <v>38</v>
      </c>
      <c r="D255" t="s">
        <v>31</v>
      </c>
      <c r="E255" s="4">
        <v>1988</v>
      </c>
      <c r="F255" s="5">
        <v>39</v>
      </c>
      <c r="J255" t="s">
        <v>40</v>
      </c>
      <c r="K255" t="s">
        <v>38</v>
      </c>
      <c r="L255" t="s">
        <v>31</v>
      </c>
      <c r="M255" s="4">
        <v>1988</v>
      </c>
      <c r="N255" s="5">
        <v>39</v>
      </c>
      <c r="P255" t="s">
        <v>40</v>
      </c>
      <c r="Q255" t="s">
        <v>38</v>
      </c>
      <c r="R255" t="s">
        <v>31</v>
      </c>
      <c r="S255" s="4">
        <v>1988</v>
      </c>
      <c r="T255" s="5">
        <v>39</v>
      </c>
      <c r="U255" s="5">
        <v>39</v>
      </c>
    </row>
    <row r="256" spans="2:21" x14ac:dyDescent="0.25">
      <c r="B256" t="s">
        <v>3</v>
      </c>
      <c r="C256" t="s">
        <v>36</v>
      </c>
      <c r="D256" t="s">
        <v>25</v>
      </c>
      <c r="E256" s="4">
        <v>3339</v>
      </c>
      <c r="F256" s="5">
        <v>39</v>
      </c>
      <c r="J256" t="s">
        <v>3</v>
      </c>
      <c r="K256" t="s">
        <v>36</v>
      </c>
      <c r="L256" t="s">
        <v>25</v>
      </c>
      <c r="M256" s="4">
        <v>3339</v>
      </c>
      <c r="N256" s="5">
        <v>39</v>
      </c>
      <c r="P256" t="s">
        <v>3</v>
      </c>
      <c r="Q256" t="s">
        <v>36</v>
      </c>
      <c r="R256" t="s">
        <v>25</v>
      </c>
      <c r="S256" s="4">
        <v>3339</v>
      </c>
      <c r="T256" s="5">
        <v>39</v>
      </c>
      <c r="U256" s="5">
        <v>39</v>
      </c>
    </row>
    <row r="257" spans="2:21" x14ac:dyDescent="0.25">
      <c r="B257" t="s">
        <v>7</v>
      </c>
      <c r="C257" t="s">
        <v>34</v>
      </c>
      <c r="D257" t="s">
        <v>17</v>
      </c>
      <c r="E257" s="4">
        <v>7777</v>
      </c>
      <c r="F257" s="5">
        <v>39</v>
      </c>
      <c r="J257" t="s">
        <v>7</v>
      </c>
      <c r="K257" t="s">
        <v>34</v>
      </c>
      <c r="L257" t="s">
        <v>17</v>
      </c>
      <c r="M257" s="4">
        <v>7777</v>
      </c>
      <c r="N257" s="5">
        <v>39</v>
      </c>
      <c r="P257" t="s">
        <v>7</v>
      </c>
      <c r="Q257" t="s">
        <v>34</v>
      </c>
      <c r="R257" t="s">
        <v>17</v>
      </c>
      <c r="S257" s="4">
        <v>7777</v>
      </c>
      <c r="T257" s="5">
        <v>39</v>
      </c>
      <c r="U257" s="5">
        <v>39</v>
      </c>
    </row>
    <row r="258" spans="2:21" x14ac:dyDescent="0.25">
      <c r="B258" t="s">
        <v>5</v>
      </c>
      <c r="C258" t="s">
        <v>36</v>
      </c>
      <c r="D258" t="s">
        <v>16</v>
      </c>
      <c r="E258" s="4">
        <v>16184</v>
      </c>
      <c r="F258" s="5">
        <v>39</v>
      </c>
      <c r="J258" t="s">
        <v>5</v>
      </c>
      <c r="K258" t="s">
        <v>36</v>
      </c>
      <c r="L258" t="s">
        <v>16</v>
      </c>
      <c r="M258" s="4">
        <v>16184</v>
      </c>
      <c r="N258" s="5">
        <v>39</v>
      </c>
      <c r="P258" t="s">
        <v>5</v>
      </c>
      <c r="Q258" t="s">
        <v>36</v>
      </c>
      <c r="R258" t="s">
        <v>16</v>
      </c>
      <c r="S258" s="4">
        <v>16184</v>
      </c>
      <c r="T258" s="5">
        <v>39</v>
      </c>
      <c r="U258" s="5">
        <v>39</v>
      </c>
    </row>
    <row r="259" spans="2:21" x14ac:dyDescent="0.25">
      <c r="B259" t="s">
        <v>40</v>
      </c>
      <c r="C259" t="s">
        <v>36</v>
      </c>
      <c r="D259" t="s">
        <v>4</v>
      </c>
      <c r="E259" s="4">
        <v>217</v>
      </c>
      <c r="F259" s="5">
        <v>36</v>
      </c>
      <c r="J259" t="s">
        <v>40</v>
      </c>
      <c r="K259" t="s">
        <v>36</v>
      </c>
      <c r="L259" t="s">
        <v>4</v>
      </c>
      <c r="M259" s="4">
        <v>217</v>
      </c>
      <c r="N259" s="5">
        <v>36</v>
      </c>
      <c r="P259" t="s">
        <v>40</v>
      </c>
      <c r="Q259" t="s">
        <v>36</v>
      </c>
      <c r="R259" t="s">
        <v>4</v>
      </c>
      <c r="S259" s="4">
        <v>217</v>
      </c>
      <c r="T259" s="5">
        <v>36</v>
      </c>
      <c r="U259" s="5">
        <v>36</v>
      </c>
    </row>
    <row r="260" spans="2:21" x14ac:dyDescent="0.25">
      <c r="B260" t="s">
        <v>2</v>
      </c>
      <c r="C260" t="s">
        <v>39</v>
      </c>
      <c r="D260" t="s">
        <v>23</v>
      </c>
      <c r="E260" s="4">
        <v>630</v>
      </c>
      <c r="F260" s="5">
        <v>36</v>
      </c>
      <c r="J260" t="s">
        <v>2</v>
      </c>
      <c r="K260" t="s">
        <v>39</v>
      </c>
      <c r="L260" t="s">
        <v>23</v>
      </c>
      <c r="M260" s="4">
        <v>630</v>
      </c>
      <c r="N260" s="5">
        <v>36</v>
      </c>
      <c r="P260" t="s">
        <v>2</v>
      </c>
      <c r="Q260" t="s">
        <v>39</v>
      </c>
      <c r="R260" t="s">
        <v>23</v>
      </c>
      <c r="S260" s="4">
        <v>630</v>
      </c>
      <c r="T260" s="5">
        <v>36</v>
      </c>
      <c r="U260" s="5">
        <v>36</v>
      </c>
    </row>
    <row r="261" spans="2:21" x14ac:dyDescent="0.25">
      <c r="B261" t="s">
        <v>2</v>
      </c>
      <c r="C261" t="s">
        <v>39</v>
      </c>
      <c r="D261" t="s">
        <v>15</v>
      </c>
      <c r="E261" s="4">
        <v>4802</v>
      </c>
      <c r="F261" s="5">
        <v>36</v>
      </c>
      <c r="J261" t="s">
        <v>2</v>
      </c>
      <c r="K261" t="s">
        <v>39</v>
      </c>
      <c r="L261" t="s">
        <v>15</v>
      </c>
      <c r="M261" s="4">
        <v>4802</v>
      </c>
      <c r="N261" s="5">
        <v>36</v>
      </c>
      <c r="P261" t="s">
        <v>2</v>
      </c>
      <c r="Q261" t="s">
        <v>39</v>
      </c>
      <c r="R261" t="s">
        <v>15</v>
      </c>
      <c r="S261" s="4">
        <v>4802</v>
      </c>
      <c r="T261" s="5">
        <v>36</v>
      </c>
      <c r="U261" s="5">
        <v>36</v>
      </c>
    </row>
    <row r="262" spans="2:21" x14ac:dyDescent="0.25">
      <c r="B262" t="s">
        <v>6</v>
      </c>
      <c r="C262" t="s">
        <v>38</v>
      </c>
      <c r="D262" t="s">
        <v>21</v>
      </c>
      <c r="E262" s="4">
        <v>7322</v>
      </c>
      <c r="F262" s="5">
        <v>36</v>
      </c>
      <c r="J262" t="s">
        <v>6</v>
      </c>
      <c r="K262" t="s">
        <v>38</v>
      </c>
      <c r="L262" t="s">
        <v>21</v>
      </c>
      <c r="M262" s="4">
        <v>7322</v>
      </c>
      <c r="N262" s="5">
        <v>36</v>
      </c>
      <c r="P262" t="s">
        <v>6</v>
      </c>
      <c r="Q262" t="s">
        <v>38</v>
      </c>
      <c r="R262" t="s">
        <v>21</v>
      </c>
      <c r="S262" s="4">
        <v>7322</v>
      </c>
      <c r="T262" s="5">
        <v>36</v>
      </c>
      <c r="U262" s="5">
        <v>36</v>
      </c>
    </row>
    <row r="263" spans="2:21" x14ac:dyDescent="0.25">
      <c r="B263" t="s">
        <v>3</v>
      </c>
      <c r="C263" t="s">
        <v>36</v>
      </c>
      <c r="D263" t="s">
        <v>16</v>
      </c>
      <c r="E263" s="4">
        <v>9198</v>
      </c>
      <c r="F263" s="5">
        <v>36</v>
      </c>
      <c r="J263" t="s">
        <v>3</v>
      </c>
      <c r="K263" t="s">
        <v>36</v>
      </c>
      <c r="L263" t="s">
        <v>16</v>
      </c>
      <c r="M263" s="4">
        <v>9198</v>
      </c>
      <c r="N263" s="5">
        <v>36</v>
      </c>
      <c r="P263" t="s">
        <v>3</v>
      </c>
      <c r="Q263" t="s">
        <v>36</v>
      </c>
      <c r="R263" t="s">
        <v>16</v>
      </c>
      <c r="S263" s="4">
        <v>9198</v>
      </c>
      <c r="T263" s="5">
        <v>36</v>
      </c>
      <c r="U263" s="5">
        <v>36</v>
      </c>
    </row>
    <row r="264" spans="2:21" x14ac:dyDescent="0.25">
      <c r="B264" t="s">
        <v>6</v>
      </c>
      <c r="C264" t="s">
        <v>36</v>
      </c>
      <c r="D264" t="s">
        <v>13</v>
      </c>
      <c r="E264" s="4">
        <v>4319</v>
      </c>
      <c r="F264" s="5">
        <v>30</v>
      </c>
      <c r="J264" t="s">
        <v>6</v>
      </c>
      <c r="K264" t="s">
        <v>36</v>
      </c>
      <c r="L264" t="s">
        <v>13</v>
      </c>
      <c r="M264" s="4">
        <v>4319</v>
      </c>
      <c r="N264" s="5">
        <v>30</v>
      </c>
      <c r="P264" t="s">
        <v>6</v>
      </c>
      <c r="Q264" t="s">
        <v>36</v>
      </c>
      <c r="R264" t="s">
        <v>13</v>
      </c>
      <c r="S264" s="4">
        <v>4319</v>
      </c>
      <c r="T264" s="5">
        <v>30</v>
      </c>
      <c r="U264" s="5">
        <v>30</v>
      </c>
    </row>
    <row r="265" spans="2:21" x14ac:dyDescent="0.25">
      <c r="B265" t="s">
        <v>10</v>
      </c>
      <c r="C265" t="s">
        <v>37</v>
      </c>
      <c r="D265" t="s">
        <v>23</v>
      </c>
      <c r="E265" s="4">
        <v>4683</v>
      </c>
      <c r="F265" s="5">
        <v>30</v>
      </c>
      <c r="J265" t="s">
        <v>10</v>
      </c>
      <c r="K265" t="s">
        <v>37</v>
      </c>
      <c r="L265" t="s">
        <v>23</v>
      </c>
      <c r="M265" s="4">
        <v>4683</v>
      </c>
      <c r="N265" s="5">
        <v>30</v>
      </c>
      <c r="P265" t="s">
        <v>10</v>
      </c>
      <c r="Q265" t="s">
        <v>37</v>
      </c>
      <c r="R265" t="s">
        <v>23</v>
      </c>
      <c r="S265" s="4">
        <v>4683</v>
      </c>
      <c r="T265" s="5">
        <v>30</v>
      </c>
      <c r="U265" s="5">
        <v>30</v>
      </c>
    </row>
    <row r="266" spans="2:21" x14ac:dyDescent="0.25">
      <c r="B266" t="s">
        <v>40</v>
      </c>
      <c r="C266" t="s">
        <v>36</v>
      </c>
      <c r="D266" t="s">
        <v>25</v>
      </c>
      <c r="E266" s="4">
        <v>5439</v>
      </c>
      <c r="F266" s="5">
        <v>30</v>
      </c>
      <c r="J266" t="s">
        <v>40</v>
      </c>
      <c r="K266" t="s">
        <v>36</v>
      </c>
      <c r="L266" t="s">
        <v>25</v>
      </c>
      <c r="M266" s="4">
        <v>5439</v>
      </c>
      <c r="N266" s="5">
        <v>30</v>
      </c>
      <c r="P266" t="s">
        <v>40</v>
      </c>
      <c r="Q266" t="s">
        <v>36</v>
      </c>
      <c r="R266" t="s">
        <v>25</v>
      </c>
      <c r="S266" s="4">
        <v>5439</v>
      </c>
      <c r="T266" s="5">
        <v>30</v>
      </c>
      <c r="U266" s="5">
        <v>30</v>
      </c>
    </row>
    <row r="267" spans="2:21" x14ac:dyDescent="0.25">
      <c r="B267" t="s">
        <v>40</v>
      </c>
      <c r="C267" t="s">
        <v>39</v>
      </c>
      <c r="D267" t="s">
        <v>27</v>
      </c>
      <c r="E267" s="4">
        <v>6370</v>
      </c>
      <c r="F267" s="5">
        <v>30</v>
      </c>
      <c r="J267" t="s">
        <v>40</v>
      </c>
      <c r="K267" t="s">
        <v>39</v>
      </c>
      <c r="L267" t="s">
        <v>27</v>
      </c>
      <c r="M267" s="4">
        <v>6370</v>
      </c>
      <c r="N267" s="5">
        <v>30</v>
      </c>
      <c r="P267" t="s">
        <v>40</v>
      </c>
      <c r="Q267" t="s">
        <v>39</v>
      </c>
      <c r="R267" t="s">
        <v>27</v>
      </c>
      <c r="S267" s="4">
        <v>6370</v>
      </c>
      <c r="T267" s="5">
        <v>30</v>
      </c>
      <c r="U267" s="5">
        <v>30</v>
      </c>
    </row>
    <row r="268" spans="2:21" x14ac:dyDescent="0.25">
      <c r="B268" t="s">
        <v>8</v>
      </c>
      <c r="C268" t="s">
        <v>37</v>
      </c>
      <c r="D268" t="s">
        <v>15</v>
      </c>
      <c r="E268" s="4">
        <v>9709</v>
      </c>
      <c r="F268" s="5">
        <v>30</v>
      </c>
      <c r="J268" t="s">
        <v>8</v>
      </c>
      <c r="K268" t="s">
        <v>37</v>
      </c>
      <c r="L268" t="s">
        <v>15</v>
      </c>
      <c r="M268" s="4">
        <v>9709</v>
      </c>
      <c r="N268" s="5">
        <v>30</v>
      </c>
      <c r="P268" t="s">
        <v>8</v>
      </c>
      <c r="Q268" t="s">
        <v>37</v>
      </c>
      <c r="R268" t="s">
        <v>15</v>
      </c>
      <c r="S268" s="4">
        <v>9709</v>
      </c>
      <c r="T268" s="5">
        <v>30</v>
      </c>
      <c r="U268" s="5">
        <v>30</v>
      </c>
    </row>
    <row r="269" spans="2:21" x14ac:dyDescent="0.25">
      <c r="B269" t="s">
        <v>10</v>
      </c>
      <c r="C269" t="s">
        <v>39</v>
      </c>
      <c r="D269" t="s">
        <v>33</v>
      </c>
      <c r="E269" s="4">
        <v>12950</v>
      </c>
      <c r="F269" s="5">
        <v>30</v>
      </c>
      <c r="J269" t="s">
        <v>10</v>
      </c>
      <c r="K269" t="s">
        <v>39</v>
      </c>
      <c r="L269" t="s">
        <v>33</v>
      </c>
      <c r="M269" s="4">
        <v>12950</v>
      </c>
      <c r="N269" s="5">
        <v>30</v>
      </c>
      <c r="P269" t="s">
        <v>10</v>
      </c>
      <c r="Q269" t="s">
        <v>39</v>
      </c>
      <c r="R269" t="s">
        <v>33</v>
      </c>
      <c r="S269" s="4">
        <v>12950</v>
      </c>
      <c r="T269" s="5">
        <v>30</v>
      </c>
      <c r="U269" s="5">
        <v>30</v>
      </c>
    </row>
    <row r="270" spans="2:21" x14ac:dyDescent="0.25">
      <c r="B270" t="s">
        <v>8</v>
      </c>
      <c r="C270" t="s">
        <v>39</v>
      </c>
      <c r="D270" t="s">
        <v>26</v>
      </c>
      <c r="E270" s="4">
        <v>1561</v>
      </c>
      <c r="F270" s="5">
        <v>27</v>
      </c>
      <c r="J270" t="s">
        <v>8</v>
      </c>
      <c r="K270" t="s">
        <v>39</v>
      </c>
      <c r="L270" t="s">
        <v>26</v>
      </c>
      <c r="M270" s="4">
        <v>1561</v>
      </c>
      <c r="N270" s="5">
        <v>27</v>
      </c>
      <c r="P270" t="s">
        <v>8</v>
      </c>
      <c r="Q270" t="s">
        <v>39</v>
      </c>
      <c r="R270" t="s">
        <v>26</v>
      </c>
      <c r="S270" s="4">
        <v>1561</v>
      </c>
      <c r="T270" s="5">
        <v>27</v>
      </c>
      <c r="U270" s="5">
        <v>27</v>
      </c>
    </row>
    <row r="271" spans="2:21" x14ac:dyDescent="0.25">
      <c r="B271" t="s">
        <v>7</v>
      </c>
      <c r="C271" t="s">
        <v>35</v>
      </c>
      <c r="D271" t="s">
        <v>16</v>
      </c>
      <c r="E271" s="4">
        <v>2135</v>
      </c>
      <c r="F271" s="5">
        <v>27</v>
      </c>
      <c r="J271" t="s">
        <v>7</v>
      </c>
      <c r="K271" t="s">
        <v>35</v>
      </c>
      <c r="L271" t="s">
        <v>16</v>
      </c>
      <c r="M271" s="4">
        <v>2135</v>
      </c>
      <c r="N271" s="5">
        <v>27</v>
      </c>
      <c r="P271" t="s">
        <v>7</v>
      </c>
      <c r="Q271" t="s">
        <v>35</v>
      </c>
      <c r="R271" t="s">
        <v>16</v>
      </c>
      <c r="S271" s="4">
        <v>2135</v>
      </c>
      <c r="T271" s="5">
        <v>27</v>
      </c>
      <c r="U271" s="5">
        <v>27</v>
      </c>
    </row>
    <row r="272" spans="2:21" x14ac:dyDescent="0.25">
      <c r="B272" t="s">
        <v>10</v>
      </c>
      <c r="C272" t="s">
        <v>37</v>
      </c>
      <c r="D272" t="s">
        <v>28</v>
      </c>
      <c r="E272" s="4">
        <v>3059</v>
      </c>
      <c r="F272" s="5">
        <v>27</v>
      </c>
      <c r="J272" t="s">
        <v>10</v>
      </c>
      <c r="K272" t="s">
        <v>37</v>
      </c>
      <c r="L272" t="s">
        <v>28</v>
      </c>
      <c r="M272" s="4">
        <v>3059</v>
      </c>
      <c r="N272" s="5">
        <v>27</v>
      </c>
      <c r="P272" t="s">
        <v>10</v>
      </c>
      <c r="Q272" t="s">
        <v>37</v>
      </c>
      <c r="R272" t="s">
        <v>28</v>
      </c>
      <c r="S272" s="4">
        <v>3059</v>
      </c>
      <c r="T272" s="5">
        <v>27</v>
      </c>
      <c r="U272" s="5">
        <v>27</v>
      </c>
    </row>
    <row r="273" spans="2:21" x14ac:dyDescent="0.25">
      <c r="B273" t="s">
        <v>6</v>
      </c>
      <c r="C273" t="s">
        <v>39</v>
      </c>
      <c r="D273" t="s">
        <v>17</v>
      </c>
      <c r="E273" s="4">
        <v>6048</v>
      </c>
      <c r="F273" s="5">
        <v>27</v>
      </c>
      <c r="J273" t="s">
        <v>6</v>
      </c>
      <c r="K273" t="s">
        <v>39</v>
      </c>
      <c r="L273" t="s">
        <v>17</v>
      </c>
      <c r="M273" s="4">
        <v>6048</v>
      </c>
      <c r="N273" s="5">
        <v>27</v>
      </c>
      <c r="P273" t="s">
        <v>6</v>
      </c>
      <c r="Q273" t="s">
        <v>39</v>
      </c>
      <c r="R273" t="s">
        <v>17</v>
      </c>
      <c r="S273" s="4">
        <v>6048</v>
      </c>
      <c r="T273" s="5">
        <v>27</v>
      </c>
      <c r="U273" s="5">
        <v>27</v>
      </c>
    </row>
    <row r="274" spans="2:21" x14ac:dyDescent="0.25">
      <c r="B274" t="s">
        <v>9</v>
      </c>
      <c r="C274" t="s">
        <v>34</v>
      </c>
      <c r="D274" t="s">
        <v>21</v>
      </c>
      <c r="E274" s="4">
        <v>6832</v>
      </c>
      <c r="F274" s="5">
        <v>27</v>
      </c>
      <c r="J274" t="s">
        <v>9</v>
      </c>
      <c r="K274" t="s">
        <v>34</v>
      </c>
      <c r="L274" t="s">
        <v>21</v>
      </c>
      <c r="M274" s="4">
        <v>6832</v>
      </c>
      <c r="N274" s="5">
        <v>27</v>
      </c>
      <c r="P274" t="s">
        <v>9</v>
      </c>
      <c r="Q274" t="s">
        <v>34</v>
      </c>
      <c r="R274" t="s">
        <v>21</v>
      </c>
      <c r="S274" s="4">
        <v>6832</v>
      </c>
      <c r="T274" s="5">
        <v>27</v>
      </c>
      <c r="U274" s="5">
        <v>27</v>
      </c>
    </row>
    <row r="275" spans="2:21" x14ac:dyDescent="0.25">
      <c r="B275" t="s">
        <v>8</v>
      </c>
      <c r="C275" t="s">
        <v>39</v>
      </c>
      <c r="D275" t="s">
        <v>18</v>
      </c>
      <c r="E275" s="4">
        <v>9660</v>
      </c>
      <c r="F275" s="5">
        <v>27</v>
      </c>
      <c r="J275" t="s">
        <v>8</v>
      </c>
      <c r="K275" t="s">
        <v>39</v>
      </c>
      <c r="L275" t="s">
        <v>18</v>
      </c>
      <c r="M275" s="4">
        <v>9660</v>
      </c>
      <c r="N275" s="5">
        <v>27</v>
      </c>
      <c r="P275" t="s">
        <v>8</v>
      </c>
      <c r="Q275" t="s">
        <v>39</v>
      </c>
      <c r="R275" t="s">
        <v>18</v>
      </c>
      <c r="S275" s="4">
        <v>9660</v>
      </c>
      <c r="T275" s="5">
        <v>27</v>
      </c>
      <c r="U275" s="5">
        <v>27</v>
      </c>
    </row>
    <row r="276" spans="2:21" x14ac:dyDescent="0.25">
      <c r="B276" t="s">
        <v>7</v>
      </c>
      <c r="C276" t="s">
        <v>34</v>
      </c>
      <c r="D276" t="s">
        <v>15</v>
      </c>
      <c r="E276" s="4">
        <v>3829</v>
      </c>
      <c r="F276" s="5">
        <v>24</v>
      </c>
      <c r="J276" t="s">
        <v>7</v>
      </c>
      <c r="K276" t="s">
        <v>34</v>
      </c>
      <c r="L276" t="s">
        <v>15</v>
      </c>
      <c r="M276" s="4">
        <v>3829</v>
      </c>
      <c r="N276" s="5">
        <v>24</v>
      </c>
      <c r="P276" t="s">
        <v>7</v>
      </c>
      <c r="Q276" t="s">
        <v>34</v>
      </c>
      <c r="R276" t="s">
        <v>15</v>
      </c>
      <c r="S276" s="4">
        <v>3829</v>
      </c>
      <c r="T276" s="5">
        <v>24</v>
      </c>
      <c r="U276" s="5">
        <v>24</v>
      </c>
    </row>
    <row r="277" spans="2:21" x14ac:dyDescent="0.25">
      <c r="B277" t="s">
        <v>10</v>
      </c>
      <c r="C277" t="s">
        <v>34</v>
      </c>
      <c r="D277" t="s">
        <v>22</v>
      </c>
      <c r="E277" s="4">
        <v>4053</v>
      </c>
      <c r="F277" s="5">
        <v>24</v>
      </c>
      <c r="J277" t="s">
        <v>10</v>
      </c>
      <c r="K277" t="s">
        <v>34</v>
      </c>
      <c r="L277" t="s">
        <v>22</v>
      </c>
      <c r="M277" s="4">
        <v>4053</v>
      </c>
      <c r="N277" s="5">
        <v>24</v>
      </c>
      <c r="P277" t="s">
        <v>10</v>
      </c>
      <c r="Q277" t="s">
        <v>34</v>
      </c>
      <c r="R277" t="s">
        <v>22</v>
      </c>
      <c r="S277" s="4">
        <v>4053</v>
      </c>
      <c r="T277" s="5">
        <v>24</v>
      </c>
      <c r="U277" s="5">
        <v>24</v>
      </c>
    </row>
    <row r="278" spans="2:21" x14ac:dyDescent="0.25">
      <c r="B278" t="s">
        <v>41</v>
      </c>
      <c r="C278" t="s">
        <v>38</v>
      </c>
      <c r="D278" t="s">
        <v>25</v>
      </c>
      <c r="E278" s="4">
        <v>154</v>
      </c>
      <c r="F278" s="5">
        <v>21</v>
      </c>
      <c r="J278" t="s">
        <v>41</v>
      </c>
      <c r="K278" t="s">
        <v>38</v>
      </c>
      <c r="L278" t="s">
        <v>25</v>
      </c>
      <c r="M278" s="4">
        <v>154</v>
      </c>
      <c r="N278" s="5">
        <v>21</v>
      </c>
      <c r="P278" t="s">
        <v>41</v>
      </c>
      <c r="Q278" t="s">
        <v>38</v>
      </c>
      <c r="R278" t="s">
        <v>25</v>
      </c>
      <c r="S278" s="4">
        <v>154</v>
      </c>
      <c r="T278" s="5">
        <v>21</v>
      </c>
      <c r="U278" s="5">
        <v>21</v>
      </c>
    </row>
    <row r="279" spans="2:21" x14ac:dyDescent="0.25">
      <c r="B279" t="s">
        <v>7</v>
      </c>
      <c r="C279" t="s">
        <v>35</v>
      </c>
      <c r="D279" t="s">
        <v>27</v>
      </c>
      <c r="E279" s="4">
        <v>2478</v>
      </c>
      <c r="F279" s="5">
        <v>21</v>
      </c>
      <c r="J279" t="s">
        <v>7</v>
      </c>
      <c r="K279" t="s">
        <v>35</v>
      </c>
      <c r="L279" t="s">
        <v>27</v>
      </c>
      <c r="M279" s="4">
        <v>2478</v>
      </c>
      <c r="N279" s="5">
        <v>21</v>
      </c>
      <c r="P279" t="s">
        <v>7</v>
      </c>
      <c r="Q279" t="s">
        <v>35</v>
      </c>
      <c r="R279" t="s">
        <v>27</v>
      </c>
      <c r="S279" s="4">
        <v>2478</v>
      </c>
      <c r="T279" s="5">
        <v>21</v>
      </c>
      <c r="U279" s="5">
        <v>21</v>
      </c>
    </row>
    <row r="280" spans="2:21" x14ac:dyDescent="0.25">
      <c r="B280" t="s">
        <v>5</v>
      </c>
      <c r="C280" t="s">
        <v>38</v>
      </c>
      <c r="D280" t="s">
        <v>32</v>
      </c>
      <c r="E280" s="4">
        <v>5075</v>
      </c>
      <c r="F280" s="5">
        <v>21</v>
      </c>
      <c r="J280" t="s">
        <v>5</v>
      </c>
      <c r="K280" t="s">
        <v>38</v>
      </c>
      <c r="L280" t="s">
        <v>32</v>
      </c>
      <c r="M280" s="4">
        <v>5075</v>
      </c>
      <c r="N280" s="5">
        <v>21</v>
      </c>
      <c r="P280" t="s">
        <v>5</v>
      </c>
      <c r="Q280" t="s">
        <v>38</v>
      </c>
      <c r="R280" t="s">
        <v>32</v>
      </c>
      <c r="S280" s="4">
        <v>5075</v>
      </c>
      <c r="T280" s="5">
        <v>21</v>
      </c>
      <c r="U280" s="5">
        <v>21</v>
      </c>
    </row>
    <row r="281" spans="2:21" x14ac:dyDescent="0.25">
      <c r="B281" t="s">
        <v>5</v>
      </c>
      <c r="C281" t="s">
        <v>34</v>
      </c>
      <c r="D281" t="s">
        <v>27</v>
      </c>
      <c r="E281" s="4">
        <v>6986</v>
      </c>
      <c r="F281" s="5">
        <v>21</v>
      </c>
      <c r="J281" t="s">
        <v>5</v>
      </c>
      <c r="K281" t="s">
        <v>34</v>
      </c>
      <c r="L281" t="s">
        <v>27</v>
      </c>
      <c r="M281" s="4">
        <v>6986</v>
      </c>
      <c r="N281" s="5">
        <v>21</v>
      </c>
      <c r="P281" t="s">
        <v>5</v>
      </c>
      <c r="Q281" t="s">
        <v>34</v>
      </c>
      <c r="R281" t="s">
        <v>27</v>
      </c>
      <c r="S281" s="4">
        <v>6986</v>
      </c>
      <c r="T281" s="5">
        <v>21</v>
      </c>
      <c r="U281" s="5">
        <v>21</v>
      </c>
    </row>
    <row r="282" spans="2:21" x14ac:dyDescent="0.25">
      <c r="B282" t="s">
        <v>40</v>
      </c>
      <c r="C282" t="s">
        <v>37</v>
      </c>
      <c r="D282" t="s">
        <v>19</v>
      </c>
      <c r="E282" s="4">
        <v>7693</v>
      </c>
      <c r="F282" s="5">
        <v>21</v>
      </c>
      <c r="J282" t="s">
        <v>40</v>
      </c>
      <c r="K282" t="s">
        <v>37</v>
      </c>
      <c r="L282" t="s">
        <v>19</v>
      </c>
      <c r="M282" s="4">
        <v>7693</v>
      </c>
      <c r="N282" s="5">
        <v>21</v>
      </c>
      <c r="P282" t="s">
        <v>40</v>
      </c>
      <c r="Q282" t="s">
        <v>37</v>
      </c>
      <c r="R282" t="s">
        <v>19</v>
      </c>
      <c r="S282" s="4">
        <v>7693</v>
      </c>
      <c r="T282" s="5">
        <v>21</v>
      </c>
      <c r="U282" s="5">
        <v>21</v>
      </c>
    </row>
    <row r="283" spans="2:21" x14ac:dyDescent="0.25">
      <c r="B283" t="s">
        <v>5</v>
      </c>
      <c r="C283" t="s">
        <v>37</v>
      </c>
      <c r="D283" t="s">
        <v>25</v>
      </c>
      <c r="E283" s="4">
        <v>8813</v>
      </c>
      <c r="F283" s="5">
        <v>21</v>
      </c>
      <c r="J283" t="s">
        <v>5</v>
      </c>
      <c r="K283" t="s">
        <v>37</v>
      </c>
      <c r="L283" t="s">
        <v>25</v>
      </c>
      <c r="M283" s="4">
        <v>8813</v>
      </c>
      <c r="N283" s="5">
        <v>21</v>
      </c>
      <c r="P283" t="s">
        <v>5</v>
      </c>
      <c r="Q283" t="s">
        <v>37</v>
      </c>
      <c r="R283" t="s">
        <v>25</v>
      </c>
      <c r="S283" s="4">
        <v>8813</v>
      </c>
      <c r="T283" s="5">
        <v>21</v>
      </c>
      <c r="U283" s="5">
        <v>21</v>
      </c>
    </row>
    <row r="284" spans="2:21" x14ac:dyDescent="0.25">
      <c r="B284" t="s">
        <v>2</v>
      </c>
      <c r="C284" t="s">
        <v>36</v>
      </c>
      <c r="D284" t="s">
        <v>16</v>
      </c>
      <c r="E284" s="4">
        <v>11417</v>
      </c>
      <c r="F284" s="5">
        <v>21</v>
      </c>
      <c r="J284" t="s">
        <v>2</v>
      </c>
      <c r="K284" t="s">
        <v>36</v>
      </c>
      <c r="L284" t="s">
        <v>16</v>
      </c>
      <c r="M284" s="4">
        <v>11417</v>
      </c>
      <c r="N284" s="5">
        <v>21</v>
      </c>
      <c r="P284" t="s">
        <v>2</v>
      </c>
      <c r="Q284" t="s">
        <v>36</v>
      </c>
      <c r="R284" t="s">
        <v>16</v>
      </c>
      <c r="S284" s="4">
        <v>11417</v>
      </c>
      <c r="T284" s="5">
        <v>21</v>
      </c>
      <c r="U284" s="5">
        <v>21</v>
      </c>
    </row>
    <row r="285" spans="2:21" x14ac:dyDescent="0.25">
      <c r="B285" t="s">
        <v>2</v>
      </c>
      <c r="C285" t="s">
        <v>37</v>
      </c>
      <c r="D285" t="s">
        <v>19</v>
      </c>
      <c r="E285" s="4">
        <v>238</v>
      </c>
      <c r="F285" s="5">
        <v>18</v>
      </c>
      <c r="J285" t="s">
        <v>2</v>
      </c>
      <c r="K285" t="s">
        <v>37</v>
      </c>
      <c r="L285" t="s">
        <v>19</v>
      </c>
      <c r="M285" s="4">
        <v>238</v>
      </c>
      <c r="N285" s="5">
        <v>18</v>
      </c>
      <c r="P285" t="s">
        <v>2</v>
      </c>
      <c r="Q285" t="s">
        <v>37</v>
      </c>
      <c r="R285" t="s">
        <v>19</v>
      </c>
      <c r="S285" s="4">
        <v>238</v>
      </c>
      <c r="T285" s="5">
        <v>18</v>
      </c>
      <c r="U285" s="5">
        <v>18</v>
      </c>
    </row>
    <row r="286" spans="2:21" x14ac:dyDescent="0.25">
      <c r="B286" t="s">
        <v>3</v>
      </c>
      <c r="C286" t="s">
        <v>36</v>
      </c>
      <c r="D286" t="s">
        <v>19</v>
      </c>
      <c r="E286" s="4">
        <v>1281</v>
      </c>
      <c r="F286" s="5">
        <v>18</v>
      </c>
      <c r="J286" t="s">
        <v>3</v>
      </c>
      <c r="K286" t="s">
        <v>36</v>
      </c>
      <c r="L286" t="s">
        <v>19</v>
      </c>
      <c r="M286" s="4">
        <v>1281</v>
      </c>
      <c r="N286" s="5">
        <v>18</v>
      </c>
      <c r="P286" t="s">
        <v>3</v>
      </c>
      <c r="Q286" t="s">
        <v>36</v>
      </c>
      <c r="R286" t="s">
        <v>19</v>
      </c>
      <c r="S286" s="4">
        <v>1281</v>
      </c>
      <c r="T286" s="5">
        <v>18</v>
      </c>
      <c r="U286" s="5">
        <v>18</v>
      </c>
    </row>
    <row r="287" spans="2:21" x14ac:dyDescent="0.25">
      <c r="B287" t="s">
        <v>3</v>
      </c>
      <c r="C287" t="s">
        <v>34</v>
      </c>
      <c r="D287" t="s">
        <v>20</v>
      </c>
      <c r="E287" s="4">
        <v>2583</v>
      </c>
      <c r="F287" s="5">
        <v>18</v>
      </c>
      <c r="J287" t="s">
        <v>3</v>
      </c>
      <c r="K287" t="s">
        <v>34</v>
      </c>
      <c r="L287" t="s">
        <v>20</v>
      </c>
      <c r="M287" s="4">
        <v>2583</v>
      </c>
      <c r="N287" s="5">
        <v>18</v>
      </c>
      <c r="P287" t="s">
        <v>3</v>
      </c>
      <c r="Q287" t="s">
        <v>34</v>
      </c>
      <c r="R287" t="s">
        <v>20</v>
      </c>
      <c r="S287" s="4">
        <v>2583</v>
      </c>
      <c r="T287" s="5">
        <v>18</v>
      </c>
      <c r="U287" s="5">
        <v>18</v>
      </c>
    </row>
    <row r="288" spans="2:21" x14ac:dyDescent="0.25">
      <c r="B288" t="s">
        <v>2</v>
      </c>
      <c r="C288" t="s">
        <v>35</v>
      </c>
      <c r="D288" t="s">
        <v>19</v>
      </c>
      <c r="E288" s="4">
        <v>553</v>
      </c>
      <c r="F288" s="5">
        <v>15</v>
      </c>
      <c r="J288" t="s">
        <v>2</v>
      </c>
      <c r="K288" t="s">
        <v>35</v>
      </c>
      <c r="L288" t="s">
        <v>19</v>
      </c>
      <c r="M288" s="4">
        <v>553</v>
      </c>
      <c r="N288" s="5">
        <v>15</v>
      </c>
      <c r="P288" t="s">
        <v>2</v>
      </c>
      <c r="Q288" t="s">
        <v>35</v>
      </c>
      <c r="R288" t="s">
        <v>19</v>
      </c>
      <c r="S288" s="4">
        <v>553</v>
      </c>
      <c r="T288" s="5">
        <v>15</v>
      </c>
      <c r="U288" s="5">
        <v>15</v>
      </c>
    </row>
    <row r="289" spans="2:21" x14ac:dyDescent="0.25">
      <c r="B289" t="s">
        <v>6</v>
      </c>
      <c r="C289" t="s">
        <v>34</v>
      </c>
      <c r="D289" t="s">
        <v>15</v>
      </c>
      <c r="E289" s="4">
        <v>1442</v>
      </c>
      <c r="F289" s="5">
        <v>15</v>
      </c>
      <c r="J289" t="s">
        <v>6</v>
      </c>
      <c r="K289" t="s">
        <v>34</v>
      </c>
      <c r="L289" t="s">
        <v>15</v>
      </c>
      <c r="M289" s="4">
        <v>1442</v>
      </c>
      <c r="N289" s="5">
        <v>15</v>
      </c>
      <c r="P289" t="s">
        <v>6</v>
      </c>
      <c r="Q289" t="s">
        <v>34</v>
      </c>
      <c r="R289" t="s">
        <v>15</v>
      </c>
      <c r="S289" s="4">
        <v>1442</v>
      </c>
      <c r="T289" s="5">
        <v>15</v>
      </c>
      <c r="U289" s="5">
        <v>15</v>
      </c>
    </row>
    <row r="290" spans="2:21" x14ac:dyDescent="0.25">
      <c r="B290" t="s">
        <v>5</v>
      </c>
      <c r="C290" t="s">
        <v>35</v>
      </c>
      <c r="D290" t="s">
        <v>18</v>
      </c>
      <c r="E290" s="4">
        <v>2415</v>
      </c>
      <c r="F290" s="5">
        <v>15</v>
      </c>
      <c r="J290" t="s">
        <v>5</v>
      </c>
      <c r="K290" t="s">
        <v>35</v>
      </c>
      <c r="L290" t="s">
        <v>18</v>
      </c>
      <c r="M290" s="4">
        <v>2415</v>
      </c>
      <c r="N290" s="5">
        <v>15</v>
      </c>
      <c r="P290" t="s">
        <v>5</v>
      </c>
      <c r="Q290" t="s">
        <v>35</v>
      </c>
      <c r="R290" t="s">
        <v>18</v>
      </c>
      <c r="S290" s="4">
        <v>2415</v>
      </c>
      <c r="T290" s="5">
        <v>15</v>
      </c>
      <c r="U290" s="5">
        <v>15</v>
      </c>
    </row>
    <row r="291" spans="2:21" x14ac:dyDescent="0.25">
      <c r="B291" t="s">
        <v>5</v>
      </c>
      <c r="C291" t="s">
        <v>36</v>
      </c>
      <c r="D291" t="s">
        <v>23</v>
      </c>
      <c r="E291" s="4">
        <v>6314</v>
      </c>
      <c r="F291" s="5">
        <v>15</v>
      </c>
      <c r="J291" t="s">
        <v>5</v>
      </c>
      <c r="K291" t="s">
        <v>36</v>
      </c>
      <c r="L291" t="s">
        <v>23</v>
      </c>
      <c r="M291" s="4">
        <v>6314</v>
      </c>
      <c r="N291" s="5">
        <v>15</v>
      </c>
      <c r="P291" t="s">
        <v>5</v>
      </c>
      <c r="Q291" t="s">
        <v>36</v>
      </c>
      <c r="R291" t="s">
        <v>23</v>
      </c>
      <c r="S291" s="4">
        <v>6314</v>
      </c>
      <c r="T291" s="5">
        <v>15</v>
      </c>
      <c r="U291" s="5">
        <v>15</v>
      </c>
    </row>
    <row r="292" spans="2:21" x14ac:dyDescent="0.25">
      <c r="B292" t="s">
        <v>5</v>
      </c>
      <c r="C292" t="s">
        <v>37</v>
      </c>
      <c r="D292" t="s">
        <v>14</v>
      </c>
      <c r="E292" s="4">
        <v>4991</v>
      </c>
      <c r="F292" s="5">
        <v>12</v>
      </c>
      <c r="J292" t="s">
        <v>5</v>
      </c>
      <c r="K292" t="s">
        <v>37</v>
      </c>
      <c r="L292" t="s">
        <v>14</v>
      </c>
      <c r="M292" s="4">
        <v>4991</v>
      </c>
      <c r="N292" s="5">
        <v>12</v>
      </c>
      <c r="P292" t="s">
        <v>5</v>
      </c>
      <c r="Q292" t="s">
        <v>37</v>
      </c>
      <c r="R292" t="s">
        <v>14</v>
      </c>
      <c r="S292" s="4">
        <v>4991</v>
      </c>
      <c r="T292" s="5">
        <v>12</v>
      </c>
      <c r="U292" s="5">
        <v>12</v>
      </c>
    </row>
    <row r="293" spans="2:21" x14ac:dyDescent="0.25">
      <c r="B293" t="s">
        <v>40</v>
      </c>
      <c r="C293" t="s">
        <v>39</v>
      </c>
      <c r="D293" t="s">
        <v>22</v>
      </c>
      <c r="E293" s="4">
        <v>5817</v>
      </c>
      <c r="F293" s="5">
        <v>12</v>
      </c>
      <c r="J293" t="s">
        <v>40</v>
      </c>
      <c r="K293" t="s">
        <v>39</v>
      </c>
      <c r="L293" t="s">
        <v>22</v>
      </c>
      <c r="M293" s="4">
        <v>5817</v>
      </c>
      <c r="N293" s="5">
        <v>12</v>
      </c>
      <c r="P293" t="s">
        <v>40</v>
      </c>
      <c r="Q293" t="s">
        <v>39</v>
      </c>
      <c r="R293" t="s">
        <v>22</v>
      </c>
      <c r="S293" s="4">
        <v>5817</v>
      </c>
      <c r="T293" s="5">
        <v>12</v>
      </c>
      <c r="U293" s="5">
        <v>12</v>
      </c>
    </row>
    <row r="294" spans="2:21" x14ac:dyDescent="0.25">
      <c r="B294" t="s">
        <v>9</v>
      </c>
      <c r="C294" t="s">
        <v>38</v>
      </c>
      <c r="D294" t="s">
        <v>17</v>
      </c>
      <c r="E294" s="4">
        <v>2408</v>
      </c>
      <c r="F294" s="5">
        <v>9</v>
      </c>
      <c r="J294" t="s">
        <v>9</v>
      </c>
      <c r="K294" t="s">
        <v>38</v>
      </c>
      <c r="L294" t="s">
        <v>17</v>
      </c>
      <c r="M294" s="4">
        <v>2408</v>
      </c>
      <c r="N294" s="5">
        <v>9</v>
      </c>
      <c r="P294" t="s">
        <v>9</v>
      </c>
      <c r="Q294" t="s">
        <v>38</v>
      </c>
      <c r="R294" t="s">
        <v>17</v>
      </c>
      <c r="S294" s="4">
        <v>2408</v>
      </c>
      <c r="T294" s="5">
        <v>9</v>
      </c>
      <c r="U294" s="5">
        <v>9</v>
      </c>
    </row>
    <row r="295" spans="2:21" x14ac:dyDescent="0.25">
      <c r="B295" t="s">
        <v>5</v>
      </c>
      <c r="C295" t="s">
        <v>35</v>
      </c>
      <c r="D295" t="s">
        <v>4</v>
      </c>
      <c r="E295" s="4">
        <v>2744</v>
      </c>
      <c r="F295" s="5">
        <v>9</v>
      </c>
      <c r="J295" t="s">
        <v>5</v>
      </c>
      <c r="K295" t="s">
        <v>35</v>
      </c>
      <c r="L295" t="s">
        <v>4</v>
      </c>
      <c r="M295" s="4">
        <v>2744</v>
      </c>
      <c r="N295" s="5">
        <v>9</v>
      </c>
      <c r="P295" t="s">
        <v>5</v>
      </c>
      <c r="Q295" t="s">
        <v>35</v>
      </c>
      <c r="R295" t="s">
        <v>4</v>
      </c>
      <c r="S295" s="4">
        <v>2744</v>
      </c>
      <c r="T295" s="5">
        <v>9</v>
      </c>
      <c r="U295" s="5">
        <v>9</v>
      </c>
    </row>
    <row r="296" spans="2:21" x14ac:dyDescent="0.25">
      <c r="B296" t="s">
        <v>41</v>
      </c>
      <c r="C296" t="s">
        <v>37</v>
      </c>
      <c r="D296" t="s">
        <v>21</v>
      </c>
      <c r="E296" s="4">
        <v>2933</v>
      </c>
      <c r="F296" s="5">
        <v>9</v>
      </c>
      <c r="J296" t="s">
        <v>41</v>
      </c>
      <c r="K296" t="s">
        <v>37</v>
      </c>
      <c r="L296" t="s">
        <v>21</v>
      </c>
      <c r="M296" s="4">
        <v>2933</v>
      </c>
      <c r="N296" s="5">
        <v>9</v>
      </c>
      <c r="P296" t="s">
        <v>41</v>
      </c>
      <c r="Q296" t="s">
        <v>37</v>
      </c>
      <c r="R296" t="s">
        <v>21</v>
      </c>
      <c r="S296" s="4">
        <v>2933</v>
      </c>
      <c r="T296" s="5">
        <v>9</v>
      </c>
      <c r="U296" s="5">
        <v>9</v>
      </c>
    </row>
    <row r="297" spans="2:21" x14ac:dyDescent="0.25">
      <c r="B297" t="s">
        <v>10</v>
      </c>
      <c r="C297" t="s">
        <v>34</v>
      </c>
      <c r="D297" t="s">
        <v>26</v>
      </c>
      <c r="E297" s="4">
        <v>4991</v>
      </c>
      <c r="F297" s="5">
        <v>9</v>
      </c>
      <c r="J297" t="s">
        <v>10</v>
      </c>
      <c r="K297" t="s">
        <v>34</v>
      </c>
      <c r="L297" t="s">
        <v>26</v>
      </c>
      <c r="M297" s="4">
        <v>4991</v>
      </c>
      <c r="N297" s="5">
        <v>9</v>
      </c>
      <c r="P297" t="s">
        <v>10</v>
      </c>
      <c r="Q297" t="s">
        <v>34</v>
      </c>
      <c r="R297" t="s">
        <v>26</v>
      </c>
      <c r="S297" s="4">
        <v>4991</v>
      </c>
      <c r="T297" s="5">
        <v>9</v>
      </c>
      <c r="U297" s="5">
        <v>9</v>
      </c>
    </row>
    <row r="298" spans="2:21" x14ac:dyDescent="0.25">
      <c r="B298" t="s">
        <v>6</v>
      </c>
      <c r="C298" t="s">
        <v>36</v>
      </c>
      <c r="D298" t="s">
        <v>32</v>
      </c>
      <c r="E298" s="4">
        <v>6118</v>
      </c>
      <c r="F298" s="5">
        <v>9</v>
      </c>
      <c r="J298" t="s">
        <v>6</v>
      </c>
      <c r="K298" t="s">
        <v>36</v>
      </c>
      <c r="L298" t="s">
        <v>32</v>
      </c>
      <c r="M298" s="4">
        <v>6118</v>
      </c>
      <c r="N298" s="5">
        <v>9</v>
      </c>
      <c r="P298" t="s">
        <v>6</v>
      </c>
      <c r="Q298" t="s">
        <v>36</v>
      </c>
      <c r="R298" t="s">
        <v>32</v>
      </c>
      <c r="S298" s="4">
        <v>6118</v>
      </c>
      <c r="T298" s="5">
        <v>9</v>
      </c>
      <c r="U298" s="5">
        <v>9</v>
      </c>
    </row>
    <row r="299" spans="2:21" x14ac:dyDescent="0.25">
      <c r="B299" t="s">
        <v>6</v>
      </c>
      <c r="C299" t="s">
        <v>38</v>
      </c>
      <c r="D299" t="s">
        <v>16</v>
      </c>
      <c r="E299" s="4">
        <v>938</v>
      </c>
      <c r="F299" s="5">
        <v>6</v>
      </c>
      <c r="J299" t="s">
        <v>6</v>
      </c>
      <c r="K299" t="s">
        <v>38</v>
      </c>
      <c r="L299" t="s">
        <v>16</v>
      </c>
      <c r="M299" s="4">
        <v>938</v>
      </c>
      <c r="N299" s="5">
        <v>6</v>
      </c>
      <c r="P299" t="s">
        <v>6</v>
      </c>
      <c r="Q299" t="s">
        <v>38</v>
      </c>
      <c r="R299" t="s">
        <v>16</v>
      </c>
      <c r="S299" s="4">
        <v>938</v>
      </c>
      <c r="T299" s="5">
        <v>6</v>
      </c>
      <c r="U299" s="5">
        <v>6</v>
      </c>
    </row>
    <row r="300" spans="2:21" x14ac:dyDescent="0.25">
      <c r="B300" t="s">
        <v>10</v>
      </c>
      <c r="C300" t="s">
        <v>35</v>
      </c>
      <c r="D300" t="s">
        <v>15</v>
      </c>
      <c r="E300" s="4">
        <v>2562</v>
      </c>
      <c r="F300" s="5">
        <v>6</v>
      </c>
      <c r="J300" t="s">
        <v>10</v>
      </c>
      <c r="K300" t="s">
        <v>35</v>
      </c>
      <c r="L300" t="s">
        <v>15</v>
      </c>
      <c r="M300" s="4">
        <v>2562</v>
      </c>
      <c r="N300" s="5">
        <v>6</v>
      </c>
      <c r="P300" t="s">
        <v>10</v>
      </c>
      <c r="Q300" t="s">
        <v>35</v>
      </c>
      <c r="R300" t="s">
        <v>15</v>
      </c>
      <c r="S300" s="4">
        <v>2562</v>
      </c>
      <c r="T300" s="5">
        <v>6</v>
      </c>
      <c r="U300" s="5">
        <v>6</v>
      </c>
    </row>
    <row r="301" spans="2:21" x14ac:dyDescent="0.25">
      <c r="B301" t="s">
        <v>6</v>
      </c>
      <c r="C301" t="s">
        <v>37</v>
      </c>
      <c r="D301" t="s">
        <v>26</v>
      </c>
      <c r="E301" s="4">
        <v>6818</v>
      </c>
      <c r="F301" s="5">
        <v>6</v>
      </c>
      <c r="J301" t="s">
        <v>6</v>
      </c>
      <c r="K301" t="s">
        <v>37</v>
      </c>
      <c r="L301" t="s">
        <v>26</v>
      </c>
      <c r="M301" s="4">
        <v>6818</v>
      </c>
      <c r="N301" s="5">
        <v>6</v>
      </c>
      <c r="P301" t="s">
        <v>6</v>
      </c>
      <c r="Q301" t="s">
        <v>37</v>
      </c>
      <c r="R301" t="s">
        <v>26</v>
      </c>
      <c r="S301" s="4">
        <v>6818</v>
      </c>
      <c r="T301" s="5">
        <v>6</v>
      </c>
      <c r="U301" s="5">
        <v>6</v>
      </c>
    </row>
    <row r="302" spans="2:21" x14ac:dyDescent="0.25">
      <c r="B302" t="s">
        <v>6</v>
      </c>
      <c r="C302" t="s">
        <v>39</v>
      </c>
      <c r="D302" t="s">
        <v>24</v>
      </c>
      <c r="E302" s="4">
        <v>2989</v>
      </c>
      <c r="F302" s="5">
        <v>3</v>
      </c>
      <c r="J302" t="s">
        <v>6</v>
      </c>
      <c r="K302" t="s">
        <v>39</v>
      </c>
      <c r="L302" t="s">
        <v>24</v>
      </c>
      <c r="M302" s="4">
        <v>2989</v>
      </c>
      <c r="N302" s="5">
        <v>3</v>
      </c>
      <c r="P302" t="s">
        <v>6</v>
      </c>
      <c r="Q302" t="s">
        <v>39</v>
      </c>
      <c r="R302" t="s">
        <v>24</v>
      </c>
      <c r="S302" s="4">
        <v>2989</v>
      </c>
      <c r="T302" s="5">
        <v>3</v>
      </c>
      <c r="U302" s="5">
        <v>3</v>
      </c>
    </row>
    <row r="303" spans="2:21" x14ac:dyDescent="0.25">
      <c r="B303" t="s">
        <v>2</v>
      </c>
      <c r="C303" t="s">
        <v>38</v>
      </c>
      <c r="D303" t="s">
        <v>4</v>
      </c>
      <c r="E303" s="4">
        <v>3549</v>
      </c>
      <c r="F303" s="5">
        <v>3</v>
      </c>
      <c r="J303" t="s">
        <v>2</v>
      </c>
      <c r="K303" t="s">
        <v>38</v>
      </c>
      <c r="L303" t="s">
        <v>4</v>
      </c>
      <c r="M303" s="4">
        <v>3549</v>
      </c>
      <c r="N303" s="5">
        <v>3</v>
      </c>
      <c r="P303" t="s">
        <v>2</v>
      </c>
      <c r="Q303" t="s">
        <v>38</v>
      </c>
      <c r="R303" t="s">
        <v>4</v>
      </c>
      <c r="S303" s="4">
        <v>3549</v>
      </c>
      <c r="T303" s="5">
        <v>3</v>
      </c>
      <c r="U303" s="5">
        <v>3</v>
      </c>
    </row>
    <row r="304" spans="2:21" x14ac:dyDescent="0.25">
      <c r="B304" t="s">
        <v>41</v>
      </c>
      <c r="C304" t="s">
        <v>38</v>
      </c>
      <c r="D304" t="s">
        <v>22</v>
      </c>
      <c r="E304" s="4">
        <v>5915</v>
      </c>
      <c r="F304" s="5">
        <v>3</v>
      </c>
      <c r="J304" t="s">
        <v>41</v>
      </c>
      <c r="K304" t="s">
        <v>38</v>
      </c>
      <c r="L304" t="s">
        <v>22</v>
      </c>
      <c r="M304" s="4">
        <v>5915</v>
      </c>
      <c r="N304" s="5">
        <v>3</v>
      </c>
      <c r="P304" t="s">
        <v>41</v>
      </c>
      <c r="Q304" t="s">
        <v>38</v>
      </c>
      <c r="R304" t="s">
        <v>22</v>
      </c>
      <c r="S304" s="4">
        <v>5915</v>
      </c>
      <c r="T304" s="5">
        <v>3</v>
      </c>
      <c r="U304" s="5">
        <v>3</v>
      </c>
    </row>
    <row r="305" spans="2:21" x14ac:dyDescent="0.25">
      <c r="B305" t="s">
        <v>5</v>
      </c>
      <c r="C305" t="s">
        <v>36</v>
      </c>
      <c r="D305" t="s">
        <v>18</v>
      </c>
      <c r="E305" s="4">
        <v>6111</v>
      </c>
      <c r="F305" s="5">
        <v>3</v>
      </c>
      <c r="J305" t="s">
        <v>5</v>
      </c>
      <c r="K305" t="s">
        <v>36</v>
      </c>
      <c r="L305" t="s">
        <v>18</v>
      </c>
      <c r="M305" s="4">
        <v>6111</v>
      </c>
      <c r="N305" s="5">
        <v>3</v>
      </c>
      <c r="P305" t="s">
        <v>5</v>
      </c>
      <c r="Q305" t="s">
        <v>36</v>
      </c>
      <c r="R305" t="s">
        <v>18</v>
      </c>
      <c r="S305" s="4">
        <v>6111</v>
      </c>
      <c r="T305" s="5">
        <v>3</v>
      </c>
      <c r="U305" s="5">
        <v>3</v>
      </c>
    </row>
    <row r="306" spans="2:21" x14ac:dyDescent="0.25">
      <c r="B306" t="s">
        <v>7</v>
      </c>
      <c r="C306" t="s">
        <v>37</v>
      </c>
      <c r="D306" t="s">
        <v>26</v>
      </c>
      <c r="E306" s="4">
        <v>5306</v>
      </c>
      <c r="F306" s="5">
        <v>0</v>
      </c>
      <c r="J306" t="s">
        <v>7</v>
      </c>
      <c r="K306" t="s">
        <v>37</v>
      </c>
      <c r="L306" t="s">
        <v>26</v>
      </c>
      <c r="M306" s="4">
        <v>5306</v>
      </c>
      <c r="N306" s="5">
        <v>0</v>
      </c>
      <c r="P306" t="s">
        <v>7</v>
      </c>
      <c r="Q306" t="s">
        <v>37</v>
      </c>
      <c r="R306" t="s">
        <v>26</v>
      </c>
      <c r="S306" s="4">
        <v>5306</v>
      </c>
      <c r="T306" s="5">
        <v>0</v>
      </c>
      <c r="U306" s="5">
        <v>0</v>
      </c>
    </row>
  </sheetData>
  <mergeCells count="1">
    <mergeCell ref="B3:F4"/>
  </mergeCells>
  <conditionalFormatting sqref="E6:E306">
    <cfRule type="colorScale" priority="12">
      <colorScale>
        <cfvo type="min"/>
        <cfvo type="percentile" val="50"/>
        <cfvo type="max"/>
        <color rgb="FFF8696B"/>
        <color rgb="FFFFEB84"/>
        <color rgb="FF63BE7B"/>
      </colorScale>
    </cfRule>
  </conditionalFormatting>
  <conditionalFormatting sqref="F7:F306">
    <cfRule type="colorScale" priority="11">
      <colorScale>
        <cfvo type="min"/>
        <cfvo type="percentile" val="50"/>
        <cfvo type="max"/>
        <color rgb="FF63BE7B"/>
        <color rgb="FFFFEB84"/>
        <color rgb="FFF8696B"/>
      </colorScale>
    </cfRule>
  </conditionalFormatting>
  <conditionalFormatting sqref="M6:M306">
    <cfRule type="aboveAverage" dxfId="84" priority="7"/>
  </conditionalFormatting>
  <conditionalFormatting sqref="T7:T306">
    <cfRule type="dataBar" priority="5">
      <dataBar>
        <cfvo type="min"/>
        <cfvo type="max"/>
        <color rgb="FFD6007B"/>
      </dataBar>
      <extLst>
        <ext xmlns:x14="http://schemas.microsoft.com/office/spreadsheetml/2009/9/main" uri="{B025F937-C7B1-47D3-B67F-A62EFF666E3E}">
          <x14:id>{143713F7-4F1D-419C-A4EF-C4009D795EE1}</x14:id>
        </ext>
      </extLst>
    </cfRule>
  </conditionalFormatting>
  <conditionalFormatting sqref="T6:T306">
    <cfRule type="dataBar" priority="4">
      <dataBar>
        <cfvo type="min"/>
        <cfvo type="max"/>
        <color rgb="FF638EC6"/>
      </dataBar>
      <extLst>
        <ext xmlns:x14="http://schemas.microsoft.com/office/spreadsheetml/2009/9/main" uri="{B025F937-C7B1-47D3-B67F-A62EFF666E3E}">
          <x14:id>{D6612FC5-0CD8-4B27-A6F4-CE676BBC555E}</x14:id>
        </ext>
      </extLst>
    </cfRule>
  </conditionalFormatting>
  <conditionalFormatting sqref="U7:U306">
    <cfRule type="dataBar" priority="3">
      <dataBar>
        <cfvo type="min"/>
        <cfvo type="max"/>
        <color rgb="FFD6007B"/>
      </dataBar>
      <extLst>
        <ext xmlns:x14="http://schemas.microsoft.com/office/spreadsheetml/2009/9/main" uri="{B025F937-C7B1-47D3-B67F-A62EFF666E3E}">
          <x14:id>{DADC0F61-BCEE-4B20-8B11-C701A9615AAA}</x14:id>
        </ext>
      </extLst>
    </cfRule>
  </conditionalFormatting>
  <conditionalFormatting sqref="U6:U306">
    <cfRule type="dataBar" priority="1">
      <dataBar showValue="0">
        <cfvo type="min"/>
        <cfvo type="max"/>
        <color rgb="FF638EC6"/>
      </dataBar>
      <extLst>
        <ext xmlns:x14="http://schemas.microsoft.com/office/spreadsheetml/2009/9/main" uri="{B025F937-C7B1-47D3-B67F-A62EFF666E3E}">
          <x14:id>{8C2CD098-EBB0-4A31-82A4-4CEFAA67C70E}</x14:id>
        </ext>
      </extLst>
    </cfRule>
    <cfRule type="dataBar" priority="2">
      <dataBar>
        <cfvo type="min"/>
        <cfvo type="max"/>
        <color rgb="FF638EC6"/>
      </dataBar>
      <extLst>
        <ext xmlns:x14="http://schemas.microsoft.com/office/spreadsheetml/2009/9/main" uri="{B025F937-C7B1-47D3-B67F-A62EFF666E3E}">
          <x14:id>{ED09132E-1A0A-433A-B0B6-D5E902751F6C}</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143713F7-4F1D-419C-A4EF-C4009D795EE1}">
            <x14:dataBar minLength="0" maxLength="100" border="1" negativeBarBorderColorSameAsPositive="0">
              <x14:cfvo type="autoMin"/>
              <x14:cfvo type="autoMax"/>
              <x14:borderColor rgb="FFD6007B"/>
              <x14:negativeFillColor rgb="FFFF0000"/>
              <x14:negativeBorderColor rgb="FFFF0000"/>
              <x14:axisColor rgb="FF000000"/>
            </x14:dataBar>
          </x14:cfRule>
          <xm:sqref>T7:T306</xm:sqref>
        </x14:conditionalFormatting>
        <x14:conditionalFormatting xmlns:xm="http://schemas.microsoft.com/office/excel/2006/main">
          <x14:cfRule type="dataBar" id="{D6612FC5-0CD8-4B27-A6F4-CE676BBC555E}">
            <x14:dataBar minLength="0" maxLength="100" gradient="0">
              <x14:cfvo type="autoMin"/>
              <x14:cfvo type="autoMax"/>
              <x14:negativeFillColor rgb="FFFF0000"/>
              <x14:axisColor rgb="FF000000"/>
            </x14:dataBar>
          </x14:cfRule>
          <xm:sqref>T6:T306</xm:sqref>
        </x14:conditionalFormatting>
        <x14:conditionalFormatting xmlns:xm="http://schemas.microsoft.com/office/excel/2006/main">
          <x14:cfRule type="dataBar" id="{DADC0F61-BCEE-4B20-8B11-C701A9615AAA}">
            <x14:dataBar minLength="0" maxLength="100" border="1" negativeBarBorderColorSameAsPositive="0">
              <x14:cfvo type="autoMin"/>
              <x14:cfvo type="autoMax"/>
              <x14:borderColor rgb="FFD6007B"/>
              <x14:negativeFillColor rgb="FFFF0000"/>
              <x14:negativeBorderColor rgb="FFFF0000"/>
              <x14:axisColor rgb="FF000000"/>
            </x14:dataBar>
          </x14:cfRule>
          <xm:sqref>U7:U306</xm:sqref>
        </x14:conditionalFormatting>
        <x14:conditionalFormatting xmlns:xm="http://schemas.microsoft.com/office/excel/2006/main">
          <x14:cfRule type="dataBar" id="{8C2CD098-EBB0-4A31-82A4-4CEFAA67C70E}">
            <x14:dataBar minLength="0" maxLength="100" gradient="0">
              <x14:cfvo type="autoMin"/>
              <x14:cfvo type="autoMax"/>
              <x14:negativeFillColor rgb="FFFF0000"/>
              <x14:axisColor rgb="FF000000"/>
            </x14:dataBar>
          </x14:cfRule>
          <x14:cfRule type="dataBar" id="{ED09132E-1A0A-433A-B0B6-D5E902751F6C}">
            <x14:dataBar minLength="0" maxLength="100" gradient="0">
              <x14:cfvo type="autoMin"/>
              <x14:cfvo type="autoMax"/>
              <x14:negativeFillColor rgb="FFFF0000"/>
              <x14:axisColor rgb="FF000000"/>
            </x14:dataBar>
          </x14:cfRule>
          <xm:sqref>U6:U306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76A3-F7B8-4092-BE53-8A276FE2C099}">
  <dimension ref="B4:F13"/>
  <sheetViews>
    <sheetView workbookViewId="0">
      <selection activeCell="F7" sqref="F7"/>
    </sheetView>
  </sheetViews>
  <sheetFormatPr defaultRowHeight="15" x14ac:dyDescent="0.25"/>
  <cols>
    <col min="3" max="3" width="12.5703125" bestFit="1" customWidth="1"/>
    <col min="4" max="4" width="11.85546875" bestFit="1" customWidth="1"/>
    <col min="5" max="5" width="10.140625" bestFit="1" customWidth="1"/>
  </cols>
  <sheetData>
    <row r="4" spans="2:6" x14ac:dyDescent="0.25">
      <c r="C4" s="14" t="s">
        <v>68</v>
      </c>
      <c r="D4" s="14"/>
      <c r="E4" s="14"/>
      <c r="F4" t="s">
        <v>70</v>
      </c>
    </row>
    <row r="6" spans="2:6" x14ac:dyDescent="0.25">
      <c r="B6" s="17"/>
      <c r="C6" s="28" t="s">
        <v>12</v>
      </c>
      <c r="D6" s="28" t="s">
        <v>1</v>
      </c>
      <c r="E6" s="29" t="s">
        <v>69</v>
      </c>
      <c r="F6" s="29"/>
    </row>
    <row r="7" spans="2:6" x14ac:dyDescent="0.25">
      <c r="B7" s="24"/>
      <c r="C7" s="24" t="s">
        <v>35</v>
      </c>
      <c r="D7" s="25">
        <f>SUMIFS(Data[Amount],Data[Geography],C7)</f>
        <v>189434</v>
      </c>
      <c r="E7" s="26">
        <f>SUMIFS(Data[Units],Data[Geography],C7)</f>
        <v>10158</v>
      </c>
      <c r="F7" s="16">
        <v>10158</v>
      </c>
    </row>
    <row r="8" spans="2:6" x14ac:dyDescent="0.25">
      <c r="B8" s="17"/>
      <c r="C8" s="30" t="s">
        <v>34</v>
      </c>
      <c r="D8" s="22">
        <f>SUMIFS(Data[Amount],Data[Geography],C8)</f>
        <v>252469</v>
      </c>
      <c r="E8" s="31">
        <f>SUMIFS(Data[Units],Data[Geography],C8)</f>
        <v>8760</v>
      </c>
      <c r="F8" s="27">
        <v>8760</v>
      </c>
    </row>
    <row r="9" spans="2:6" x14ac:dyDescent="0.25">
      <c r="B9" s="17"/>
      <c r="C9" s="24" t="s">
        <v>37</v>
      </c>
      <c r="D9" s="25">
        <f>SUMIFS(Data[Amount],Data[Geography],C9)</f>
        <v>218813</v>
      </c>
      <c r="E9" s="26">
        <f>SUMIFS(Data[Units],Data[Geography],C9)</f>
        <v>7431</v>
      </c>
      <c r="F9" s="20">
        <v>7431</v>
      </c>
    </row>
    <row r="10" spans="2:6" x14ac:dyDescent="0.25">
      <c r="B10" s="17"/>
      <c r="C10" s="21" t="s">
        <v>36</v>
      </c>
      <c r="D10" s="32">
        <f>SUMIFS(Data[Amount],Data[Geography],C10)</f>
        <v>237944</v>
      </c>
      <c r="E10" s="23">
        <f>SUMIFS(Data[Units],Data[Geography],C10)</f>
        <v>7302</v>
      </c>
      <c r="F10" s="16">
        <v>7302</v>
      </c>
    </row>
    <row r="11" spans="2:6" x14ac:dyDescent="0.25">
      <c r="B11" s="17"/>
      <c r="C11" s="24" t="s">
        <v>38</v>
      </c>
      <c r="D11" s="25">
        <f>SUMIFS(Data[Amount],Data[Geography],C11)</f>
        <v>168679</v>
      </c>
      <c r="E11" s="26">
        <f>SUMIFS(Data[Units],Data[Geography],C11)</f>
        <v>6264</v>
      </c>
      <c r="F11">
        <v>6264</v>
      </c>
    </row>
    <row r="12" spans="2:6" x14ac:dyDescent="0.25">
      <c r="B12" s="17"/>
      <c r="C12" s="21" t="s">
        <v>39</v>
      </c>
      <c r="D12" s="22">
        <f>SUMIFS(Data[Amount],Data[Geography],C12)</f>
        <v>173530</v>
      </c>
      <c r="E12" s="23">
        <f>SUMIFS(Data[Units],Data[Geography],C12)</f>
        <v>5745</v>
      </c>
      <c r="F12">
        <v>5745</v>
      </c>
    </row>
    <row r="13" spans="2:6" x14ac:dyDescent="0.25">
      <c r="C13" s="18"/>
      <c r="D13" s="19"/>
      <c r="E13" s="20"/>
    </row>
  </sheetData>
  <mergeCells count="1">
    <mergeCell ref="C4:E4"/>
  </mergeCells>
  <conditionalFormatting sqref="F7:F12">
    <cfRule type="dataBar" priority="2">
      <dataBar>
        <cfvo type="min"/>
        <cfvo type="max"/>
        <color rgb="FF638EC6"/>
      </dataBar>
      <extLst>
        <ext xmlns:x14="http://schemas.microsoft.com/office/spreadsheetml/2009/9/main" uri="{B025F937-C7B1-47D3-B67F-A62EFF666E3E}">
          <x14:id>{2E3F72D1-0238-4E89-B001-3A707F089F77}</x14:id>
        </ext>
      </extLst>
    </cfRule>
    <cfRule type="dataBar" priority="1">
      <dataBar showValue="0">
        <cfvo type="min"/>
        <cfvo type="max"/>
        <color rgb="FF638EC6"/>
      </dataBar>
      <extLst>
        <ext xmlns:x14="http://schemas.microsoft.com/office/spreadsheetml/2009/9/main" uri="{B025F937-C7B1-47D3-B67F-A62EFF666E3E}">
          <x14:id>{FADEE097-EBB5-461A-B893-C0E78F23318A}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E3F72D1-0238-4E89-B001-3A707F089F77}">
            <x14:dataBar minLength="0" maxLength="100" gradient="0">
              <x14:cfvo type="autoMin"/>
              <x14:cfvo type="autoMax"/>
              <x14:negativeFillColor rgb="FFFF0000"/>
              <x14:axisColor rgb="FF000000"/>
            </x14:dataBar>
          </x14:cfRule>
          <x14:cfRule type="dataBar" id="{FADEE097-EBB5-461A-B893-C0E78F23318A}">
            <x14:dataBar minLength="0" maxLength="100" gradient="0">
              <x14:cfvo type="autoMin"/>
              <x14:cfvo type="autoMax"/>
              <x14:negativeFillColor rgb="FFFF0000"/>
              <x14:axisColor rgb="FF000000"/>
            </x14:dataBar>
          </x14:cfRule>
          <xm:sqref>F7:F12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6B56-CA8F-42A5-8CB1-4B9E8BD3E3D2}">
  <dimension ref="B4:N10"/>
  <sheetViews>
    <sheetView workbookViewId="0">
      <selection activeCell="I4" sqref="I4"/>
    </sheetView>
  </sheetViews>
  <sheetFormatPr defaultRowHeight="15" x14ac:dyDescent="0.25"/>
  <cols>
    <col min="2" max="2" width="13.140625" bestFit="1" customWidth="1"/>
    <col min="3" max="3" width="14.85546875" bestFit="1" customWidth="1"/>
    <col min="4" max="4" width="1.42578125" bestFit="1" customWidth="1"/>
    <col min="5" max="5" width="12.28515625" bestFit="1" customWidth="1"/>
    <col min="6" max="8" width="4.7109375" bestFit="1" customWidth="1"/>
    <col min="9" max="46" width="5.7109375" bestFit="1" customWidth="1"/>
    <col min="47" max="257" width="7.28515625" bestFit="1" customWidth="1"/>
    <col min="258" max="270" width="8.28515625" bestFit="1" customWidth="1"/>
    <col min="271" max="271" width="11.28515625" bestFit="1" customWidth="1"/>
  </cols>
  <sheetData>
    <row r="4" spans="2:14" x14ac:dyDescent="0.25">
      <c r="B4" s="33" t="s">
        <v>56</v>
      </c>
      <c r="C4" t="s">
        <v>57</v>
      </c>
      <c r="D4" t="s">
        <v>71</v>
      </c>
      <c r="E4" t="s">
        <v>59</v>
      </c>
    </row>
    <row r="5" spans="2:14" x14ac:dyDescent="0.25">
      <c r="B5" s="34" t="s">
        <v>39</v>
      </c>
      <c r="C5" s="36">
        <v>45752</v>
      </c>
      <c r="D5" s="35">
        <v>45752</v>
      </c>
      <c r="E5" s="35">
        <v>1518</v>
      </c>
    </row>
    <row r="6" spans="2:14" x14ac:dyDescent="0.25">
      <c r="B6" s="34" t="s">
        <v>37</v>
      </c>
      <c r="C6" s="36">
        <v>25655</v>
      </c>
      <c r="D6" s="35">
        <v>25655</v>
      </c>
      <c r="E6" s="35">
        <v>453</v>
      </c>
      <c r="N6" t="s">
        <v>72</v>
      </c>
    </row>
    <row r="7" spans="2:14" x14ac:dyDescent="0.25">
      <c r="B7" s="34" t="s">
        <v>36</v>
      </c>
      <c r="C7" s="36">
        <v>23709</v>
      </c>
      <c r="D7" s="35">
        <v>23709</v>
      </c>
      <c r="E7" s="35">
        <v>909</v>
      </c>
    </row>
    <row r="8" spans="2:14" x14ac:dyDescent="0.25">
      <c r="B8" s="34" t="s">
        <v>38</v>
      </c>
      <c r="C8" s="36">
        <v>18928</v>
      </c>
      <c r="D8" s="35">
        <v>18928</v>
      </c>
      <c r="E8" s="35">
        <v>738</v>
      </c>
    </row>
    <row r="9" spans="2:14" x14ac:dyDescent="0.25">
      <c r="B9" s="34" t="s">
        <v>34</v>
      </c>
      <c r="C9" s="36">
        <v>7763</v>
      </c>
      <c r="D9" s="35">
        <v>7763</v>
      </c>
      <c r="E9" s="35">
        <v>174</v>
      </c>
    </row>
    <row r="10" spans="2:14" x14ac:dyDescent="0.25">
      <c r="B10" s="34" t="s">
        <v>35</v>
      </c>
      <c r="C10" s="36">
        <v>2142</v>
      </c>
      <c r="D10" s="35">
        <v>2142</v>
      </c>
      <c r="E10" s="35">
        <v>318</v>
      </c>
    </row>
  </sheetData>
  <conditionalFormatting pivot="1" sqref="D8">
    <cfRule type="dataBar" priority="6">
      <dataBar>
        <cfvo type="min"/>
        <cfvo type="max"/>
        <color rgb="FF638EC6"/>
      </dataBar>
      <extLst>
        <ext xmlns:x14="http://schemas.microsoft.com/office/spreadsheetml/2009/9/main" uri="{B025F937-C7B1-47D3-B67F-A62EFF666E3E}">
          <x14:id>{9DEB9323-B6B6-4361-A285-6F8D7E6EC412}</x14:id>
        </ext>
      </extLst>
    </cfRule>
  </conditionalFormatting>
  <conditionalFormatting pivot="1" sqref="D5:D10">
    <cfRule type="dataBar" priority="5">
      <dataBar showValue="0">
        <cfvo type="min"/>
        <cfvo type="max"/>
        <color rgb="FF638EC6"/>
      </dataBar>
      <extLst>
        <ext xmlns:x14="http://schemas.microsoft.com/office/spreadsheetml/2009/9/main" uri="{B025F937-C7B1-47D3-B67F-A62EFF666E3E}">
          <x14:id>{F7CDC882-9D66-451D-8A32-E47CE1488E02}</x14:id>
        </ext>
      </extLst>
    </cfRule>
  </conditionalFormatting>
  <conditionalFormatting pivot="1" sqref="D5:D10">
    <cfRule type="dataBar" priority="4">
      <dataBar>
        <cfvo type="min"/>
        <cfvo type="max"/>
        <color rgb="FF638EC6"/>
      </dataBar>
      <extLst>
        <ext xmlns:x14="http://schemas.microsoft.com/office/spreadsheetml/2009/9/main" uri="{B025F937-C7B1-47D3-B67F-A62EFF666E3E}">
          <x14:id>{FAEC3FF1-CD02-4EED-B77C-9B9FFD6B0CCB}</x14:id>
        </ext>
      </extLst>
    </cfRule>
  </conditionalFormatting>
  <conditionalFormatting pivot="1" sqref="D5:D10">
    <cfRule type="dataBar" priority="3">
      <dataBar>
        <cfvo type="min"/>
        <cfvo type="max"/>
        <color rgb="FF638EC6"/>
      </dataBar>
      <extLst>
        <ext xmlns:x14="http://schemas.microsoft.com/office/spreadsheetml/2009/9/main" uri="{B025F937-C7B1-47D3-B67F-A62EFF666E3E}">
          <x14:id>{CBCA4A9F-DA2C-4633-A737-4FF11A54A8FC}</x14:id>
        </ext>
      </extLst>
    </cfRule>
  </conditionalFormatting>
  <conditionalFormatting pivot="1" sqref="D8">
    <cfRule type="dataBar" priority="2">
      <dataBar showValue="0">
        <cfvo type="min"/>
        <cfvo type="max"/>
        <color rgb="FF638EC6"/>
      </dataBar>
      <extLst>
        <ext xmlns:x14="http://schemas.microsoft.com/office/spreadsheetml/2009/9/main" uri="{B025F937-C7B1-47D3-B67F-A62EFF666E3E}">
          <x14:id>{88C70B15-06BD-4155-91CF-55863F288726}</x14:id>
        </ext>
      </extLst>
    </cfRule>
  </conditionalFormatting>
  <conditionalFormatting pivot="1" sqref="D5:D10">
    <cfRule type="dataBar" priority="1">
      <dataBar showValue="0">
        <cfvo type="min"/>
        <cfvo type="max"/>
        <color rgb="FF638EC6"/>
      </dataBar>
      <extLst>
        <ext xmlns:x14="http://schemas.microsoft.com/office/spreadsheetml/2009/9/main" uri="{B025F937-C7B1-47D3-B67F-A62EFF666E3E}">
          <x14:id>{291B6C3B-F7BF-41EA-92E5-3AF5D30DF510}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DEB9323-B6B6-4361-A285-6F8D7E6EC412}">
            <x14:dataBar minLength="0" maxLength="100" gradient="0">
              <x14:cfvo type="autoMin"/>
              <x14:cfvo type="autoMax"/>
              <x14:negativeFillColor rgb="FFFF0000"/>
              <x14:axisColor rgb="FF000000"/>
            </x14:dataBar>
          </x14:cfRule>
          <xm:sqref>D8</xm:sqref>
        </x14:conditionalFormatting>
        <x14:conditionalFormatting xmlns:xm="http://schemas.microsoft.com/office/excel/2006/main" pivot="1">
          <x14:cfRule type="dataBar" id="{F7CDC882-9D66-451D-8A32-E47CE1488E02}">
            <x14:dataBar minLength="0" maxLength="100" gradient="0">
              <x14:cfvo type="autoMin"/>
              <x14:cfvo type="autoMax"/>
              <x14:negativeFillColor rgb="FFFF0000"/>
              <x14:axisColor rgb="FF000000"/>
            </x14:dataBar>
          </x14:cfRule>
          <xm:sqref>D5:D10</xm:sqref>
        </x14:conditionalFormatting>
        <x14:conditionalFormatting xmlns:xm="http://schemas.microsoft.com/office/excel/2006/main" pivot="1">
          <x14:cfRule type="dataBar" id="{FAEC3FF1-CD02-4EED-B77C-9B9FFD6B0CCB}">
            <x14:dataBar minLength="0" maxLength="100" gradient="0">
              <x14:cfvo type="autoMin"/>
              <x14:cfvo type="autoMax"/>
              <x14:negativeFillColor rgb="FFFF0000"/>
              <x14:axisColor rgb="FF000000"/>
            </x14:dataBar>
          </x14:cfRule>
          <xm:sqref>D5:D10</xm:sqref>
        </x14:conditionalFormatting>
        <x14:conditionalFormatting xmlns:xm="http://schemas.microsoft.com/office/excel/2006/main" pivot="1">
          <x14:cfRule type="dataBar" id="{CBCA4A9F-DA2C-4633-A737-4FF11A54A8FC}">
            <x14:dataBar minLength="0" maxLength="100" gradient="0">
              <x14:cfvo type="autoMin"/>
              <x14:cfvo type="autoMax"/>
              <x14:negativeFillColor rgb="FFFF0000"/>
              <x14:axisColor rgb="FF000000"/>
            </x14:dataBar>
          </x14:cfRule>
          <xm:sqref>D5:D10</xm:sqref>
        </x14:conditionalFormatting>
        <x14:conditionalFormatting xmlns:xm="http://schemas.microsoft.com/office/excel/2006/main" pivot="1">
          <x14:cfRule type="dataBar" id="{88C70B15-06BD-4155-91CF-55863F288726}">
            <x14:dataBar minLength="0" maxLength="100" gradient="0">
              <x14:cfvo type="autoMin"/>
              <x14:cfvo type="autoMax"/>
              <x14:negativeFillColor rgb="FFFF0000"/>
              <x14:axisColor rgb="FF000000"/>
            </x14:dataBar>
          </x14:cfRule>
          <xm:sqref>D8</xm:sqref>
        </x14:conditionalFormatting>
        <x14:conditionalFormatting xmlns:xm="http://schemas.microsoft.com/office/excel/2006/main" pivot="1">
          <x14:cfRule type="dataBar" id="{291B6C3B-F7BF-41EA-92E5-3AF5D30DF510}">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ABEB-EBE7-4BE2-BA42-70A33007E918}">
  <dimension ref="C3:F10"/>
  <sheetViews>
    <sheetView workbookViewId="0">
      <selection activeCell="F8" sqref="F8"/>
    </sheetView>
  </sheetViews>
  <sheetFormatPr defaultRowHeight="15" x14ac:dyDescent="0.25"/>
  <cols>
    <col min="3" max="3" width="19.42578125" bestFit="1" customWidth="1"/>
    <col min="4" max="6" width="13.42578125" bestFit="1" customWidth="1"/>
    <col min="7" max="9" width="3" bestFit="1" customWidth="1"/>
    <col min="10" max="47" width="4" bestFit="1" customWidth="1"/>
    <col min="48" max="258" width="5" bestFit="1" customWidth="1"/>
    <col min="259" max="271" width="6" bestFit="1" customWidth="1"/>
    <col min="272" max="272" width="11.28515625" bestFit="1" customWidth="1"/>
  </cols>
  <sheetData>
    <row r="3" spans="3:6" x14ac:dyDescent="0.25">
      <c r="C3" t="s">
        <v>73</v>
      </c>
    </row>
    <row r="5" spans="3:6" x14ac:dyDescent="0.25">
      <c r="C5" s="33" t="s">
        <v>56</v>
      </c>
      <c r="D5" t="s">
        <v>74</v>
      </c>
    </row>
    <row r="6" spans="3:6" x14ac:dyDescent="0.25">
      <c r="C6" s="34" t="s">
        <v>15</v>
      </c>
      <c r="D6" s="38">
        <v>44.990867579908674</v>
      </c>
    </row>
    <row r="7" spans="3:6" x14ac:dyDescent="0.25">
      <c r="C7" s="34" t="s">
        <v>33</v>
      </c>
      <c r="D7" s="38">
        <v>37.303128371089535</v>
      </c>
      <c r="F7" t="s">
        <v>75</v>
      </c>
    </row>
    <row r="8" spans="3:6" x14ac:dyDescent="0.25">
      <c r="C8" s="34" t="s">
        <v>24</v>
      </c>
      <c r="D8" s="38">
        <v>33.88697318007663</v>
      </c>
    </row>
    <row r="9" spans="3:6" x14ac:dyDescent="0.25">
      <c r="C9" s="34" t="s">
        <v>26</v>
      </c>
      <c r="D9" s="38">
        <v>32.807189542483663</v>
      </c>
    </row>
    <row r="10" spans="3:6" x14ac:dyDescent="0.25">
      <c r="C10" s="34" t="s">
        <v>22</v>
      </c>
      <c r="D10" s="38">
        <v>32.301656920077974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1236-5B05-40A4-8915-8ED0D3A223E5}">
  <dimension ref="B4:R306"/>
  <sheetViews>
    <sheetView topLeftCell="A6" workbookViewId="0">
      <selection activeCell="B6" sqref="B6:F306"/>
    </sheetView>
  </sheetViews>
  <sheetFormatPr defaultRowHeight="15" x14ac:dyDescent="0.25"/>
  <cols>
    <col min="2" max="2" width="30.5703125" bestFit="1" customWidth="1"/>
    <col min="3" max="3" width="13" bestFit="1" customWidth="1"/>
    <col min="4" max="4" width="21.85546875" bestFit="1" customWidth="1"/>
    <col min="5" max="5" width="8.28515625" bestFit="1" customWidth="1"/>
  </cols>
  <sheetData>
    <row r="4" spans="2:15" x14ac:dyDescent="0.25">
      <c r="B4" t="s">
        <v>76</v>
      </c>
    </row>
    <row r="6" spans="2:15" x14ac:dyDescent="0.25">
      <c r="B6" s="6" t="s">
        <v>11</v>
      </c>
      <c r="C6" s="6" t="s">
        <v>12</v>
      </c>
      <c r="D6" s="6" t="s">
        <v>0</v>
      </c>
      <c r="E6" s="10" t="s">
        <v>1</v>
      </c>
      <c r="F6" s="10" t="s">
        <v>49</v>
      </c>
    </row>
    <row r="7" spans="2:15" x14ac:dyDescent="0.25">
      <c r="B7" t="s">
        <v>40</v>
      </c>
      <c r="C7" t="s">
        <v>37</v>
      </c>
      <c r="D7" t="s">
        <v>30</v>
      </c>
      <c r="E7" s="4">
        <v>1624</v>
      </c>
      <c r="F7" s="5">
        <v>114</v>
      </c>
    </row>
    <row r="8" spans="2:15" x14ac:dyDescent="0.25">
      <c r="B8" t="s">
        <v>8</v>
      </c>
      <c r="C8" t="s">
        <v>35</v>
      </c>
      <c r="D8" t="s">
        <v>32</v>
      </c>
      <c r="E8" s="4">
        <v>6706</v>
      </c>
      <c r="F8" s="5">
        <v>459</v>
      </c>
      <c r="O8" t="s">
        <v>77</v>
      </c>
    </row>
    <row r="9" spans="2:15" x14ac:dyDescent="0.25">
      <c r="B9" t="s">
        <v>9</v>
      </c>
      <c r="C9" t="s">
        <v>35</v>
      </c>
      <c r="D9" t="s">
        <v>4</v>
      </c>
      <c r="E9" s="4">
        <v>959</v>
      </c>
      <c r="F9" s="5">
        <v>147</v>
      </c>
    </row>
    <row r="10" spans="2:15" x14ac:dyDescent="0.25">
      <c r="B10" t="s">
        <v>41</v>
      </c>
      <c r="C10" t="s">
        <v>36</v>
      </c>
      <c r="D10" t="s">
        <v>18</v>
      </c>
      <c r="E10" s="4">
        <v>9632</v>
      </c>
      <c r="F10" s="5">
        <v>288</v>
      </c>
    </row>
    <row r="11" spans="2:15" x14ac:dyDescent="0.25">
      <c r="B11" t="s">
        <v>6</v>
      </c>
      <c r="C11" t="s">
        <v>39</v>
      </c>
      <c r="D11" t="s">
        <v>25</v>
      </c>
      <c r="E11" s="4">
        <v>2100</v>
      </c>
      <c r="F11" s="5">
        <v>414</v>
      </c>
    </row>
    <row r="12" spans="2:15" x14ac:dyDescent="0.25">
      <c r="B12" t="s">
        <v>40</v>
      </c>
      <c r="C12" t="s">
        <v>35</v>
      </c>
      <c r="D12" t="s">
        <v>33</v>
      </c>
      <c r="E12" s="4">
        <v>8869</v>
      </c>
      <c r="F12" s="5">
        <v>432</v>
      </c>
    </row>
    <row r="13" spans="2:15" x14ac:dyDescent="0.25">
      <c r="B13" t="s">
        <v>6</v>
      </c>
      <c r="C13" t="s">
        <v>38</v>
      </c>
      <c r="D13" t="s">
        <v>31</v>
      </c>
      <c r="E13" s="4">
        <v>2681</v>
      </c>
      <c r="F13" s="5">
        <v>54</v>
      </c>
    </row>
    <row r="14" spans="2:15" x14ac:dyDescent="0.25">
      <c r="B14" t="s">
        <v>8</v>
      </c>
      <c r="C14" t="s">
        <v>35</v>
      </c>
      <c r="D14" t="s">
        <v>22</v>
      </c>
      <c r="E14" s="4">
        <v>5012</v>
      </c>
      <c r="F14" s="5">
        <v>210</v>
      </c>
    </row>
    <row r="15" spans="2:15" x14ac:dyDescent="0.25">
      <c r="B15" t="s">
        <v>7</v>
      </c>
      <c r="C15" t="s">
        <v>38</v>
      </c>
      <c r="D15" t="s">
        <v>14</v>
      </c>
      <c r="E15" s="4">
        <v>1281</v>
      </c>
      <c r="F15" s="5">
        <v>75</v>
      </c>
    </row>
    <row r="16" spans="2:15" x14ac:dyDescent="0.25">
      <c r="B16" t="s">
        <v>5</v>
      </c>
      <c r="C16" t="s">
        <v>37</v>
      </c>
      <c r="D16" t="s">
        <v>14</v>
      </c>
      <c r="E16" s="4">
        <v>4991</v>
      </c>
      <c r="F16" s="5">
        <v>12</v>
      </c>
    </row>
    <row r="17" spans="2:18" x14ac:dyDescent="0.25">
      <c r="B17" t="s">
        <v>2</v>
      </c>
      <c r="C17" t="s">
        <v>39</v>
      </c>
      <c r="D17" t="s">
        <v>25</v>
      </c>
      <c r="E17" s="4">
        <v>1785</v>
      </c>
      <c r="F17" s="5">
        <v>462</v>
      </c>
    </row>
    <row r="18" spans="2:18" x14ac:dyDescent="0.25">
      <c r="B18" t="s">
        <v>3</v>
      </c>
      <c r="C18" t="s">
        <v>37</v>
      </c>
      <c r="D18" t="s">
        <v>17</v>
      </c>
      <c r="E18" s="4">
        <v>3983</v>
      </c>
      <c r="F18" s="5">
        <v>144</v>
      </c>
    </row>
    <row r="19" spans="2:18" x14ac:dyDescent="0.25">
      <c r="B19" t="s">
        <v>9</v>
      </c>
      <c r="C19" t="s">
        <v>38</v>
      </c>
      <c r="D19" t="s">
        <v>16</v>
      </c>
      <c r="E19" s="4">
        <v>2646</v>
      </c>
      <c r="F19" s="5">
        <v>120</v>
      </c>
    </row>
    <row r="20" spans="2:18" x14ac:dyDescent="0.25">
      <c r="B20" t="s">
        <v>2</v>
      </c>
      <c r="C20" t="s">
        <v>34</v>
      </c>
      <c r="D20" t="s">
        <v>13</v>
      </c>
      <c r="E20" s="4">
        <v>252</v>
      </c>
      <c r="F20" s="5">
        <v>54</v>
      </c>
    </row>
    <row r="21" spans="2:18" x14ac:dyDescent="0.25">
      <c r="B21" t="s">
        <v>3</v>
      </c>
      <c r="C21" t="s">
        <v>35</v>
      </c>
      <c r="D21" t="s">
        <v>25</v>
      </c>
      <c r="E21" s="4">
        <v>2464</v>
      </c>
      <c r="F21" s="5">
        <v>234</v>
      </c>
      <c r="R21" t="s">
        <v>79</v>
      </c>
    </row>
    <row r="22" spans="2:18" x14ac:dyDescent="0.25">
      <c r="B22" t="s">
        <v>3</v>
      </c>
      <c r="C22" t="s">
        <v>35</v>
      </c>
      <c r="D22" t="s">
        <v>29</v>
      </c>
      <c r="E22" s="4">
        <v>2114</v>
      </c>
      <c r="F22" s="5">
        <v>66</v>
      </c>
    </row>
    <row r="23" spans="2:18" x14ac:dyDescent="0.25">
      <c r="B23" t="s">
        <v>6</v>
      </c>
      <c r="C23" t="s">
        <v>37</v>
      </c>
      <c r="D23" t="s">
        <v>31</v>
      </c>
      <c r="E23" s="4">
        <v>7693</v>
      </c>
      <c r="F23" s="5">
        <v>87</v>
      </c>
    </row>
    <row r="24" spans="2:18" x14ac:dyDescent="0.25">
      <c r="B24" t="s">
        <v>5</v>
      </c>
      <c r="C24" t="s">
        <v>34</v>
      </c>
      <c r="D24" t="s">
        <v>20</v>
      </c>
      <c r="E24" s="4">
        <v>15610</v>
      </c>
      <c r="F24" s="5">
        <v>339</v>
      </c>
    </row>
    <row r="25" spans="2:18" x14ac:dyDescent="0.25">
      <c r="B25" t="s">
        <v>41</v>
      </c>
      <c r="C25" t="s">
        <v>34</v>
      </c>
      <c r="D25" t="s">
        <v>22</v>
      </c>
      <c r="E25" s="4">
        <v>336</v>
      </c>
      <c r="F25" s="5">
        <v>144</v>
      </c>
    </row>
    <row r="26" spans="2:18" x14ac:dyDescent="0.25">
      <c r="B26" t="s">
        <v>2</v>
      </c>
      <c r="C26" t="s">
        <v>39</v>
      </c>
      <c r="D26" t="s">
        <v>20</v>
      </c>
      <c r="E26" s="4">
        <v>9443</v>
      </c>
      <c r="F26" s="5">
        <v>162</v>
      </c>
    </row>
    <row r="27" spans="2:18" x14ac:dyDescent="0.25">
      <c r="B27" t="s">
        <v>9</v>
      </c>
      <c r="C27" t="s">
        <v>34</v>
      </c>
      <c r="D27" t="s">
        <v>23</v>
      </c>
      <c r="E27" s="4">
        <v>8155</v>
      </c>
      <c r="F27" s="5">
        <v>90</v>
      </c>
    </row>
    <row r="28" spans="2:18" x14ac:dyDescent="0.25">
      <c r="B28" t="s">
        <v>8</v>
      </c>
      <c r="C28" t="s">
        <v>38</v>
      </c>
      <c r="D28" t="s">
        <v>23</v>
      </c>
      <c r="E28" s="4">
        <v>1701</v>
      </c>
      <c r="F28" s="5">
        <v>234</v>
      </c>
    </row>
    <row r="29" spans="2:18" x14ac:dyDescent="0.25">
      <c r="B29" t="s">
        <v>10</v>
      </c>
      <c r="C29" t="s">
        <v>38</v>
      </c>
      <c r="D29" t="s">
        <v>22</v>
      </c>
      <c r="E29" s="4">
        <v>2205</v>
      </c>
      <c r="F29" s="5">
        <v>141</v>
      </c>
    </row>
    <row r="30" spans="2:18" x14ac:dyDescent="0.25">
      <c r="B30" t="s">
        <v>8</v>
      </c>
      <c r="C30" t="s">
        <v>37</v>
      </c>
      <c r="D30" t="s">
        <v>19</v>
      </c>
      <c r="E30" s="4">
        <v>1771</v>
      </c>
      <c r="F30" s="5">
        <v>204</v>
      </c>
    </row>
    <row r="31" spans="2:18" x14ac:dyDescent="0.25">
      <c r="B31" t="s">
        <v>41</v>
      </c>
      <c r="C31" t="s">
        <v>35</v>
      </c>
      <c r="D31" t="s">
        <v>15</v>
      </c>
      <c r="E31" s="4">
        <v>2114</v>
      </c>
      <c r="F31" s="5">
        <v>186</v>
      </c>
    </row>
    <row r="32" spans="2:18" x14ac:dyDescent="0.25">
      <c r="B32" t="s">
        <v>41</v>
      </c>
      <c r="C32" t="s">
        <v>36</v>
      </c>
      <c r="D32" t="s">
        <v>13</v>
      </c>
      <c r="E32" s="4">
        <v>10311</v>
      </c>
      <c r="F32" s="5">
        <v>231</v>
      </c>
    </row>
    <row r="33" spans="2:8" x14ac:dyDescent="0.25">
      <c r="B33" t="s">
        <v>3</v>
      </c>
      <c r="C33" t="s">
        <v>39</v>
      </c>
      <c r="D33" t="s">
        <v>16</v>
      </c>
      <c r="E33" s="4">
        <v>21</v>
      </c>
      <c r="F33" s="5">
        <v>168</v>
      </c>
    </row>
    <row r="34" spans="2:8" x14ac:dyDescent="0.25">
      <c r="B34" t="s">
        <v>10</v>
      </c>
      <c r="C34" t="s">
        <v>35</v>
      </c>
      <c r="D34" t="s">
        <v>20</v>
      </c>
      <c r="E34" s="4">
        <v>1974</v>
      </c>
      <c r="F34" s="5">
        <v>195</v>
      </c>
    </row>
    <row r="35" spans="2:8" x14ac:dyDescent="0.25">
      <c r="B35" t="s">
        <v>5</v>
      </c>
      <c r="C35" t="s">
        <v>36</v>
      </c>
      <c r="D35" t="s">
        <v>23</v>
      </c>
      <c r="E35" s="4">
        <v>6314</v>
      </c>
      <c r="F35" s="5">
        <v>15</v>
      </c>
    </row>
    <row r="36" spans="2:8" x14ac:dyDescent="0.25">
      <c r="B36" t="s">
        <v>10</v>
      </c>
      <c r="C36" t="s">
        <v>37</v>
      </c>
      <c r="D36" t="s">
        <v>23</v>
      </c>
      <c r="E36" s="4">
        <v>4683</v>
      </c>
      <c r="F36" s="5">
        <v>30</v>
      </c>
    </row>
    <row r="37" spans="2:8" x14ac:dyDescent="0.25">
      <c r="B37" t="s">
        <v>41</v>
      </c>
      <c r="C37" t="s">
        <v>37</v>
      </c>
      <c r="D37" t="s">
        <v>24</v>
      </c>
      <c r="E37" s="4">
        <v>6398</v>
      </c>
      <c r="F37" s="5">
        <v>102</v>
      </c>
    </row>
    <row r="38" spans="2:8" x14ac:dyDescent="0.25">
      <c r="B38" t="s">
        <v>2</v>
      </c>
      <c r="C38" t="s">
        <v>35</v>
      </c>
      <c r="D38" t="s">
        <v>19</v>
      </c>
      <c r="E38" s="4">
        <v>553</v>
      </c>
      <c r="F38" s="5">
        <v>15</v>
      </c>
      <c r="H38" t="s">
        <v>78</v>
      </c>
    </row>
    <row r="39" spans="2:8" x14ac:dyDescent="0.25">
      <c r="B39" t="s">
        <v>8</v>
      </c>
      <c r="C39" t="s">
        <v>39</v>
      </c>
      <c r="D39" t="s">
        <v>30</v>
      </c>
      <c r="E39" s="4">
        <v>7021</v>
      </c>
      <c r="F39" s="5">
        <v>183</v>
      </c>
    </row>
    <row r="40" spans="2:8" x14ac:dyDescent="0.25">
      <c r="B40" t="s">
        <v>40</v>
      </c>
      <c r="C40" t="s">
        <v>39</v>
      </c>
      <c r="D40" t="s">
        <v>22</v>
      </c>
      <c r="E40" s="4">
        <v>5817</v>
      </c>
      <c r="F40" s="5">
        <v>12</v>
      </c>
    </row>
    <row r="41" spans="2:8" x14ac:dyDescent="0.25">
      <c r="B41" t="s">
        <v>41</v>
      </c>
      <c r="C41" t="s">
        <v>39</v>
      </c>
      <c r="D41" t="s">
        <v>14</v>
      </c>
      <c r="E41" s="4">
        <v>3976</v>
      </c>
      <c r="F41" s="5">
        <v>72</v>
      </c>
    </row>
    <row r="42" spans="2:8" x14ac:dyDescent="0.25">
      <c r="B42" t="s">
        <v>6</v>
      </c>
      <c r="C42" t="s">
        <v>38</v>
      </c>
      <c r="D42" t="s">
        <v>27</v>
      </c>
      <c r="E42" s="4">
        <v>1134</v>
      </c>
      <c r="F42" s="5">
        <v>282</v>
      </c>
    </row>
    <row r="43" spans="2:8" x14ac:dyDescent="0.25">
      <c r="B43" t="s">
        <v>2</v>
      </c>
      <c r="C43" t="s">
        <v>39</v>
      </c>
      <c r="D43" t="s">
        <v>28</v>
      </c>
      <c r="E43" s="4">
        <v>6027</v>
      </c>
      <c r="F43" s="5">
        <v>144</v>
      </c>
    </row>
    <row r="44" spans="2:8" x14ac:dyDescent="0.25">
      <c r="B44" t="s">
        <v>6</v>
      </c>
      <c r="C44" t="s">
        <v>37</v>
      </c>
      <c r="D44" t="s">
        <v>16</v>
      </c>
      <c r="E44" s="4">
        <v>1904</v>
      </c>
      <c r="F44" s="5">
        <v>405</v>
      </c>
    </row>
    <row r="45" spans="2:8" x14ac:dyDescent="0.25">
      <c r="B45" t="s">
        <v>7</v>
      </c>
      <c r="C45" t="s">
        <v>34</v>
      </c>
      <c r="D45" t="s">
        <v>32</v>
      </c>
      <c r="E45" s="4">
        <v>3262</v>
      </c>
      <c r="F45" s="5">
        <v>75</v>
      </c>
    </row>
    <row r="46" spans="2:8" x14ac:dyDescent="0.25">
      <c r="B46" t="s">
        <v>40</v>
      </c>
      <c r="C46" t="s">
        <v>34</v>
      </c>
      <c r="D46" t="s">
        <v>27</v>
      </c>
      <c r="E46" s="4">
        <v>2289</v>
      </c>
      <c r="F46" s="5">
        <v>135</v>
      </c>
    </row>
    <row r="47" spans="2:8" x14ac:dyDescent="0.25">
      <c r="B47" t="s">
        <v>5</v>
      </c>
      <c r="C47" t="s">
        <v>34</v>
      </c>
      <c r="D47" t="s">
        <v>27</v>
      </c>
      <c r="E47" s="4">
        <v>6986</v>
      </c>
      <c r="F47" s="5">
        <v>21</v>
      </c>
    </row>
    <row r="48" spans="2:8" x14ac:dyDescent="0.25">
      <c r="B48" t="s">
        <v>2</v>
      </c>
      <c r="C48" t="s">
        <v>38</v>
      </c>
      <c r="D48" t="s">
        <v>23</v>
      </c>
      <c r="E48" s="4">
        <v>4417</v>
      </c>
      <c r="F48" s="5">
        <v>153</v>
      </c>
    </row>
    <row r="49" spans="2:6" x14ac:dyDescent="0.25">
      <c r="B49" t="s">
        <v>6</v>
      </c>
      <c r="C49" t="s">
        <v>34</v>
      </c>
      <c r="D49" t="s">
        <v>15</v>
      </c>
      <c r="E49" s="4">
        <v>1442</v>
      </c>
      <c r="F49" s="5">
        <v>15</v>
      </c>
    </row>
    <row r="50" spans="2:6" x14ac:dyDescent="0.25">
      <c r="B50" t="s">
        <v>3</v>
      </c>
      <c r="C50" t="s">
        <v>35</v>
      </c>
      <c r="D50" t="s">
        <v>14</v>
      </c>
      <c r="E50" s="4">
        <v>2415</v>
      </c>
      <c r="F50" s="5">
        <v>255</v>
      </c>
    </row>
    <row r="51" spans="2:6" x14ac:dyDescent="0.25">
      <c r="B51" t="s">
        <v>2</v>
      </c>
      <c r="C51" t="s">
        <v>37</v>
      </c>
      <c r="D51" t="s">
        <v>19</v>
      </c>
      <c r="E51" s="4">
        <v>238</v>
      </c>
      <c r="F51" s="5">
        <v>18</v>
      </c>
    </row>
    <row r="52" spans="2:6" x14ac:dyDescent="0.25">
      <c r="B52" t="s">
        <v>6</v>
      </c>
      <c r="C52" t="s">
        <v>37</v>
      </c>
      <c r="D52" t="s">
        <v>23</v>
      </c>
      <c r="E52" s="4">
        <v>4949</v>
      </c>
      <c r="F52" s="5">
        <v>189</v>
      </c>
    </row>
    <row r="53" spans="2:6" x14ac:dyDescent="0.25">
      <c r="B53" t="s">
        <v>5</v>
      </c>
      <c r="C53" t="s">
        <v>38</v>
      </c>
      <c r="D53" t="s">
        <v>32</v>
      </c>
      <c r="E53" s="4">
        <v>5075</v>
      </c>
      <c r="F53" s="5">
        <v>21</v>
      </c>
    </row>
    <row r="54" spans="2:6" x14ac:dyDescent="0.25">
      <c r="B54" t="s">
        <v>3</v>
      </c>
      <c r="C54" t="s">
        <v>36</v>
      </c>
      <c r="D54" t="s">
        <v>16</v>
      </c>
      <c r="E54" s="4">
        <v>9198</v>
      </c>
      <c r="F54" s="5">
        <v>36</v>
      </c>
    </row>
    <row r="55" spans="2:6" x14ac:dyDescent="0.25">
      <c r="B55" t="s">
        <v>6</v>
      </c>
      <c r="C55" t="s">
        <v>34</v>
      </c>
      <c r="D55" t="s">
        <v>29</v>
      </c>
      <c r="E55" s="4">
        <v>3339</v>
      </c>
      <c r="F55" s="5">
        <v>75</v>
      </c>
    </row>
    <row r="56" spans="2:6" x14ac:dyDescent="0.25">
      <c r="B56" t="s">
        <v>40</v>
      </c>
      <c r="C56" t="s">
        <v>34</v>
      </c>
      <c r="D56" t="s">
        <v>17</v>
      </c>
      <c r="E56" s="4">
        <v>5019</v>
      </c>
      <c r="F56" s="5">
        <v>156</v>
      </c>
    </row>
    <row r="57" spans="2:6" x14ac:dyDescent="0.25">
      <c r="B57" t="s">
        <v>5</v>
      </c>
      <c r="C57" t="s">
        <v>36</v>
      </c>
      <c r="D57" t="s">
        <v>16</v>
      </c>
      <c r="E57" s="4">
        <v>16184</v>
      </c>
      <c r="F57" s="5">
        <v>39</v>
      </c>
    </row>
    <row r="58" spans="2:6" x14ac:dyDescent="0.25">
      <c r="B58" t="s">
        <v>6</v>
      </c>
      <c r="C58" t="s">
        <v>36</v>
      </c>
      <c r="D58" t="s">
        <v>21</v>
      </c>
      <c r="E58" s="4">
        <v>497</v>
      </c>
      <c r="F58" s="5">
        <v>63</v>
      </c>
    </row>
    <row r="59" spans="2:6" x14ac:dyDescent="0.25">
      <c r="B59" t="s">
        <v>2</v>
      </c>
      <c r="C59" t="s">
        <v>36</v>
      </c>
      <c r="D59" t="s">
        <v>29</v>
      </c>
      <c r="E59" s="4">
        <v>8211</v>
      </c>
      <c r="F59" s="5">
        <v>75</v>
      </c>
    </row>
    <row r="60" spans="2:6" x14ac:dyDescent="0.25">
      <c r="B60" t="s">
        <v>2</v>
      </c>
      <c r="C60" t="s">
        <v>38</v>
      </c>
      <c r="D60" t="s">
        <v>28</v>
      </c>
      <c r="E60" s="4">
        <v>6580</v>
      </c>
      <c r="F60" s="5">
        <v>183</v>
      </c>
    </row>
    <row r="61" spans="2:6" x14ac:dyDescent="0.25">
      <c r="B61" t="s">
        <v>41</v>
      </c>
      <c r="C61" t="s">
        <v>35</v>
      </c>
      <c r="D61" t="s">
        <v>13</v>
      </c>
      <c r="E61" s="4">
        <v>4760</v>
      </c>
      <c r="F61" s="5">
        <v>69</v>
      </c>
    </row>
    <row r="62" spans="2:6" x14ac:dyDescent="0.25">
      <c r="B62" t="s">
        <v>40</v>
      </c>
      <c r="C62" t="s">
        <v>36</v>
      </c>
      <c r="D62" t="s">
        <v>25</v>
      </c>
      <c r="E62" s="4">
        <v>5439</v>
      </c>
      <c r="F62" s="5">
        <v>30</v>
      </c>
    </row>
    <row r="63" spans="2:6" x14ac:dyDescent="0.25">
      <c r="B63" t="s">
        <v>41</v>
      </c>
      <c r="C63" t="s">
        <v>34</v>
      </c>
      <c r="D63" t="s">
        <v>17</v>
      </c>
      <c r="E63" s="4">
        <v>1463</v>
      </c>
      <c r="F63" s="5">
        <v>39</v>
      </c>
    </row>
    <row r="64" spans="2:6" x14ac:dyDescent="0.25">
      <c r="B64" t="s">
        <v>3</v>
      </c>
      <c r="C64" t="s">
        <v>34</v>
      </c>
      <c r="D64" t="s">
        <v>32</v>
      </c>
      <c r="E64" s="4">
        <v>7777</v>
      </c>
      <c r="F64" s="5">
        <v>504</v>
      </c>
    </row>
    <row r="65" spans="2:6" x14ac:dyDescent="0.25">
      <c r="B65" t="s">
        <v>9</v>
      </c>
      <c r="C65" t="s">
        <v>37</v>
      </c>
      <c r="D65" t="s">
        <v>29</v>
      </c>
      <c r="E65" s="4">
        <v>1085</v>
      </c>
      <c r="F65" s="5">
        <v>273</v>
      </c>
    </row>
    <row r="66" spans="2:6" x14ac:dyDescent="0.25">
      <c r="B66" t="s">
        <v>5</v>
      </c>
      <c r="C66" t="s">
        <v>37</v>
      </c>
      <c r="D66" t="s">
        <v>31</v>
      </c>
      <c r="E66" s="4">
        <v>182</v>
      </c>
      <c r="F66" s="5">
        <v>48</v>
      </c>
    </row>
    <row r="67" spans="2:6" x14ac:dyDescent="0.25">
      <c r="B67" t="s">
        <v>6</v>
      </c>
      <c r="C67" t="s">
        <v>34</v>
      </c>
      <c r="D67" t="s">
        <v>27</v>
      </c>
      <c r="E67" s="4">
        <v>4242</v>
      </c>
      <c r="F67" s="5">
        <v>207</v>
      </c>
    </row>
    <row r="68" spans="2:6" x14ac:dyDescent="0.25">
      <c r="B68" t="s">
        <v>6</v>
      </c>
      <c r="C68" t="s">
        <v>36</v>
      </c>
      <c r="D68" t="s">
        <v>32</v>
      </c>
      <c r="E68" s="4">
        <v>6118</v>
      </c>
      <c r="F68" s="5">
        <v>9</v>
      </c>
    </row>
    <row r="69" spans="2:6" x14ac:dyDescent="0.25">
      <c r="B69" t="s">
        <v>10</v>
      </c>
      <c r="C69" t="s">
        <v>36</v>
      </c>
      <c r="D69" t="s">
        <v>23</v>
      </c>
      <c r="E69" s="4">
        <v>2317</v>
      </c>
      <c r="F69" s="5">
        <v>261</v>
      </c>
    </row>
    <row r="70" spans="2:6" x14ac:dyDescent="0.25">
      <c r="B70" t="s">
        <v>6</v>
      </c>
      <c r="C70" t="s">
        <v>38</v>
      </c>
      <c r="D70" t="s">
        <v>16</v>
      </c>
      <c r="E70" s="4">
        <v>938</v>
      </c>
      <c r="F70" s="5">
        <v>6</v>
      </c>
    </row>
    <row r="71" spans="2:6" x14ac:dyDescent="0.25">
      <c r="B71" t="s">
        <v>8</v>
      </c>
      <c r="C71" t="s">
        <v>37</v>
      </c>
      <c r="D71" t="s">
        <v>15</v>
      </c>
      <c r="E71" s="4">
        <v>9709</v>
      </c>
      <c r="F71" s="5">
        <v>30</v>
      </c>
    </row>
    <row r="72" spans="2:6" x14ac:dyDescent="0.25">
      <c r="B72" t="s">
        <v>7</v>
      </c>
      <c r="C72" t="s">
        <v>34</v>
      </c>
      <c r="D72" t="s">
        <v>20</v>
      </c>
      <c r="E72" s="4">
        <v>2205</v>
      </c>
      <c r="F72" s="5">
        <v>138</v>
      </c>
    </row>
    <row r="73" spans="2:6" x14ac:dyDescent="0.25">
      <c r="B73" t="s">
        <v>7</v>
      </c>
      <c r="C73" t="s">
        <v>37</v>
      </c>
      <c r="D73" t="s">
        <v>17</v>
      </c>
      <c r="E73" s="4">
        <v>4487</v>
      </c>
      <c r="F73" s="5">
        <v>111</v>
      </c>
    </row>
    <row r="74" spans="2:6" x14ac:dyDescent="0.25">
      <c r="B74" t="s">
        <v>5</v>
      </c>
      <c r="C74" t="s">
        <v>35</v>
      </c>
      <c r="D74" t="s">
        <v>18</v>
      </c>
      <c r="E74" s="4">
        <v>2415</v>
      </c>
      <c r="F74" s="5">
        <v>15</v>
      </c>
    </row>
    <row r="75" spans="2:6" x14ac:dyDescent="0.25">
      <c r="B75" t="s">
        <v>40</v>
      </c>
      <c r="C75" t="s">
        <v>34</v>
      </c>
      <c r="D75" t="s">
        <v>19</v>
      </c>
      <c r="E75" s="4">
        <v>4018</v>
      </c>
      <c r="F75" s="5">
        <v>162</v>
      </c>
    </row>
    <row r="76" spans="2:6" x14ac:dyDescent="0.25">
      <c r="B76" t="s">
        <v>5</v>
      </c>
      <c r="C76" t="s">
        <v>34</v>
      </c>
      <c r="D76" t="s">
        <v>19</v>
      </c>
      <c r="E76" s="4">
        <v>861</v>
      </c>
      <c r="F76" s="5">
        <v>195</v>
      </c>
    </row>
    <row r="77" spans="2:6" x14ac:dyDescent="0.25">
      <c r="B77" t="s">
        <v>10</v>
      </c>
      <c r="C77" t="s">
        <v>38</v>
      </c>
      <c r="D77" t="s">
        <v>14</v>
      </c>
      <c r="E77" s="4">
        <v>5586</v>
      </c>
      <c r="F77" s="5">
        <v>525</v>
      </c>
    </row>
    <row r="78" spans="2:6" x14ac:dyDescent="0.25">
      <c r="B78" t="s">
        <v>7</v>
      </c>
      <c r="C78" t="s">
        <v>34</v>
      </c>
      <c r="D78" t="s">
        <v>33</v>
      </c>
      <c r="E78" s="4">
        <v>2226</v>
      </c>
      <c r="F78" s="5">
        <v>48</v>
      </c>
    </row>
    <row r="79" spans="2:6" x14ac:dyDescent="0.25">
      <c r="B79" t="s">
        <v>9</v>
      </c>
      <c r="C79" t="s">
        <v>34</v>
      </c>
      <c r="D79" t="s">
        <v>28</v>
      </c>
      <c r="E79" s="4">
        <v>14329</v>
      </c>
      <c r="F79" s="5">
        <v>150</v>
      </c>
    </row>
    <row r="80" spans="2:6" x14ac:dyDescent="0.25">
      <c r="B80" t="s">
        <v>9</v>
      </c>
      <c r="C80" t="s">
        <v>34</v>
      </c>
      <c r="D80" t="s">
        <v>20</v>
      </c>
      <c r="E80" s="4">
        <v>8463</v>
      </c>
      <c r="F80" s="5">
        <v>492</v>
      </c>
    </row>
    <row r="81" spans="2:6" x14ac:dyDescent="0.25">
      <c r="B81" t="s">
        <v>5</v>
      </c>
      <c r="C81" t="s">
        <v>34</v>
      </c>
      <c r="D81" t="s">
        <v>29</v>
      </c>
      <c r="E81" s="4">
        <v>2891</v>
      </c>
      <c r="F81" s="5">
        <v>102</v>
      </c>
    </row>
    <row r="82" spans="2:6" x14ac:dyDescent="0.25">
      <c r="B82" t="s">
        <v>3</v>
      </c>
      <c r="C82" t="s">
        <v>36</v>
      </c>
      <c r="D82" t="s">
        <v>23</v>
      </c>
      <c r="E82" s="4">
        <v>3773</v>
      </c>
      <c r="F82" s="5">
        <v>165</v>
      </c>
    </row>
    <row r="83" spans="2:6" x14ac:dyDescent="0.25">
      <c r="B83" t="s">
        <v>41</v>
      </c>
      <c r="C83" t="s">
        <v>36</v>
      </c>
      <c r="D83" t="s">
        <v>28</v>
      </c>
      <c r="E83" s="4">
        <v>854</v>
      </c>
      <c r="F83" s="5">
        <v>309</v>
      </c>
    </row>
    <row r="84" spans="2:6" x14ac:dyDescent="0.25">
      <c r="B84" t="s">
        <v>6</v>
      </c>
      <c r="C84" t="s">
        <v>36</v>
      </c>
      <c r="D84" t="s">
        <v>17</v>
      </c>
      <c r="E84" s="4">
        <v>4970</v>
      </c>
      <c r="F84" s="5">
        <v>156</v>
      </c>
    </row>
    <row r="85" spans="2:6" x14ac:dyDescent="0.25">
      <c r="B85" t="s">
        <v>9</v>
      </c>
      <c r="C85" t="s">
        <v>35</v>
      </c>
      <c r="D85" t="s">
        <v>26</v>
      </c>
      <c r="E85" s="4">
        <v>98</v>
      </c>
      <c r="F85" s="5">
        <v>159</v>
      </c>
    </row>
    <row r="86" spans="2:6" x14ac:dyDescent="0.25">
      <c r="B86" t="s">
        <v>5</v>
      </c>
      <c r="C86" t="s">
        <v>35</v>
      </c>
      <c r="D86" t="s">
        <v>15</v>
      </c>
      <c r="E86" s="4">
        <v>13391</v>
      </c>
      <c r="F86" s="5">
        <v>201</v>
      </c>
    </row>
    <row r="87" spans="2:6" x14ac:dyDescent="0.25">
      <c r="B87" t="s">
        <v>8</v>
      </c>
      <c r="C87" t="s">
        <v>39</v>
      </c>
      <c r="D87" t="s">
        <v>31</v>
      </c>
      <c r="E87" s="4">
        <v>8890</v>
      </c>
      <c r="F87" s="5">
        <v>210</v>
      </c>
    </row>
    <row r="88" spans="2:6" x14ac:dyDescent="0.25">
      <c r="B88" t="s">
        <v>2</v>
      </c>
      <c r="C88" t="s">
        <v>38</v>
      </c>
      <c r="D88" t="s">
        <v>13</v>
      </c>
      <c r="E88" s="4">
        <v>56</v>
      </c>
      <c r="F88" s="5">
        <v>51</v>
      </c>
    </row>
    <row r="89" spans="2:6" x14ac:dyDescent="0.25">
      <c r="B89" t="s">
        <v>3</v>
      </c>
      <c r="C89" t="s">
        <v>36</v>
      </c>
      <c r="D89" t="s">
        <v>25</v>
      </c>
      <c r="E89" s="4">
        <v>3339</v>
      </c>
      <c r="F89" s="5">
        <v>39</v>
      </c>
    </row>
    <row r="90" spans="2:6" x14ac:dyDescent="0.25">
      <c r="B90" t="s">
        <v>10</v>
      </c>
      <c r="C90" t="s">
        <v>35</v>
      </c>
      <c r="D90" t="s">
        <v>18</v>
      </c>
      <c r="E90" s="4">
        <v>3808</v>
      </c>
      <c r="F90" s="5">
        <v>279</v>
      </c>
    </row>
    <row r="91" spans="2:6" x14ac:dyDescent="0.25">
      <c r="B91" t="s">
        <v>10</v>
      </c>
      <c r="C91" t="s">
        <v>38</v>
      </c>
      <c r="D91" t="s">
        <v>13</v>
      </c>
      <c r="E91" s="4">
        <v>63</v>
      </c>
      <c r="F91" s="5">
        <v>123</v>
      </c>
    </row>
    <row r="92" spans="2:6" x14ac:dyDescent="0.25">
      <c r="B92" t="s">
        <v>2</v>
      </c>
      <c r="C92" t="s">
        <v>39</v>
      </c>
      <c r="D92" t="s">
        <v>27</v>
      </c>
      <c r="E92" s="4">
        <v>7812</v>
      </c>
      <c r="F92" s="5">
        <v>81</v>
      </c>
    </row>
    <row r="93" spans="2:6" x14ac:dyDescent="0.25">
      <c r="B93" t="s">
        <v>40</v>
      </c>
      <c r="C93" t="s">
        <v>37</v>
      </c>
      <c r="D93" t="s">
        <v>19</v>
      </c>
      <c r="E93" s="4">
        <v>7693</v>
      </c>
      <c r="F93" s="5">
        <v>21</v>
      </c>
    </row>
    <row r="94" spans="2:6" x14ac:dyDescent="0.25">
      <c r="B94" t="s">
        <v>3</v>
      </c>
      <c r="C94" t="s">
        <v>36</v>
      </c>
      <c r="D94" t="s">
        <v>28</v>
      </c>
      <c r="E94" s="4">
        <v>973</v>
      </c>
      <c r="F94" s="5">
        <v>162</v>
      </c>
    </row>
    <row r="95" spans="2:6" x14ac:dyDescent="0.25">
      <c r="B95" t="s">
        <v>10</v>
      </c>
      <c r="C95" t="s">
        <v>35</v>
      </c>
      <c r="D95" t="s">
        <v>21</v>
      </c>
      <c r="E95" s="4">
        <v>567</v>
      </c>
      <c r="F95" s="5">
        <v>228</v>
      </c>
    </row>
    <row r="96" spans="2:6" x14ac:dyDescent="0.25">
      <c r="B96" t="s">
        <v>10</v>
      </c>
      <c r="C96" t="s">
        <v>36</v>
      </c>
      <c r="D96" t="s">
        <v>29</v>
      </c>
      <c r="E96" s="4">
        <v>2471</v>
      </c>
      <c r="F96" s="5">
        <v>342</v>
      </c>
    </row>
    <row r="97" spans="2:6" x14ac:dyDescent="0.25">
      <c r="B97" t="s">
        <v>5</v>
      </c>
      <c r="C97" t="s">
        <v>38</v>
      </c>
      <c r="D97" t="s">
        <v>13</v>
      </c>
      <c r="E97" s="4">
        <v>7189</v>
      </c>
      <c r="F97" s="5">
        <v>54</v>
      </c>
    </row>
    <row r="98" spans="2:6" x14ac:dyDescent="0.25">
      <c r="B98" t="s">
        <v>41</v>
      </c>
      <c r="C98" t="s">
        <v>35</v>
      </c>
      <c r="D98" t="s">
        <v>28</v>
      </c>
      <c r="E98" s="4">
        <v>7455</v>
      </c>
      <c r="F98" s="5">
        <v>216</v>
      </c>
    </row>
    <row r="99" spans="2:6" x14ac:dyDescent="0.25">
      <c r="B99" t="s">
        <v>3</v>
      </c>
      <c r="C99" t="s">
        <v>34</v>
      </c>
      <c r="D99" t="s">
        <v>26</v>
      </c>
      <c r="E99" s="4">
        <v>3108</v>
      </c>
      <c r="F99" s="5">
        <v>54</v>
      </c>
    </row>
    <row r="100" spans="2:6" x14ac:dyDescent="0.25">
      <c r="B100" t="s">
        <v>6</v>
      </c>
      <c r="C100" t="s">
        <v>38</v>
      </c>
      <c r="D100" t="s">
        <v>25</v>
      </c>
      <c r="E100" s="4">
        <v>469</v>
      </c>
      <c r="F100" s="5">
        <v>75</v>
      </c>
    </row>
    <row r="101" spans="2:6" x14ac:dyDescent="0.25">
      <c r="B101" t="s">
        <v>9</v>
      </c>
      <c r="C101" t="s">
        <v>37</v>
      </c>
      <c r="D101" t="s">
        <v>23</v>
      </c>
      <c r="E101" s="4">
        <v>2737</v>
      </c>
      <c r="F101" s="5">
        <v>93</v>
      </c>
    </row>
    <row r="102" spans="2:6" x14ac:dyDescent="0.25">
      <c r="B102" t="s">
        <v>9</v>
      </c>
      <c r="C102" t="s">
        <v>37</v>
      </c>
      <c r="D102" t="s">
        <v>25</v>
      </c>
      <c r="E102" s="4">
        <v>4305</v>
      </c>
      <c r="F102" s="5">
        <v>156</v>
      </c>
    </row>
    <row r="103" spans="2:6" x14ac:dyDescent="0.25">
      <c r="B103" t="s">
        <v>9</v>
      </c>
      <c r="C103" t="s">
        <v>38</v>
      </c>
      <c r="D103" t="s">
        <v>17</v>
      </c>
      <c r="E103" s="4">
        <v>2408</v>
      </c>
      <c r="F103" s="5">
        <v>9</v>
      </c>
    </row>
    <row r="104" spans="2:6" x14ac:dyDescent="0.25">
      <c r="B104" t="s">
        <v>3</v>
      </c>
      <c r="C104" t="s">
        <v>36</v>
      </c>
      <c r="D104" t="s">
        <v>19</v>
      </c>
      <c r="E104" s="4">
        <v>1281</v>
      </c>
      <c r="F104" s="5">
        <v>18</v>
      </c>
    </row>
    <row r="105" spans="2:6" x14ac:dyDescent="0.25">
      <c r="B105" t="s">
        <v>40</v>
      </c>
      <c r="C105" t="s">
        <v>35</v>
      </c>
      <c r="D105" t="s">
        <v>32</v>
      </c>
      <c r="E105" s="4">
        <v>12348</v>
      </c>
      <c r="F105" s="5">
        <v>234</v>
      </c>
    </row>
    <row r="106" spans="2:6" x14ac:dyDescent="0.25">
      <c r="B106" t="s">
        <v>3</v>
      </c>
      <c r="C106" t="s">
        <v>34</v>
      </c>
      <c r="D106" t="s">
        <v>28</v>
      </c>
      <c r="E106" s="4">
        <v>3689</v>
      </c>
      <c r="F106" s="5">
        <v>312</v>
      </c>
    </row>
    <row r="107" spans="2:6" x14ac:dyDescent="0.25">
      <c r="B107" t="s">
        <v>7</v>
      </c>
      <c r="C107" t="s">
        <v>36</v>
      </c>
      <c r="D107" t="s">
        <v>19</v>
      </c>
      <c r="E107" s="4">
        <v>2870</v>
      </c>
      <c r="F107" s="5">
        <v>300</v>
      </c>
    </row>
    <row r="108" spans="2:6" x14ac:dyDescent="0.25">
      <c r="B108" t="s">
        <v>2</v>
      </c>
      <c r="C108" t="s">
        <v>36</v>
      </c>
      <c r="D108" t="s">
        <v>27</v>
      </c>
      <c r="E108" s="4">
        <v>798</v>
      </c>
      <c r="F108" s="5">
        <v>519</v>
      </c>
    </row>
    <row r="109" spans="2:6" x14ac:dyDescent="0.25">
      <c r="B109" t="s">
        <v>41</v>
      </c>
      <c r="C109" t="s">
        <v>37</v>
      </c>
      <c r="D109" t="s">
        <v>21</v>
      </c>
      <c r="E109" s="4">
        <v>2933</v>
      </c>
      <c r="F109" s="5">
        <v>9</v>
      </c>
    </row>
    <row r="110" spans="2:6" x14ac:dyDescent="0.25">
      <c r="B110" t="s">
        <v>5</v>
      </c>
      <c r="C110" t="s">
        <v>35</v>
      </c>
      <c r="D110" t="s">
        <v>4</v>
      </c>
      <c r="E110" s="4">
        <v>2744</v>
      </c>
      <c r="F110" s="5">
        <v>9</v>
      </c>
    </row>
    <row r="111" spans="2:6" x14ac:dyDescent="0.25">
      <c r="B111" t="s">
        <v>40</v>
      </c>
      <c r="C111" t="s">
        <v>36</v>
      </c>
      <c r="D111" t="s">
        <v>33</v>
      </c>
      <c r="E111" s="4">
        <v>9772</v>
      </c>
      <c r="F111" s="5">
        <v>90</v>
      </c>
    </row>
    <row r="112" spans="2:6" x14ac:dyDescent="0.25">
      <c r="B112" t="s">
        <v>7</v>
      </c>
      <c r="C112" t="s">
        <v>34</v>
      </c>
      <c r="D112" t="s">
        <v>25</v>
      </c>
      <c r="E112" s="4">
        <v>1568</v>
      </c>
      <c r="F112" s="5">
        <v>96</v>
      </c>
    </row>
    <row r="113" spans="2:6" x14ac:dyDescent="0.25">
      <c r="B113" t="s">
        <v>2</v>
      </c>
      <c r="C113" t="s">
        <v>36</v>
      </c>
      <c r="D113" t="s">
        <v>16</v>
      </c>
      <c r="E113" s="4">
        <v>11417</v>
      </c>
      <c r="F113" s="5">
        <v>21</v>
      </c>
    </row>
    <row r="114" spans="2:6" x14ac:dyDescent="0.25">
      <c r="B114" t="s">
        <v>40</v>
      </c>
      <c r="C114" t="s">
        <v>34</v>
      </c>
      <c r="D114" t="s">
        <v>26</v>
      </c>
      <c r="E114" s="4">
        <v>6748</v>
      </c>
      <c r="F114" s="5">
        <v>48</v>
      </c>
    </row>
    <row r="115" spans="2:6" x14ac:dyDescent="0.25">
      <c r="B115" t="s">
        <v>10</v>
      </c>
      <c r="C115" t="s">
        <v>36</v>
      </c>
      <c r="D115" t="s">
        <v>27</v>
      </c>
      <c r="E115" s="4">
        <v>1407</v>
      </c>
      <c r="F115" s="5">
        <v>72</v>
      </c>
    </row>
    <row r="116" spans="2:6" x14ac:dyDescent="0.25">
      <c r="B116" t="s">
        <v>8</v>
      </c>
      <c r="C116" t="s">
        <v>35</v>
      </c>
      <c r="D116" t="s">
        <v>29</v>
      </c>
      <c r="E116" s="4">
        <v>2023</v>
      </c>
      <c r="F116" s="5">
        <v>168</v>
      </c>
    </row>
    <row r="117" spans="2:6" x14ac:dyDescent="0.25">
      <c r="B117" t="s">
        <v>5</v>
      </c>
      <c r="C117" t="s">
        <v>39</v>
      </c>
      <c r="D117" t="s">
        <v>26</v>
      </c>
      <c r="E117" s="4">
        <v>5236</v>
      </c>
      <c r="F117" s="5">
        <v>51</v>
      </c>
    </row>
    <row r="118" spans="2:6" x14ac:dyDescent="0.25">
      <c r="B118" t="s">
        <v>41</v>
      </c>
      <c r="C118" t="s">
        <v>36</v>
      </c>
      <c r="D118" t="s">
        <v>19</v>
      </c>
      <c r="E118" s="4">
        <v>1925</v>
      </c>
      <c r="F118" s="5">
        <v>192</v>
      </c>
    </row>
    <row r="119" spans="2:6" x14ac:dyDescent="0.25">
      <c r="B119" t="s">
        <v>7</v>
      </c>
      <c r="C119" t="s">
        <v>37</v>
      </c>
      <c r="D119" t="s">
        <v>14</v>
      </c>
      <c r="E119" s="4">
        <v>6608</v>
      </c>
      <c r="F119" s="5">
        <v>225</v>
      </c>
    </row>
    <row r="120" spans="2:6" x14ac:dyDescent="0.25">
      <c r="B120" t="s">
        <v>6</v>
      </c>
      <c r="C120" t="s">
        <v>34</v>
      </c>
      <c r="D120" t="s">
        <v>26</v>
      </c>
      <c r="E120" s="4">
        <v>8008</v>
      </c>
      <c r="F120" s="5">
        <v>456</v>
      </c>
    </row>
    <row r="121" spans="2:6" x14ac:dyDescent="0.25">
      <c r="B121" t="s">
        <v>10</v>
      </c>
      <c r="C121" t="s">
        <v>34</v>
      </c>
      <c r="D121" t="s">
        <v>25</v>
      </c>
      <c r="E121" s="4">
        <v>1428</v>
      </c>
      <c r="F121" s="5">
        <v>93</v>
      </c>
    </row>
    <row r="122" spans="2:6" x14ac:dyDescent="0.25">
      <c r="B122" t="s">
        <v>6</v>
      </c>
      <c r="C122" t="s">
        <v>34</v>
      </c>
      <c r="D122" t="s">
        <v>4</v>
      </c>
      <c r="E122" s="4">
        <v>525</v>
      </c>
      <c r="F122" s="5">
        <v>48</v>
      </c>
    </row>
    <row r="123" spans="2:6" x14ac:dyDescent="0.25">
      <c r="B123" t="s">
        <v>6</v>
      </c>
      <c r="C123" t="s">
        <v>37</v>
      </c>
      <c r="D123" t="s">
        <v>18</v>
      </c>
      <c r="E123" s="4">
        <v>1505</v>
      </c>
      <c r="F123" s="5">
        <v>102</v>
      </c>
    </row>
    <row r="124" spans="2:6" x14ac:dyDescent="0.25">
      <c r="B124" t="s">
        <v>7</v>
      </c>
      <c r="C124" t="s">
        <v>35</v>
      </c>
      <c r="D124" t="s">
        <v>30</v>
      </c>
      <c r="E124" s="4">
        <v>6755</v>
      </c>
      <c r="F124" s="5">
        <v>252</v>
      </c>
    </row>
    <row r="125" spans="2:6" x14ac:dyDescent="0.25">
      <c r="B125" t="s">
        <v>2</v>
      </c>
      <c r="C125" t="s">
        <v>37</v>
      </c>
      <c r="D125" t="s">
        <v>18</v>
      </c>
      <c r="E125" s="4">
        <v>11571</v>
      </c>
      <c r="F125" s="5">
        <v>138</v>
      </c>
    </row>
    <row r="126" spans="2:6" x14ac:dyDescent="0.25">
      <c r="B126" t="s">
        <v>40</v>
      </c>
      <c r="C126" t="s">
        <v>38</v>
      </c>
      <c r="D126" t="s">
        <v>25</v>
      </c>
      <c r="E126" s="4">
        <v>2541</v>
      </c>
      <c r="F126" s="5">
        <v>90</v>
      </c>
    </row>
    <row r="127" spans="2:6" x14ac:dyDescent="0.25">
      <c r="B127" t="s">
        <v>41</v>
      </c>
      <c r="C127" t="s">
        <v>37</v>
      </c>
      <c r="D127" t="s">
        <v>30</v>
      </c>
      <c r="E127" s="4">
        <v>1526</v>
      </c>
      <c r="F127" s="5">
        <v>240</v>
      </c>
    </row>
    <row r="128" spans="2:6" x14ac:dyDescent="0.25">
      <c r="B128" t="s">
        <v>40</v>
      </c>
      <c r="C128" t="s">
        <v>38</v>
      </c>
      <c r="D128" t="s">
        <v>4</v>
      </c>
      <c r="E128" s="4">
        <v>6125</v>
      </c>
      <c r="F128" s="5">
        <v>102</v>
      </c>
    </row>
    <row r="129" spans="2:6" x14ac:dyDescent="0.25">
      <c r="B129" t="s">
        <v>41</v>
      </c>
      <c r="C129" t="s">
        <v>35</v>
      </c>
      <c r="D129" t="s">
        <v>27</v>
      </c>
      <c r="E129" s="4">
        <v>847</v>
      </c>
      <c r="F129" s="5">
        <v>129</v>
      </c>
    </row>
    <row r="130" spans="2:6" x14ac:dyDescent="0.25">
      <c r="B130" t="s">
        <v>8</v>
      </c>
      <c r="C130" t="s">
        <v>35</v>
      </c>
      <c r="D130" t="s">
        <v>27</v>
      </c>
      <c r="E130" s="4">
        <v>4753</v>
      </c>
      <c r="F130" s="5">
        <v>300</v>
      </c>
    </row>
    <row r="131" spans="2:6" x14ac:dyDescent="0.25">
      <c r="B131" t="s">
        <v>6</v>
      </c>
      <c r="C131" t="s">
        <v>38</v>
      </c>
      <c r="D131" t="s">
        <v>33</v>
      </c>
      <c r="E131" s="4">
        <v>959</v>
      </c>
      <c r="F131" s="5">
        <v>135</v>
      </c>
    </row>
    <row r="132" spans="2:6" x14ac:dyDescent="0.25">
      <c r="B132" t="s">
        <v>7</v>
      </c>
      <c r="C132" t="s">
        <v>35</v>
      </c>
      <c r="D132" t="s">
        <v>24</v>
      </c>
      <c r="E132" s="4">
        <v>2793</v>
      </c>
      <c r="F132" s="5">
        <v>114</v>
      </c>
    </row>
    <row r="133" spans="2:6" x14ac:dyDescent="0.25">
      <c r="B133" t="s">
        <v>7</v>
      </c>
      <c r="C133" t="s">
        <v>35</v>
      </c>
      <c r="D133" t="s">
        <v>14</v>
      </c>
      <c r="E133" s="4">
        <v>4606</v>
      </c>
      <c r="F133" s="5">
        <v>63</v>
      </c>
    </row>
    <row r="134" spans="2:6" x14ac:dyDescent="0.25">
      <c r="B134" t="s">
        <v>7</v>
      </c>
      <c r="C134" t="s">
        <v>36</v>
      </c>
      <c r="D134" t="s">
        <v>29</v>
      </c>
      <c r="E134" s="4">
        <v>5551</v>
      </c>
      <c r="F134" s="5">
        <v>252</v>
      </c>
    </row>
    <row r="135" spans="2:6" x14ac:dyDescent="0.25">
      <c r="B135" t="s">
        <v>10</v>
      </c>
      <c r="C135" t="s">
        <v>36</v>
      </c>
      <c r="D135" t="s">
        <v>32</v>
      </c>
      <c r="E135" s="4">
        <v>6657</v>
      </c>
      <c r="F135" s="5">
        <v>303</v>
      </c>
    </row>
    <row r="136" spans="2:6" x14ac:dyDescent="0.25">
      <c r="B136" t="s">
        <v>7</v>
      </c>
      <c r="C136" t="s">
        <v>39</v>
      </c>
      <c r="D136" t="s">
        <v>17</v>
      </c>
      <c r="E136" s="4">
        <v>4438</v>
      </c>
      <c r="F136" s="5">
        <v>246</v>
      </c>
    </row>
    <row r="137" spans="2:6" x14ac:dyDescent="0.25">
      <c r="B137" t="s">
        <v>8</v>
      </c>
      <c r="C137" t="s">
        <v>38</v>
      </c>
      <c r="D137" t="s">
        <v>22</v>
      </c>
      <c r="E137" s="4">
        <v>168</v>
      </c>
      <c r="F137" s="5">
        <v>84</v>
      </c>
    </row>
    <row r="138" spans="2:6" x14ac:dyDescent="0.25">
      <c r="B138" t="s">
        <v>7</v>
      </c>
      <c r="C138" t="s">
        <v>34</v>
      </c>
      <c r="D138" t="s">
        <v>17</v>
      </c>
      <c r="E138" s="4">
        <v>7777</v>
      </c>
      <c r="F138" s="5">
        <v>39</v>
      </c>
    </row>
    <row r="139" spans="2:6" x14ac:dyDescent="0.25">
      <c r="B139" t="s">
        <v>5</v>
      </c>
      <c r="C139" t="s">
        <v>36</v>
      </c>
      <c r="D139" t="s">
        <v>17</v>
      </c>
      <c r="E139" s="4">
        <v>3339</v>
      </c>
      <c r="F139" s="5">
        <v>348</v>
      </c>
    </row>
    <row r="140" spans="2:6" x14ac:dyDescent="0.25">
      <c r="B140" t="s">
        <v>7</v>
      </c>
      <c r="C140" t="s">
        <v>37</v>
      </c>
      <c r="D140" t="s">
        <v>33</v>
      </c>
      <c r="E140" s="4">
        <v>6391</v>
      </c>
      <c r="F140" s="5">
        <v>48</v>
      </c>
    </row>
    <row r="141" spans="2:6" x14ac:dyDescent="0.25">
      <c r="B141" t="s">
        <v>5</v>
      </c>
      <c r="C141" t="s">
        <v>37</v>
      </c>
      <c r="D141" t="s">
        <v>22</v>
      </c>
      <c r="E141" s="4">
        <v>518</v>
      </c>
      <c r="F141" s="5">
        <v>75</v>
      </c>
    </row>
    <row r="142" spans="2:6" x14ac:dyDescent="0.25">
      <c r="B142" t="s">
        <v>7</v>
      </c>
      <c r="C142" t="s">
        <v>38</v>
      </c>
      <c r="D142" t="s">
        <v>28</v>
      </c>
      <c r="E142" s="4">
        <v>5677</v>
      </c>
      <c r="F142" s="5">
        <v>258</v>
      </c>
    </row>
    <row r="143" spans="2:6" x14ac:dyDescent="0.25">
      <c r="B143" t="s">
        <v>6</v>
      </c>
      <c r="C143" t="s">
        <v>39</v>
      </c>
      <c r="D143" t="s">
        <v>17</v>
      </c>
      <c r="E143" s="4">
        <v>6048</v>
      </c>
      <c r="F143" s="5">
        <v>27</v>
      </c>
    </row>
    <row r="144" spans="2:6" x14ac:dyDescent="0.25">
      <c r="B144" t="s">
        <v>8</v>
      </c>
      <c r="C144" t="s">
        <v>38</v>
      </c>
      <c r="D144" t="s">
        <v>32</v>
      </c>
      <c r="E144" s="4">
        <v>3752</v>
      </c>
      <c r="F144" s="5">
        <v>213</v>
      </c>
    </row>
    <row r="145" spans="2:6" x14ac:dyDescent="0.25">
      <c r="B145" t="s">
        <v>5</v>
      </c>
      <c r="C145" t="s">
        <v>35</v>
      </c>
      <c r="D145" t="s">
        <v>29</v>
      </c>
      <c r="E145" s="4">
        <v>4480</v>
      </c>
      <c r="F145" s="5">
        <v>357</v>
      </c>
    </row>
    <row r="146" spans="2:6" x14ac:dyDescent="0.25">
      <c r="B146" t="s">
        <v>9</v>
      </c>
      <c r="C146" t="s">
        <v>37</v>
      </c>
      <c r="D146" t="s">
        <v>4</v>
      </c>
      <c r="E146" s="4">
        <v>259</v>
      </c>
      <c r="F146" s="5">
        <v>207</v>
      </c>
    </row>
    <row r="147" spans="2:6" x14ac:dyDescent="0.25">
      <c r="B147" t="s">
        <v>8</v>
      </c>
      <c r="C147" t="s">
        <v>37</v>
      </c>
      <c r="D147" t="s">
        <v>30</v>
      </c>
      <c r="E147" s="4">
        <v>42</v>
      </c>
      <c r="F147" s="5">
        <v>150</v>
      </c>
    </row>
    <row r="148" spans="2:6" x14ac:dyDescent="0.25">
      <c r="B148" t="s">
        <v>41</v>
      </c>
      <c r="C148" t="s">
        <v>36</v>
      </c>
      <c r="D148" t="s">
        <v>26</v>
      </c>
      <c r="E148" s="4">
        <v>98</v>
      </c>
      <c r="F148" s="5">
        <v>204</v>
      </c>
    </row>
    <row r="149" spans="2:6" x14ac:dyDescent="0.25">
      <c r="B149" t="s">
        <v>7</v>
      </c>
      <c r="C149" t="s">
        <v>35</v>
      </c>
      <c r="D149" t="s">
        <v>27</v>
      </c>
      <c r="E149" s="4">
        <v>2478</v>
      </c>
      <c r="F149" s="5">
        <v>21</v>
      </c>
    </row>
    <row r="150" spans="2:6" x14ac:dyDescent="0.25">
      <c r="B150" t="s">
        <v>41</v>
      </c>
      <c r="C150" t="s">
        <v>34</v>
      </c>
      <c r="D150" t="s">
        <v>33</v>
      </c>
      <c r="E150" s="4">
        <v>7847</v>
      </c>
      <c r="F150" s="5">
        <v>174</v>
      </c>
    </row>
    <row r="151" spans="2:6" x14ac:dyDescent="0.25">
      <c r="B151" t="s">
        <v>2</v>
      </c>
      <c r="C151" t="s">
        <v>37</v>
      </c>
      <c r="D151" t="s">
        <v>17</v>
      </c>
      <c r="E151" s="4">
        <v>9926</v>
      </c>
      <c r="F151" s="5">
        <v>201</v>
      </c>
    </row>
    <row r="152" spans="2:6" x14ac:dyDescent="0.25">
      <c r="B152" t="s">
        <v>8</v>
      </c>
      <c r="C152" t="s">
        <v>38</v>
      </c>
      <c r="D152" t="s">
        <v>13</v>
      </c>
      <c r="E152" s="4">
        <v>819</v>
      </c>
      <c r="F152" s="5">
        <v>510</v>
      </c>
    </row>
    <row r="153" spans="2:6" x14ac:dyDescent="0.25">
      <c r="B153" t="s">
        <v>6</v>
      </c>
      <c r="C153" t="s">
        <v>39</v>
      </c>
      <c r="D153" t="s">
        <v>29</v>
      </c>
      <c r="E153" s="4">
        <v>3052</v>
      </c>
      <c r="F153" s="5">
        <v>378</v>
      </c>
    </row>
    <row r="154" spans="2:6" x14ac:dyDescent="0.25">
      <c r="B154" t="s">
        <v>9</v>
      </c>
      <c r="C154" t="s">
        <v>34</v>
      </c>
      <c r="D154" t="s">
        <v>21</v>
      </c>
      <c r="E154" s="4">
        <v>6832</v>
      </c>
      <c r="F154" s="5">
        <v>27</v>
      </c>
    </row>
    <row r="155" spans="2:6" x14ac:dyDescent="0.25">
      <c r="B155" t="s">
        <v>2</v>
      </c>
      <c r="C155" t="s">
        <v>39</v>
      </c>
      <c r="D155" t="s">
        <v>16</v>
      </c>
      <c r="E155" s="4">
        <v>2016</v>
      </c>
      <c r="F155" s="5">
        <v>117</v>
      </c>
    </row>
    <row r="156" spans="2:6" x14ac:dyDescent="0.25">
      <c r="B156" t="s">
        <v>6</v>
      </c>
      <c r="C156" t="s">
        <v>38</v>
      </c>
      <c r="D156" t="s">
        <v>21</v>
      </c>
      <c r="E156" s="4">
        <v>7322</v>
      </c>
      <c r="F156" s="5">
        <v>36</v>
      </c>
    </row>
    <row r="157" spans="2:6" x14ac:dyDescent="0.25">
      <c r="B157" t="s">
        <v>8</v>
      </c>
      <c r="C157" t="s">
        <v>35</v>
      </c>
      <c r="D157" t="s">
        <v>33</v>
      </c>
      <c r="E157" s="4">
        <v>357</v>
      </c>
      <c r="F157" s="5">
        <v>126</v>
      </c>
    </row>
    <row r="158" spans="2:6" x14ac:dyDescent="0.25">
      <c r="B158" t="s">
        <v>9</v>
      </c>
      <c r="C158" t="s">
        <v>39</v>
      </c>
      <c r="D158" t="s">
        <v>25</v>
      </c>
      <c r="E158" s="4">
        <v>3192</v>
      </c>
      <c r="F158" s="5">
        <v>72</v>
      </c>
    </row>
    <row r="159" spans="2:6" x14ac:dyDescent="0.25">
      <c r="B159" t="s">
        <v>7</v>
      </c>
      <c r="C159" t="s">
        <v>36</v>
      </c>
      <c r="D159" t="s">
        <v>22</v>
      </c>
      <c r="E159" s="4">
        <v>8435</v>
      </c>
      <c r="F159" s="5">
        <v>42</v>
      </c>
    </row>
    <row r="160" spans="2:6" x14ac:dyDescent="0.25">
      <c r="B160" t="s">
        <v>40</v>
      </c>
      <c r="C160" t="s">
        <v>39</v>
      </c>
      <c r="D160" t="s">
        <v>29</v>
      </c>
      <c r="E160" s="4">
        <v>0</v>
      </c>
      <c r="F160" s="5">
        <v>135</v>
      </c>
    </row>
    <row r="161" spans="2:6" x14ac:dyDescent="0.25">
      <c r="B161" t="s">
        <v>7</v>
      </c>
      <c r="C161" t="s">
        <v>34</v>
      </c>
      <c r="D161" t="s">
        <v>24</v>
      </c>
      <c r="E161" s="4">
        <v>8862</v>
      </c>
      <c r="F161" s="5">
        <v>189</v>
      </c>
    </row>
    <row r="162" spans="2:6" x14ac:dyDescent="0.25">
      <c r="B162" t="s">
        <v>6</v>
      </c>
      <c r="C162" t="s">
        <v>37</v>
      </c>
      <c r="D162" t="s">
        <v>28</v>
      </c>
      <c r="E162" s="4">
        <v>3556</v>
      </c>
      <c r="F162" s="5">
        <v>459</v>
      </c>
    </row>
    <row r="163" spans="2:6" x14ac:dyDescent="0.25">
      <c r="B163" t="s">
        <v>5</v>
      </c>
      <c r="C163" t="s">
        <v>34</v>
      </c>
      <c r="D163" t="s">
        <v>15</v>
      </c>
      <c r="E163" s="4">
        <v>7280</v>
      </c>
      <c r="F163" s="5">
        <v>201</v>
      </c>
    </row>
    <row r="164" spans="2:6" x14ac:dyDescent="0.25">
      <c r="B164" t="s">
        <v>6</v>
      </c>
      <c r="C164" t="s">
        <v>34</v>
      </c>
      <c r="D164" t="s">
        <v>30</v>
      </c>
      <c r="E164" s="4">
        <v>3402</v>
      </c>
      <c r="F164" s="5">
        <v>366</v>
      </c>
    </row>
    <row r="165" spans="2:6" x14ac:dyDescent="0.25">
      <c r="B165" t="s">
        <v>3</v>
      </c>
      <c r="C165" t="s">
        <v>37</v>
      </c>
      <c r="D165" t="s">
        <v>29</v>
      </c>
      <c r="E165" s="4">
        <v>4592</v>
      </c>
      <c r="F165" s="5">
        <v>324</v>
      </c>
    </row>
    <row r="166" spans="2:6" x14ac:dyDescent="0.25">
      <c r="B166" t="s">
        <v>9</v>
      </c>
      <c r="C166" t="s">
        <v>35</v>
      </c>
      <c r="D166" t="s">
        <v>15</v>
      </c>
      <c r="E166" s="4">
        <v>7833</v>
      </c>
      <c r="F166" s="5">
        <v>243</v>
      </c>
    </row>
    <row r="167" spans="2:6" x14ac:dyDescent="0.25">
      <c r="B167" t="s">
        <v>2</v>
      </c>
      <c r="C167" t="s">
        <v>39</v>
      </c>
      <c r="D167" t="s">
        <v>21</v>
      </c>
      <c r="E167" s="4">
        <v>7651</v>
      </c>
      <c r="F167" s="5">
        <v>213</v>
      </c>
    </row>
    <row r="168" spans="2:6" x14ac:dyDescent="0.25">
      <c r="B168" t="s">
        <v>40</v>
      </c>
      <c r="C168" t="s">
        <v>35</v>
      </c>
      <c r="D168" t="s">
        <v>30</v>
      </c>
      <c r="E168" s="4">
        <v>2275</v>
      </c>
      <c r="F168" s="5">
        <v>447</v>
      </c>
    </row>
    <row r="169" spans="2:6" x14ac:dyDescent="0.25">
      <c r="B169" t="s">
        <v>40</v>
      </c>
      <c r="C169" t="s">
        <v>38</v>
      </c>
      <c r="D169" t="s">
        <v>13</v>
      </c>
      <c r="E169" s="4">
        <v>5670</v>
      </c>
      <c r="F169" s="5">
        <v>297</v>
      </c>
    </row>
    <row r="170" spans="2:6" x14ac:dyDescent="0.25">
      <c r="B170" t="s">
        <v>7</v>
      </c>
      <c r="C170" t="s">
        <v>35</v>
      </c>
      <c r="D170" t="s">
        <v>16</v>
      </c>
      <c r="E170" s="4">
        <v>2135</v>
      </c>
      <c r="F170" s="5">
        <v>27</v>
      </c>
    </row>
    <row r="171" spans="2:6" x14ac:dyDescent="0.25">
      <c r="B171" t="s">
        <v>40</v>
      </c>
      <c r="C171" t="s">
        <v>34</v>
      </c>
      <c r="D171" t="s">
        <v>23</v>
      </c>
      <c r="E171" s="4">
        <v>2779</v>
      </c>
      <c r="F171" s="5">
        <v>75</v>
      </c>
    </row>
    <row r="172" spans="2:6" x14ac:dyDescent="0.25">
      <c r="B172" t="s">
        <v>10</v>
      </c>
      <c r="C172" t="s">
        <v>39</v>
      </c>
      <c r="D172" t="s">
        <v>33</v>
      </c>
      <c r="E172" s="4">
        <v>12950</v>
      </c>
      <c r="F172" s="5">
        <v>30</v>
      </c>
    </row>
    <row r="173" spans="2:6" x14ac:dyDescent="0.25">
      <c r="B173" t="s">
        <v>7</v>
      </c>
      <c r="C173" t="s">
        <v>36</v>
      </c>
      <c r="D173" t="s">
        <v>18</v>
      </c>
      <c r="E173" s="4">
        <v>2646</v>
      </c>
      <c r="F173" s="5">
        <v>177</v>
      </c>
    </row>
    <row r="174" spans="2:6" x14ac:dyDescent="0.25">
      <c r="B174" t="s">
        <v>40</v>
      </c>
      <c r="C174" t="s">
        <v>34</v>
      </c>
      <c r="D174" t="s">
        <v>33</v>
      </c>
      <c r="E174" s="4">
        <v>3794</v>
      </c>
      <c r="F174" s="5">
        <v>159</v>
      </c>
    </row>
    <row r="175" spans="2:6" x14ac:dyDescent="0.25">
      <c r="B175" t="s">
        <v>3</v>
      </c>
      <c r="C175" t="s">
        <v>35</v>
      </c>
      <c r="D175" t="s">
        <v>33</v>
      </c>
      <c r="E175" s="4">
        <v>819</v>
      </c>
      <c r="F175" s="5">
        <v>306</v>
      </c>
    </row>
    <row r="176" spans="2:6" x14ac:dyDescent="0.25">
      <c r="B176" t="s">
        <v>3</v>
      </c>
      <c r="C176" t="s">
        <v>34</v>
      </c>
      <c r="D176" t="s">
        <v>20</v>
      </c>
      <c r="E176" s="4">
        <v>2583</v>
      </c>
      <c r="F176" s="5">
        <v>18</v>
      </c>
    </row>
    <row r="177" spans="2:6" x14ac:dyDescent="0.25">
      <c r="B177" t="s">
        <v>7</v>
      </c>
      <c r="C177" t="s">
        <v>35</v>
      </c>
      <c r="D177" t="s">
        <v>19</v>
      </c>
      <c r="E177" s="4">
        <v>4585</v>
      </c>
      <c r="F177" s="5">
        <v>240</v>
      </c>
    </row>
    <row r="178" spans="2:6" x14ac:dyDescent="0.25">
      <c r="B178" t="s">
        <v>5</v>
      </c>
      <c r="C178" t="s">
        <v>34</v>
      </c>
      <c r="D178" t="s">
        <v>33</v>
      </c>
      <c r="E178" s="4">
        <v>1652</v>
      </c>
      <c r="F178" s="5">
        <v>93</v>
      </c>
    </row>
    <row r="179" spans="2:6" x14ac:dyDescent="0.25">
      <c r="B179" t="s">
        <v>10</v>
      </c>
      <c r="C179" t="s">
        <v>34</v>
      </c>
      <c r="D179" t="s">
        <v>26</v>
      </c>
      <c r="E179" s="4">
        <v>4991</v>
      </c>
      <c r="F179" s="5">
        <v>9</v>
      </c>
    </row>
    <row r="180" spans="2:6" x14ac:dyDescent="0.25">
      <c r="B180" t="s">
        <v>8</v>
      </c>
      <c r="C180" t="s">
        <v>34</v>
      </c>
      <c r="D180" t="s">
        <v>16</v>
      </c>
      <c r="E180" s="4">
        <v>2009</v>
      </c>
      <c r="F180" s="5">
        <v>219</v>
      </c>
    </row>
    <row r="181" spans="2:6" x14ac:dyDescent="0.25">
      <c r="B181" t="s">
        <v>2</v>
      </c>
      <c r="C181" t="s">
        <v>39</v>
      </c>
      <c r="D181" t="s">
        <v>22</v>
      </c>
      <c r="E181" s="4">
        <v>1568</v>
      </c>
      <c r="F181" s="5">
        <v>141</v>
      </c>
    </row>
    <row r="182" spans="2:6" x14ac:dyDescent="0.25">
      <c r="B182" t="s">
        <v>41</v>
      </c>
      <c r="C182" t="s">
        <v>37</v>
      </c>
      <c r="D182" t="s">
        <v>20</v>
      </c>
      <c r="E182" s="4">
        <v>3388</v>
      </c>
      <c r="F182" s="5">
        <v>123</v>
      </c>
    </row>
    <row r="183" spans="2:6" x14ac:dyDescent="0.25">
      <c r="B183" t="s">
        <v>40</v>
      </c>
      <c r="C183" t="s">
        <v>38</v>
      </c>
      <c r="D183" t="s">
        <v>24</v>
      </c>
      <c r="E183" s="4">
        <v>623</v>
      </c>
      <c r="F183" s="5">
        <v>51</v>
      </c>
    </row>
    <row r="184" spans="2:6" x14ac:dyDescent="0.25">
      <c r="B184" t="s">
        <v>6</v>
      </c>
      <c r="C184" t="s">
        <v>36</v>
      </c>
      <c r="D184" t="s">
        <v>4</v>
      </c>
      <c r="E184" s="4">
        <v>10073</v>
      </c>
      <c r="F184" s="5">
        <v>120</v>
      </c>
    </row>
    <row r="185" spans="2:6" x14ac:dyDescent="0.25">
      <c r="B185" t="s">
        <v>8</v>
      </c>
      <c r="C185" t="s">
        <v>39</v>
      </c>
      <c r="D185" t="s">
        <v>26</v>
      </c>
      <c r="E185" s="4">
        <v>1561</v>
      </c>
      <c r="F185" s="5">
        <v>27</v>
      </c>
    </row>
    <row r="186" spans="2:6" x14ac:dyDescent="0.25">
      <c r="B186" t="s">
        <v>9</v>
      </c>
      <c r="C186" t="s">
        <v>36</v>
      </c>
      <c r="D186" t="s">
        <v>27</v>
      </c>
      <c r="E186" s="4">
        <v>11522</v>
      </c>
      <c r="F186" s="5">
        <v>204</v>
      </c>
    </row>
    <row r="187" spans="2:6" x14ac:dyDescent="0.25">
      <c r="B187" t="s">
        <v>6</v>
      </c>
      <c r="C187" t="s">
        <v>38</v>
      </c>
      <c r="D187" t="s">
        <v>13</v>
      </c>
      <c r="E187" s="4">
        <v>2317</v>
      </c>
      <c r="F187" s="5">
        <v>123</v>
      </c>
    </row>
    <row r="188" spans="2:6" x14ac:dyDescent="0.25">
      <c r="B188" t="s">
        <v>10</v>
      </c>
      <c r="C188" t="s">
        <v>37</v>
      </c>
      <c r="D188" t="s">
        <v>28</v>
      </c>
      <c r="E188" s="4">
        <v>3059</v>
      </c>
      <c r="F188" s="5">
        <v>27</v>
      </c>
    </row>
    <row r="189" spans="2:6" x14ac:dyDescent="0.25">
      <c r="B189" t="s">
        <v>41</v>
      </c>
      <c r="C189" t="s">
        <v>37</v>
      </c>
      <c r="D189" t="s">
        <v>26</v>
      </c>
      <c r="E189" s="4">
        <v>2324</v>
      </c>
      <c r="F189" s="5">
        <v>177</v>
      </c>
    </row>
    <row r="190" spans="2:6" x14ac:dyDescent="0.25">
      <c r="B190" t="s">
        <v>3</v>
      </c>
      <c r="C190" t="s">
        <v>39</v>
      </c>
      <c r="D190" t="s">
        <v>26</v>
      </c>
      <c r="E190" s="4">
        <v>4956</v>
      </c>
      <c r="F190" s="5">
        <v>171</v>
      </c>
    </row>
    <row r="191" spans="2:6" x14ac:dyDescent="0.25">
      <c r="B191" t="s">
        <v>10</v>
      </c>
      <c r="C191" t="s">
        <v>34</v>
      </c>
      <c r="D191" t="s">
        <v>19</v>
      </c>
      <c r="E191" s="4">
        <v>5355</v>
      </c>
      <c r="F191" s="5">
        <v>204</v>
      </c>
    </row>
    <row r="192" spans="2:6" x14ac:dyDescent="0.25">
      <c r="B192" t="s">
        <v>3</v>
      </c>
      <c r="C192" t="s">
        <v>34</v>
      </c>
      <c r="D192" t="s">
        <v>14</v>
      </c>
      <c r="E192" s="4">
        <v>7259</v>
      </c>
      <c r="F192" s="5">
        <v>276</v>
      </c>
    </row>
    <row r="193" spans="2:6" x14ac:dyDescent="0.25">
      <c r="B193" t="s">
        <v>8</v>
      </c>
      <c r="C193" t="s">
        <v>37</v>
      </c>
      <c r="D193" t="s">
        <v>26</v>
      </c>
      <c r="E193" s="4">
        <v>6279</v>
      </c>
      <c r="F193" s="5">
        <v>45</v>
      </c>
    </row>
    <row r="194" spans="2:6" x14ac:dyDescent="0.25">
      <c r="B194" t="s">
        <v>40</v>
      </c>
      <c r="C194" t="s">
        <v>38</v>
      </c>
      <c r="D194" t="s">
        <v>29</v>
      </c>
      <c r="E194" s="4">
        <v>2541</v>
      </c>
      <c r="F194" s="5">
        <v>45</v>
      </c>
    </row>
    <row r="195" spans="2:6" x14ac:dyDescent="0.25">
      <c r="B195" t="s">
        <v>6</v>
      </c>
      <c r="C195" t="s">
        <v>35</v>
      </c>
      <c r="D195" t="s">
        <v>27</v>
      </c>
      <c r="E195" s="4">
        <v>3864</v>
      </c>
      <c r="F195" s="5">
        <v>177</v>
      </c>
    </row>
    <row r="196" spans="2:6" x14ac:dyDescent="0.25">
      <c r="B196" t="s">
        <v>5</v>
      </c>
      <c r="C196" t="s">
        <v>36</v>
      </c>
      <c r="D196" t="s">
        <v>13</v>
      </c>
      <c r="E196" s="4">
        <v>6146</v>
      </c>
      <c r="F196" s="5">
        <v>63</v>
      </c>
    </row>
    <row r="197" spans="2:6" x14ac:dyDescent="0.25">
      <c r="B197" t="s">
        <v>9</v>
      </c>
      <c r="C197" t="s">
        <v>39</v>
      </c>
      <c r="D197" t="s">
        <v>18</v>
      </c>
      <c r="E197" s="4">
        <v>2639</v>
      </c>
      <c r="F197" s="5">
        <v>204</v>
      </c>
    </row>
    <row r="198" spans="2:6" x14ac:dyDescent="0.25">
      <c r="B198" t="s">
        <v>8</v>
      </c>
      <c r="C198" t="s">
        <v>37</v>
      </c>
      <c r="D198" t="s">
        <v>22</v>
      </c>
      <c r="E198" s="4">
        <v>1890</v>
      </c>
      <c r="F198" s="5">
        <v>195</v>
      </c>
    </row>
    <row r="199" spans="2:6" x14ac:dyDescent="0.25">
      <c r="B199" t="s">
        <v>7</v>
      </c>
      <c r="C199" t="s">
        <v>34</v>
      </c>
      <c r="D199" t="s">
        <v>14</v>
      </c>
      <c r="E199" s="4">
        <v>1932</v>
      </c>
      <c r="F199" s="5">
        <v>369</v>
      </c>
    </row>
    <row r="200" spans="2:6" x14ac:dyDescent="0.25">
      <c r="B200" t="s">
        <v>3</v>
      </c>
      <c r="C200" t="s">
        <v>34</v>
      </c>
      <c r="D200" t="s">
        <v>25</v>
      </c>
      <c r="E200" s="4">
        <v>6300</v>
      </c>
      <c r="F200" s="5">
        <v>42</v>
      </c>
    </row>
    <row r="201" spans="2:6" x14ac:dyDescent="0.25">
      <c r="B201" t="s">
        <v>6</v>
      </c>
      <c r="C201" t="s">
        <v>37</v>
      </c>
      <c r="D201" t="s">
        <v>30</v>
      </c>
      <c r="E201" s="4">
        <v>560</v>
      </c>
      <c r="F201" s="5">
        <v>81</v>
      </c>
    </row>
    <row r="202" spans="2:6" x14ac:dyDescent="0.25">
      <c r="B202" t="s">
        <v>9</v>
      </c>
      <c r="C202" t="s">
        <v>37</v>
      </c>
      <c r="D202" t="s">
        <v>26</v>
      </c>
      <c r="E202" s="4">
        <v>2856</v>
      </c>
      <c r="F202" s="5">
        <v>246</v>
      </c>
    </row>
    <row r="203" spans="2:6" x14ac:dyDescent="0.25">
      <c r="B203" t="s">
        <v>9</v>
      </c>
      <c r="C203" t="s">
        <v>34</v>
      </c>
      <c r="D203" t="s">
        <v>17</v>
      </c>
      <c r="E203" s="4">
        <v>707</v>
      </c>
      <c r="F203" s="5">
        <v>174</v>
      </c>
    </row>
    <row r="204" spans="2:6" x14ac:dyDescent="0.25">
      <c r="B204" t="s">
        <v>8</v>
      </c>
      <c r="C204" t="s">
        <v>35</v>
      </c>
      <c r="D204" t="s">
        <v>30</v>
      </c>
      <c r="E204" s="4">
        <v>3598</v>
      </c>
      <c r="F204" s="5">
        <v>81</v>
      </c>
    </row>
    <row r="205" spans="2:6" x14ac:dyDescent="0.25">
      <c r="B205" t="s">
        <v>40</v>
      </c>
      <c r="C205" t="s">
        <v>35</v>
      </c>
      <c r="D205" t="s">
        <v>22</v>
      </c>
      <c r="E205" s="4">
        <v>6853</v>
      </c>
      <c r="F205" s="5">
        <v>372</v>
      </c>
    </row>
    <row r="206" spans="2:6" x14ac:dyDescent="0.25">
      <c r="B206" t="s">
        <v>40</v>
      </c>
      <c r="C206" t="s">
        <v>35</v>
      </c>
      <c r="D206" t="s">
        <v>16</v>
      </c>
      <c r="E206" s="4">
        <v>4725</v>
      </c>
      <c r="F206" s="5">
        <v>174</v>
      </c>
    </row>
    <row r="207" spans="2:6" x14ac:dyDescent="0.25">
      <c r="B207" t="s">
        <v>41</v>
      </c>
      <c r="C207" t="s">
        <v>36</v>
      </c>
      <c r="D207" t="s">
        <v>32</v>
      </c>
      <c r="E207" s="4">
        <v>10304</v>
      </c>
      <c r="F207" s="5">
        <v>84</v>
      </c>
    </row>
    <row r="208" spans="2:6" x14ac:dyDescent="0.25">
      <c r="B208" t="s">
        <v>41</v>
      </c>
      <c r="C208" t="s">
        <v>34</v>
      </c>
      <c r="D208" t="s">
        <v>16</v>
      </c>
      <c r="E208" s="4">
        <v>1274</v>
      </c>
      <c r="F208" s="5">
        <v>225</v>
      </c>
    </row>
    <row r="209" spans="2:6" x14ac:dyDescent="0.25">
      <c r="B209" t="s">
        <v>5</v>
      </c>
      <c r="C209" t="s">
        <v>36</v>
      </c>
      <c r="D209" t="s">
        <v>30</v>
      </c>
      <c r="E209" s="4">
        <v>1526</v>
      </c>
      <c r="F209" s="5">
        <v>105</v>
      </c>
    </row>
    <row r="210" spans="2:6" x14ac:dyDescent="0.25">
      <c r="B210" t="s">
        <v>40</v>
      </c>
      <c r="C210" t="s">
        <v>39</v>
      </c>
      <c r="D210" t="s">
        <v>28</v>
      </c>
      <c r="E210" s="4">
        <v>3101</v>
      </c>
      <c r="F210" s="5">
        <v>225</v>
      </c>
    </row>
    <row r="211" spans="2:6" x14ac:dyDescent="0.25">
      <c r="B211" t="s">
        <v>2</v>
      </c>
      <c r="C211" t="s">
        <v>37</v>
      </c>
      <c r="D211" t="s">
        <v>14</v>
      </c>
      <c r="E211" s="4">
        <v>1057</v>
      </c>
      <c r="F211" s="5">
        <v>54</v>
      </c>
    </row>
    <row r="212" spans="2:6" x14ac:dyDescent="0.25">
      <c r="B212" t="s">
        <v>7</v>
      </c>
      <c r="C212" t="s">
        <v>37</v>
      </c>
      <c r="D212" t="s">
        <v>26</v>
      </c>
      <c r="E212" s="4">
        <v>5306</v>
      </c>
      <c r="F212" s="5">
        <v>0</v>
      </c>
    </row>
    <row r="213" spans="2:6" x14ac:dyDescent="0.25">
      <c r="B213" t="s">
        <v>5</v>
      </c>
      <c r="C213" t="s">
        <v>39</v>
      </c>
      <c r="D213" t="s">
        <v>24</v>
      </c>
      <c r="E213" s="4">
        <v>4018</v>
      </c>
      <c r="F213" s="5">
        <v>171</v>
      </c>
    </row>
    <row r="214" spans="2:6" x14ac:dyDescent="0.25">
      <c r="B214" t="s">
        <v>9</v>
      </c>
      <c r="C214" t="s">
        <v>34</v>
      </c>
      <c r="D214" t="s">
        <v>16</v>
      </c>
      <c r="E214" s="4">
        <v>938</v>
      </c>
      <c r="F214" s="5">
        <v>189</v>
      </c>
    </row>
    <row r="215" spans="2:6" x14ac:dyDescent="0.25">
      <c r="B215" t="s">
        <v>7</v>
      </c>
      <c r="C215" t="s">
        <v>38</v>
      </c>
      <c r="D215" t="s">
        <v>18</v>
      </c>
      <c r="E215" s="4">
        <v>1778</v>
      </c>
      <c r="F215" s="5">
        <v>270</v>
      </c>
    </row>
    <row r="216" spans="2:6" x14ac:dyDescent="0.25">
      <c r="B216" t="s">
        <v>6</v>
      </c>
      <c r="C216" t="s">
        <v>39</v>
      </c>
      <c r="D216" t="s">
        <v>30</v>
      </c>
      <c r="E216" s="4">
        <v>1638</v>
      </c>
      <c r="F216" s="5">
        <v>63</v>
      </c>
    </row>
    <row r="217" spans="2:6" x14ac:dyDescent="0.25">
      <c r="B217" t="s">
        <v>41</v>
      </c>
      <c r="C217" t="s">
        <v>38</v>
      </c>
      <c r="D217" t="s">
        <v>25</v>
      </c>
      <c r="E217" s="4">
        <v>154</v>
      </c>
      <c r="F217" s="5">
        <v>21</v>
      </c>
    </row>
    <row r="218" spans="2:6" x14ac:dyDescent="0.25">
      <c r="B218" t="s">
        <v>7</v>
      </c>
      <c r="C218" t="s">
        <v>37</v>
      </c>
      <c r="D218" t="s">
        <v>22</v>
      </c>
      <c r="E218" s="4">
        <v>9835</v>
      </c>
      <c r="F218" s="5">
        <v>207</v>
      </c>
    </row>
    <row r="219" spans="2:6" x14ac:dyDescent="0.25">
      <c r="B219" t="s">
        <v>9</v>
      </c>
      <c r="C219" t="s">
        <v>37</v>
      </c>
      <c r="D219" t="s">
        <v>20</v>
      </c>
      <c r="E219" s="4">
        <v>7273</v>
      </c>
      <c r="F219" s="5">
        <v>96</v>
      </c>
    </row>
    <row r="220" spans="2:6" x14ac:dyDescent="0.25">
      <c r="B220" t="s">
        <v>5</v>
      </c>
      <c r="C220" t="s">
        <v>39</v>
      </c>
      <c r="D220" t="s">
        <v>22</v>
      </c>
      <c r="E220" s="4">
        <v>6909</v>
      </c>
      <c r="F220" s="5">
        <v>81</v>
      </c>
    </row>
    <row r="221" spans="2:6" x14ac:dyDescent="0.25">
      <c r="B221" t="s">
        <v>9</v>
      </c>
      <c r="C221" t="s">
        <v>39</v>
      </c>
      <c r="D221" t="s">
        <v>24</v>
      </c>
      <c r="E221" s="4">
        <v>3920</v>
      </c>
      <c r="F221" s="5">
        <v>306</v>
      </c>
    </row>
    <row r="222" spans="2:6" x14ac:dyDescent="0.25">
      <c r="B222" t="s">
        <v>10</v>
      </c>
      <c r="C222" t="s">
        <v>39</v>
      </c>
      <c r="D222" t="s">
        <v>21</v>
      </c>
      <c r="E222" s="4">
        <v>4858</v>
      </c>
      <c r="F222" s="5">
        <v>279</v>
      </c>
    </row>
    <row r="223" spans="2:6" x14ac:dyDescent="0.25">
      <c r="B223" t="s">
        <v>2</v>
      </c>
      <c r="C223" t="s">
        <v>38</v>
      </c>
      <c r="D223" t="s">
        <v>4</v>
      </c>
      <c r="E223" s="4">
        <v>3549</v>
      </c>
      <c r="F223" s="5">
        <v>3</v>
      </c>
    </row>
    <row r="224" spans="2:6" x14ac:dyDescent="0.25">
      <c r="B224" t="s">
        <v>7</v>
      </c>
      <c r="C224" t="s">
        <v>39</v>
      </c>
      <c r="D224" t="s">
        <v>27</v>
      </c>
      <c r="E224" s="4">
        <v>966</v>
      </c>
      <c r="F224" s="5">
        <v>198</v>
      </c>
    </row>
    <row r="225" spans="2:6" x14ac:dyDescent="0.25">
      <c r="B225" t="s">
        <v>5</v>
      </c>
      <c r="C225" t="s">
        <v>39</v>
      </c>
      <c r="D225" t="s">
        <v>18</v>
      </c>
      <c r="E225" s="4">
        <v>385</v>
      </c>
      <c r="F225" s="5">
        <v>249</v>
      </c>
    </row>
    <row r="226" spans="2:6" x14ac:dyDescent="0.25">
      <c r="B226" t="s">
        <v>6</v>
      </c>
      <c r="C226" t="s">
        <v>34</v>
      </c>
      <c r="D226" t="s">
        <v>16</v>
      </c>
      <c r="E226" s="4">
        <v>2219</v>
      </c>
      <c r="F226" s="5">
        <v>75</v>
      </c>
    </row>
    <row r="227" spans="2:6" x14ac:dyDescent="0.25">
      <c r="B227" t="s">
        <v>9</v>
      </c>
      <c r="C227" t="s">
        <v>36</v>
      </c>
      <c r="D227" t="s">
        <v>32</v>
      </c>
      <c r="E227" s="4">
        <v>2954</v>
      </c>
      <c r="F227" s="5">
        <v>189</v>
      </c>
    </row>
    <row r="228" spans="2:6" x14ac:dyDescent="0.25">
      <c r="B228" t="s">
        <v>7</v>
      </c>
      <c r="C228" t="s">
        <v>36</v>
      </c>
      <c r="D228" t="s">
        <v>32</v>
      </c>
      <c r="E228" s="4">
        <v>280</v>
      </c>
      <c r="F228" s="5">
        <v>87</v>
      </c>
    </row>
    <row r="229" spans="2:6" x14ac:dyDescent="0.25">
      <c r="B229" t="s">
        <v>41</v>
      </c>
      <c r="C229" t="s">
        <v>36</v>
      </c>
      <c r="D229" t="s">
        <v>30</v>
      </c>
      <c r="E229" s="4">
        <v>6118</v>
      </c>
      <c r="F229" s="5">
        <v>174</v>
      </c>
    </row>
    <row r="230" spans="2:6" x14ac:dyDescent="0.25">
      <c r="B230" t="s">
        <v>2</v>
      </c>
      <c r="C230" t="s">
        <v>39</v>
      </c>
      <c r="D230" t="s">
        <v>15</v>
      </c>
      <c r="E230" s="4">
        <v>4802</v>
      </c>
      <c r="F230" s="5">
        <v>36</v>
      </c>
    </row>
    <row r="231" spans="2:6" x14ac:dyDescent="0.25">
      <c r="B231" t="s">
        <v>9</v>
      </c>
      <c r="C231" t="s">
        <v>38</v>
      </c>
      <c r="D231" t="s">
        <v>24</v>
      </c>
      <c r="E231" s="4">
        <v>4137</v>
      </c>
      <c r="F231" s="5">
        <v>60</v>
      </c>
    </row>
    <row r="232" spans="2:6" x14ac:dyDescent="0.25">
      <c r="B232" t="s">
        <v>3</v>
      </c>
      <c r="C232" t="s">
        <v>35</v>
      </c>
      <c r="D232" t="s">
        <v>23</v>
      </c>
      <c r="E232" s="4">
        <v>2023</v>
      </c>
      <c r="F232" s="5">
        <v>78</v>
      </c>
    </row>
    <row r="233" spans="2:6" x14ac:dyDescent="0.25">
      <c r="B233" t="s">
        <v>9</v>
      </c>
      <c r="C233" t="s">
        <v>36</v>
      </c>
      <c r="D233" t="s">
        <v>30</v>
      </c>
      <c r="E233" s="4">
        <v>9051</v>
      </c>
      <c r="F233" s="5">
        <v>57</v>
      </c>
    </row>
    <row r="234" spans="2:6" x14ac:dyDescent="0.25">
      <c r="B234" t="s">
        <v>9</v>
      </c>
      <c r="C234" t="s">
        <v>37</v>
      </c>
      <c r="D234" t="s">
        <v>28</v>
      </c>
      <c r="E234" s="4">
        <v>2919</v>
      </c>
      <c r="F234" s="5">
        <v>45</v>
      </c>
    </row>
    <row r="235" spans="2:6" x14ac:dyDescent="0.25">
      <c r="B235" t="s">
        <v>41</v>
      </c>
      <c r="C235" t="s">
        <v>38</v>
      </c>
      <c r="D235" t="s">
        <v>22</v>
      </c>
      <c r="E235" s="4">
        <v>5915</v>
      </c>
      <c r="F235" s="5">
        <v>3</v>
      </c>
    </row>
    <row r="236" spans="2:6" x14ac:dyDescent="0.25">
      <c r="B236" t="s">
        <v>10</v>
      </c>
      <c r="C236" t="s">
        <v>35</v>
      </c>
      <c r="D236" t="s">
        <v>15</v>
      </c>
      <c r="E236" s="4">
        <v>2562</v>
      </c>
      <c r="F236" s="5">
        <v>6</v>
      </c>
    </row>
    <row r="237" spans="2:6" x14ac:dyDescent="0.25">
      <c r="B237" t="s">
        <v>5</v>
      </c>
      <c r="C237" t="s">
        <v>37</v>
      </c>
      <c r="D237" t="s">
        <v>25</v>
      </c>
      <c r="E237" s="4">
        <v>8813</v>
      </c>
      <c r="F237" s="5">
        <v>21</v>
      </c>
    </row>
    <row r="238" spans="2:6" x14ac:dyDescent="0.25">
      <c r="B238" t="s">
        <v>5</v>
      </c>
      <c r="C238" t="s">
        <v>36</v>
      </c>
      <c r="D238" t="s">
        <v>18</v>
      </c>
      <c r="E238" s="4">
        <v>6111</v>
      </c>
      <c r="F238" s="5">
        <v>3</v>
      </c>
    </row>
    <row r="239" spans="2:6" x14ac:dyDescent="0.25">
      <c r="B239" t="s">
        <v>8</v>
      </c>
      <c r="C239" t="s">
        <v>34</v>
      </c>
      <c r="D239" t="s">
        <v>31</v>
      </c>
      <c r="E239" s="4">
        <v>3507</v>
      </c>
      <c r="F239" s="5">
        <v>288</v>
      </c>
    </row>
    <row r="240" spans="2:6" x14ac:dyDescent="0.25">
      <c r="B240" t="s">
        <v>6</v>
      </c>
      <c r="C240" t="s">
        <v>36</v>
      </c>
      <c r="D240" t="s">
        <v>13</v>
      </c>
      <c r="E240" s="4">
        <v>4319</v>
      </c>
      <c r="F240" s="5">
        <v>30</v>
      </c>
    </row>
    <row r="241" spans="2:6" x14ac:dyDescent="0.25">
      <c r="B241" t="s">
        <v>40</v>
      </c>
      <c r="C241" t="s">
        <v>38</v>
      </c>
      <c r="D241" t="s">
        <v>26</v>
      </c>
      <c r="E241" s="4">
        <v>609</v>
      </c>
      <c r="F241" s="5">
        <v>87</v>
      </c>
    </row>
    <row r="242" spans="2:6" x14ac:dyDescent="0.25">
      <c r="B242" t="s">
        <v>40</v>
      </c>
      <c r="C242" t="s">
        <v>39</v>
      </c>
      <c r="D242" t="s">
        <v>27</v>
      </c>
      <c r="E242" s="4">
        <v>6370</v>
      </c>
      <c r="F242" s="5">
        <v>30</v>
      </c>
    </row>
    <row r="243" spans="2:6" x14ac:dyDescent="0.25">
      <c r="B243" t="s">
        <v>5</v>
      </c>
      <c r="C243" t="s">
        <v>38</v>
      </c>
      <c r="D243" t="s">
        <v>19</v>
      </c>
      <c r="E243" s="4">
        <v>5474</v>
      </c>
      <c r="F243" s="5">
        <v>168</v>
      </c>
    </row>
    <row r="244" spans="2:6" x14ac:dyDescent="0.25">
      <c r="B244" t="s">
        <v>40</v>
      </c>
      <c r="C244" t="s">
        <v>36</v>
      </c>
      <c r="D244" t="s">
        <v>27</v>
      </c>
      <c r="E244" s="4">
        <v>3164</v>
      </c>
      <c r="F244" s="5">
        <v>306</v>
      </c>
    </row>
    <row r="245" spans="2:6" x14ac:dyDescent="0.25">
      <c r="B245" t="s">
        <v>6</v>
      </c>
      <c r="C245" t="s">
        <v>35</v>
      </c>
      <c r="D245" t="s">
        <v>4</v>
      </c>
      <c r="E245" s="4">
        <v>1302</v>
      </c>
      <c r="F245" s="5">
        <v>402</v>
      </c>
    </row>
    <row r="246" spans="2:6" x14ac:dyDescent="0.25">
      <c r="B246" t="s">
        <v>3</v>
      </c>
      <c r="C246" t="s">
        <v>37</v>
      </c>
      <c r="D246" t="s">
        <v>28</v>
      </c>
      <c r="E246" s="4">
        <v>7308</v>
      </c>
      <c r="F246" s="5">
        <v>327</v>
      </c>
    </row>
    <row r="247" spans="2:6" x14ac:dyDescent="0.25">
      <c r="B247" t="s">
        <v>40</v>
      </c>
      <c r="C247" t="s">
        <v>37</v>
      </c>
      <c r="D247" t="s">
        <v>27</v>
      </c>
      <c r="E247" s="4">
        <v>6132</v>
      </c>
      <c r="F247" s="5">
        <v>93</v>
      </c>
    </row>
    <row r="248" spans="2:6" x14ac:dyDescent="0.25">
      <c r="B248" t="s">
        <v>10</v>
      </c>
      <c r="C248" t="s">
        <v>35</v>
      </c>
      <c r="D248" t="s">
        <v>14</v>
      </c>
      <c r="E248" s="4">
        <v>3472</v>
      </c>
      <c r="F248" s="5">
        <v>96</v>
      </c>
    </row>
    <row r="249" spans="2:6" x14ac:dyDescent="0.25">
      <c r="B249" t="s">
        <v>8</v>
      </c>
      <c r="C249" t="s">
        <v>39</v>
      </c>
      <c r="D249" t="s">
        <v>18</v>
      </c>
      <c r="E249" s="4">
        <v>9660</v>
      </c>
      <c r="F249" s="5">
        <v>27</v>
      </c>
    </row>
    <row r="250" spans="2:6" x14ac:dyDescent="0.25">
      <c r="B250" t="s">
        <v>9</v>
      </c>
      <c r="C250" t="s">
        <v>38</v>
      </c>
      <c r="D250" t="s">
        <v>26</v>
      </c>
      <c r="E250" s="4">
        <v>2436</v>
      </c>
      <c r="F250" s="5">
        <v>99</v>
      </c>
    </row>
    <row r="251" spans="2:6" x14ac:dyDescent="0.25">
      <c r="B251" t="s">
        <v>9</v>
      </c>
      <c r="C251" t="s">
        <v>38</v>
      </c>
      <c r="D251" t="s">
        <v>33</v>
      </c>
      <c r="E251" s="4">
        <v>9506</v>
      </c>
      <c r="F251" s="5">
        <v>87</v>
      </c>
    </row>
    <row r="252" spans="2:6" x14ac:dyDescent="0.25">
      <c r="B252" t="s">
        <v>10</v>
      </c>
      <c r="C252" t="s">
        <v>37</v>
      </c>
      <c r="D252" t="s">
        <v>21</v>
      </c>
      <c r="E252" s="4">
        <v>245</v>
      </c>
      <c r="F252" s="5">
        <v>288</v>
      </c>
    </row>
    <row r="253" spans="2:6" x14ac:dyDescent="0.25">
      <c r="B253" t="s">
        <v>8</v>
      </c>
      <c r="C253" t="s">
        <v>35</v>
      </c>
      <c r="D253" t="s">
        <v>20</v>
      </c>
      <c r="E253" s="4">
        <v>2702</v>
      </c>
      <c r="F253" s="5">
        <v>363</v>
      </c>
    </row>
    <row r="254" spans="2:6" x14ac:dyDescent="0.25">
      <c r="B254" t="s">
        <v>10</v>
      </c>
      <c r="C254" t="s">
        <v>34</v>
      </c>
      <c r="D254" t="s">
        <v>17</v>
      </c>
      <c r="E254" s="4">
        <v>700</v>
      </c>
      <c r="F254" s="5">
        <v>87</v>
      </c>
    </row>
    <row r="255" spans="2:6" x14ac:dyDescent="0.25">
      <c r="B255" t="s">
        <v>6</v>
      </c>
      <c r="C255" t="s">
        <v>34</v>
      </c>
      <c r="D255" t="s">
        <v>17</v>
      </c>
      <c r="E255" s="4">
        <v>3759</v>
      </c>
      <c r="F255" s="5">
        <v>150</v>
      </c>
    </row>
    <row r="256" spans="2:6" x14ac:dyDescent="0.25">
      <c r="B256" t="s">
        <v>2</v>
      </c>
      <c r="C256" t="s">
        <v>35</v>
      </c>
      <c r="D256" t="s">
        <v>17</v>
      </c>
      <c r="E256" s="4">
        <v>1589</v>
      </c>
      <c r="F256" s="5">
        <v>303</v>
      </c>
    </row>
    <row r="257" spans="2:6" x14ac:dyDescent="0.25">
      <c r="B257" t="s">
        <v>7</v>
      </c>
      <c r="C257" t="s">
        <v>35</v>
      </c>
      <c r="D257" t="s">
        <v>28</v>
      </c>
      <c r="E257" s="4">
        <v>5194</v>
      </c>
      <c r="F257" s="5">
        <v>288</v>
      </c>
    </row>
    <row r="258" spans="2:6" x14ac:dyDescent="0.25">
      <c r="B258" t="s">
        <v>10</v>
      </c>
      <c r="C258" t="s">
        <v>36</v>
      </c>
      <c r="D258" t="s">
        <v>13</v>
      </c>
      <c r="E258" s="4">
        <v>945</v>
      </c>
      <c r="F258" s="5">
        <v>75</v>
      </c>
    </row>
    <row r="259" spans="2:6" x14ac:dyDescent="0.25">
      <c r="B259" t="s">
        <v>40</v>
      </c>
      <c r="C259" t="s">
        <v>38</v>
      </c>
      <c r="D259" t="s">
        <v>31</v>
      </c>
      <c r="E259" s="4">
        <v>1988</v>
      </c>
      <c r="F259" s="5">
        <v>39</v>
      </c>
    </row>
    <row r="260" spans="2:6" x14ac:dyDescent="0.25">
      <c r="B260" t="s">
        <v>6</v>
      </c>
      <c r="C260" t="s">
        <v>34</v>
      </c>
      <c r="D260" t="s">
        <v>32</v>
      </c>
      <c r="E260" s="4">
        <v>6734</v>
      </c>
      <c r="F260" s="5">
        <v>123</v>
      </c>
    </row>
    <row r="261" spans="2:6" x14ac:dyDescent="0.25">
      <c r="B261" t="s">
        <v>40</v>
      </c>
      <c r="C261" t="s">
        <v>36</v>
      </c>
      <c r="D261" t="s">
        <v>4</v>
      </c>
      <c r="E261" s="4">
        <v>217</v>
      </c>
      <c r="F261" s="5">
        <v>36</v>
      </c>
    </row>
    <row r="262" spans="2:6" x14ac:dyDescent="0.25">
      <c r="B262" t="s">
        <v>5</v>
      </c>
      <c r="C262" t="s">
        <v>34</v>
      </c>
      <c r="D262" t="s">
        <v>22</v>
      </c>
      <c r="E262" s="4">
        <v>6279</v>
      </c>
      <c r="F262" s="5">
        <v>237</v>
      </c>
    </row>
    <row r="263" spans="2:6" x14ac:dyDescent="0.25">
      <c r="B263" t="s">
        <v>40</v>
      </c>
      <c r="C263" t="s">
        <v>36</v>
      </c>
      <c r="D263" t="s">
        <v>13</v>
      </c>
      <c r="E263" s="4">
        <v>4424</v>
      </c>
      <c r="F263" s="5">
        <v>201</v>
      </c>
    </row>
    <row r="264" spans="2:6" x14ac:dyDescent="0.25">
      <c r="B264" t="s">
        <v>2</v>
      </c>
      <c r="C264" t="s">
        <v>36</v>
      </c>
      <c r="D264" t="s">
        <v>17</v>
      </c>
      <c r="E264" s="4">
        <v>189</v>
      </c>
      <c r="F264" s="5">
        <v>48</v>
      </c>
    </row>
    <row r="265" spans="2:6" x14ac:dyDescent="0.25">
      <c r="B265" t="s">
        <v>5</v>
      </c>
      <c r="C265" t="s">
        <v>35</v>
      </c>
      <c r="D265" t="s">
        <v>22</v>
      </c>
      <c r="E265" s="4">
        <v>490</v>
      </c>
      <c r="F265" s="5">
        <v>84</v>
      </c>
    </row>
    <row r="266" spans="2:6" x14ac:dyDescent="0.25">
      <c r="B266" t="s">
        <v>8</v>
      </c>
      <c r="C266" t="s">
        <v>37</v>
      </c>
      <c r="D266" t="s">
        <v>21</v>
      </c>
      <c r="E266" s="4">
        <v>434</v>
      </c>
      <c r="F266" s="5">
        <v>87</v>
      </c>
    </row>
    <row r="267" spans="2:6" x14ac:dyDescent="0.25">
      <c r="B267" t="s">
        <v>7</v>
      </c>
      <c r="C267" t="s">
        <v>38</v>
      </c>
      <c r="D267" t="s">
        <v>30</v>
      </c>
      <c r="E267" s="4">
        <v>10129</v>
      </c>
      <c r="F267" s="5">
        <v>312</v>
      </c>
    </row>
    <row r="268" spans="2:6" x14ac:dyDescent="0.25">
      <c r="B268" t="s">
        <v>3</v>
      </c>
      <c r="C268" t="s">
        <v>39</v>
      </c>
      <c r="D268" t="s">
        <v>28</v>
      </c>
      <c r="E268" s="4">
        <v>1652</v>
      </c>
      <c r="F268" s="5">
        <v>102</v>
      </c>
    </row>
    <row r="269" spans="2:6" x14ac:dyDescent="0.25">
      <c r="B269" t="s">
        <v>8</v>
      </c>
      <c r="C269" t="s">
        <v>38</v>
      </c>
      <c r="D269" t="s">
        <v>21</v>
      </c>
      <c r="E269" s="4">
        <v>6433</v>
      </c>
      <c r="F269" s="5">
        <v>78</v>
      </c>
    </row>
    <row r="270" spans="2:6" x14ac:dyDescent="0.25">
      <c r="B270" t="s">
        <v>3</v>
      </c>
      <c r="C270" t="s">
        <v>34</v>
      </c>
      <c r="D270" t="s">
        <v>23</v>
      </c>
      <c r="E270" s="4">
        <v>2212</v>
      </c>
      <c r="F270" s="5">
        <v>117</v>
      </c>
    </row>
    <row r="271" spans="2:6" x14ac:dyDescent="0.25">
      <c r="B271" t="s">
        <v>41</v>
      </c>
      <c r="C271" t="s">
        <v>35</v>
      </c>
      <c r="D271" t="s">
        <v>19</v>
      </c>
      <c r="E271" s="4">
        <v>609</v>
      </c>
      <c r="F271" s="5">
        <v>99</v>
      </c>
    </row>
    <row r="272" spans="2:6" x14ac:dyDescent="0.25">
      <c r="B272" t="s">
        <v>40</v>
      </c>
      <c r="C272" t="s">
        <v>35</v>
      </c>
      <c r="D272" t="s">
        <v>24</v>
      </c>
      <c r="E272" s="4">
        <v>1638</v>
      </c>
      <c r="F272" s="5">
        <v>48</v>
      </c>
    </row>
    <row r="273" spans="2:6" x14ac:dyDescent="0.25">
      <c r="B273" t="s">
        <v>7</v>
      </c>
      <c r="C273" t="s">
        <v>34</v>
      </c>
      <c r="D273" t="s">
        <v>15</v>
      </c>
      <c r="E273" s="4">
        <v>3829</v>
      </c>
      <c r="F273" s="5">
        <v>24</v>
      </c>
    </row>
    <row r="274" spans="2:6" x14ac:dyDescent="0.25">
      <c r="B274" t="s">
        <v>40</v>
      </c>
      <c r="C274" t="s">
        <v>39</v>
      </c>
      <c r="D274" t="s">
        <v>15</v>
      </c>
      <c r="E274" s="4">
        <v>5775</v>
      </c>
      <c r="F274" s="5">
        <v>42</v>
      </c>
    </row>
    <row r="275" spans="2:6" x14ac:dyDescent="0.25">
      <c r="B275" t="s">
        <v>6</v>
      </c>
      <c r="C275" t="s">
        <v>35</v>
      </c>
      <c r="D275" t="s">
        <v>20</v>
      </c>
      <c r="E275" s="4">
        <v>1071</v>
      </c>
      <c r="F275" s="5">
        <v>270</v>
      </c>
    </row>
    <row r="276" spans="2:6" x14ac:dyDescent="0.25">
      <c r="B276" t="s">
        <v>8</v>
      </c>
      <c r="C276" t="s">
        <v>36</v>
      </c>
      <c r="D276" t="s">
        <v>23</v>
      </c>
      <c r="E276" s="4">
        <v>5019</v>
      </c>
      <c r="F276" s="5">
        <v>150</v>
      </c>
    </row>
    <row r="277" spans="2:6" x14ac:dyDescent="0.25">
      <c r="B277" t="s">
        <v>2</v>
      </c>
      <c r="C277" t="s">
        <v>37</v>
      </c>
      <c r="D277" t="s">
        <v>15</v>
      </c>
      <c r="E277" s="4">
        <v>2863</v>
      </c>
      <c r="F277" s="5">
        <v>42</v>
      </c>
    </row>
    <row r="278" spans="2:6" x14ac:dyDescent="0.25">
      <c r="B278" t="s">
        <v>40</v>
      </c>
      <c r="C278" t="s">
        <v>35</v>
      </c>
      <c r="D278" t="s">
        <v>29</v>
      </c>
      <c r="E278" s="4">
        <v>1617</v>
      </c>
      <c r="F278" s="5">
        <v>126</v>
      </c>
    </row>
    <row r="279" spans="2:6" x14ac:dyDescent="0.25">
      <c r="B279" t="s">
        <v>6</v>
      </c>
      <c r="C279" t="s">
        <v>37</v>
      </c>
      <c r="D279" t="s">
        <v>26</v>
      </c>
      <c r="E279" s="4">
        <v>6818</v>
      </c>
      <c r="F279" s="5">
        <v>6</v>
      </c>
    </row>
    <row r="280" spans="2:6" x14ac:dyDescent="0.25">
      <c r="B280" t="s">
        <v>3</v>
      </c>
      <c r="C280" t="s">
        <v>35</v>
      </c>
      <c r="D280" t="s">
        <v>15</v>
      </c>
      <c r="E280" s="4">
        <v>6657</v>
      </c>
      <c r="F280" s="5">
        <v>276</v>
      </c>
    </row>
    <row r="281" spans="2:6" x14ac:dyDescent="0.25">
      <c r="B281" t="s">
        <v>3</v>
      </c>
      <c r="C281" t="s">
        <v>34</v>
      </c>
      <c r="D281" t="s">
        <v>17</v>
      </c>
      <c r="E281" s="4">
        <v>2919</v>
      </c>
      <c r="F281" s="5">
        <v>93</v>
      </c>
    </row>
    <row r="282" spans="2:6" x14ac:dyDescent="0.25">
      <c r="B282" t="s">
        <v>2</v>
      </c>
      <c r="C282" t="s">
        <v>36</v>
      </c>
      <c r="D282" t="s">
        <v>31</v>
      </c>
      <c r="E282" s="4">
        <v>3094</v>
      </c>
      <c r="F282" s="5">
        <v>246</v>
      </c>
    </row>
    <row r="283" spans="2:6" x14ac:dyDescent="0.25">
      <c r="B283" t="s">
        <v>6</v>
      </c>
      <c r="C283" t="s">
        <v>39</v>
      </c>
      <c r="D283" t="s">
        <v>24</v>
      </c>
      <c r="E283" s="4">
        <v>2989</v>
      </c>
      <c r="F283" s="5">
        <v>3</v>
      </c>
    </row>
    <row r="284" spans="2:6" x14ac:dyDescent="0.25">
      <c r="B284" t="s">
        <v>8</v>
      </c>
      <c r="C284" t="s">
        <v>38</v>
      </c>
      <c r="D284" t="s">
        <v>27</v>
      </c>
      <c r="E284" s="4">
        <v>2268</v>
      </c>
      <c r="F284" s="5">
        <v>63</v>
      </c>
    </row>
    <row r="285" spans="2:6" x14ac:dyDescent="0.25">
      <c r="B285" t="s">
        <v>5</v>
      </c>
      <c r="C285" t="s">
        <v>35</v>
      </c>
      <c r="D285" t="s">
        <v>31</v>
      </c>
      <c r="E285" s="4">
        <v>4753</v>
      </c>
      <c r="F285" s="5">
        <v>246</v>
      </c>
    </row>
    <row r="286" spans="2:6" x14ac:dyDescent="0.25">
      <c r="B286" t="s">
        <v>2</v>
      </c>
      <c r="C286" t="s">
        <v>34</v>
      </c>
      <c r="D286" t="s">
        <v>19</v>
      </c>
      <c r="E286" s="4">
        <v>7511</v>
      </c>
      <c r="F286" s="5">
        <v>120</v>
      </c>
    </row>
    <row r="287" spans="2:6" x14ac:dyDescent="0.25">
      <c r="B287" t="s">
        <v>2</v>
      </c>
      <c r="C287" t="s">
        <v>38</v>
      </c>
      <c r="D287" t="s">
        <v>31</v>
      </c>
      <c r="E287" s="4">
        <v>4326</v>
      </c>
      <c r="F287" s="5">
        <v>348</v>
      </c>
    </row>
    <row r="288" spans="2:6" x14ac:dyDescent="0.25">
      <c r="B288" t="s">
        <v>41</v>
      </c>
      <c r="C288" t="s">
        <v>34</v>
      </c>
      <c r="D288" t="s">
        <v>23</v>
      </c>
      <c r="E288" s="4">
        <v>4935</v>
      </c>
      <c r="F288" s="5">
        <v>126</v>
      </c>
    </row>
    <row r="289" spans="2:6" x14ac:dyDescent="0.25">
      <c r="B289" t="s">
        <v>6</v>
      </c>
      <c r="C289" t="s">
        <v>35</v>
      </c>
      <c r="D289" t="s">
        <v>30</v>
      </c>
      <c r="E289" s="4">
        <v>4781</v>
      </c>
      <c r="F289" s="5">
        <v>123</v>
      </c>
    </row>
    <row r="290" spans="2:6" x14ac:dyDescent="0.25">
      <c r="B290" t="s">
        <v>5</v>
      </c>
      <c r="C290" t="s">
        <v>38</v>
      </c>
      <c r="D290" t="s">
        <v>25</v>
      </c>
      <c r="E290" s="4">
        <v>7483</v>
      </c>
      <c r="F290" s="5">
        <v>45</v>
      </c>
    </row>
    <row r="291" spans="2:6" x14ac:dyDescent="0.25">
      <c r="B291" t="s">
        <v>10</v>
      </c>
      <c r="C291" t="s">
        <v>38</v>
      </c>
      <c r="D291" t="s">
        <v>4</v>
      </c>
      <c r="E291" s="4">
        <v>6860</v>
      </c>
      <c r="F291" s="5">
        <v>126</v>
      </c>
    </row>
    <row r="292" spans="2:6" x14ac:dyDescent="0.25">
      <c r="B292" t="s">
        <v>40</v>
      </c>
      <c r="C292" t="s">
        <v>37</v>
      </c>
      <c r="D292" t="s">
        <v>29</v>
      </c>
      <c r="E292" s="4">
        <v>9002</v>
      </c>
      <c r="F292" s="5">
        <v>72</v>
      </c>
    </row>
    <row r="293" spans="2:6" x14ac:dyDescent="0.25">
      <c r="B293" t="s">
        <v>6</v>
      </c>
      <c r="C293" t="s">
        <v>36</v>
      </c>
      <c r="D293" t="s">
        <v>29</v>
      </c>
      <c r="E293" s="4">
        <v>1400</v>
      </c>
      <c r="F293" s="5">
        <v>135</v>
      </c>
    </row>
    <row r="294" spans="2:6" x14ac:dyDescent="0.25">
      <c r="B294" t="s">
        <v>10</v>
      </c>
      <c r="C294" t="s">
        <v>34</v>
      </c>
      <c r="D294" t="s">
        <v>22</v>
      </c>
      <c r="E294" s="4">
        <v>4053</v>
      </c>
      <c r="F294" s="5">
        <v>24</v>
      </c>
    </row>
    <row r="295" spans="2:6" x14ac:dyDescent="0.25">
      <c r="B295" t="s">
        <v>7</v>
      </c>
      <c r="C295" t="s">
        <v>36</v>
      </c>
      <c r="D295" t="s">
        <v>31</v>
      </c>
      <c r="E295" s="4">
        <v>2149</v>
      </c>
      <c r="F295" s="5">
        <v>117</v>
      </c>
    </row>
    <row r="296" spans="2:6" x14ac:dyDescent="0.25">
      <c r="B296" t="s">
        <v>3</v>
      </c>
      <c r="C296" t="s">
        <v>39</v>
      </c>
      <c r="D296" t="s">
        <v>29</v>
      </c>
      <c r="E296" s="4">
        <v>3640</v>
      </c>
      <c r="F296" s="5">
        <v>51</v>
      </c>
    </row>
    <row r="297" spans="2:6" x14ac:dyDescent="0.25">
      <c r="B297" t="s">
        <v>2</v>
      </c>
      <c r="C297" t="s">
        <v>39</v>
      </c>
      <c r="D297" t="s">
        <v>23</v>
      </c>
      <c r="E297" s="4">
        <v>630</v>
      </c>
      <c r="F297" s="5">
        <v>36</v>
      </c>
    </row>
    <row r="298" spans="2:6" x14ac:dyDescent="0.25">
      <c r="B298" t="s">
        <v>9</v>
      </c>
      <c r="C298" t="s">
        <v>35</v>
      </c>
      <c r="D298" t="s">
        <v>27</v>
      </c>
      <c r="E298" s="4">
        <v>2429</v>
      </c>
      <c r="F298" s="5">
        <v>144</v>
      </c>
    </row>
    <row r="299" spans="2:6" x14ac:dyDescent="0.25">
      <c r="B299" t="s">
        <v>9</v>
      </c>
      <c r="C299" t="s">
        <v>36</v>
      </c>
      <c r="D299" t="s">
        <v>25</v>
      </c>
      <c r="E299" s="4">
        <v>2142</v>
      </c>
      <c r="F299" s="5">
        <v>114</v>
      </c>
    </row>
    <row r="300" spans="2:6" x14ac:dyDescent="0.25">
      <c r="B300" t="s">
        <v>7</v>
      </c>
      <c r="C300" t="s">
        <v>37</v>
      </c>
      <c r="D300" t="s">
        <v>30</v>
      </c>
      <c r="E300" s="4">
        <v>6454</v>
      </c>
      <c r="F300" s="5">
        <v>54</v>
      </c>
    </row>
    <row r="301" spans="2:6" x14ac:dyDescent="0.25">
      <c r="B301" t="s">
        <v>7</v>
      </c>
      <c r="C301" t="s">
        <v>37</v>
      </c>
      <c r="D301" t="s">
        <v>16</v>
      </c>
      <c r="E301" s="4">
        <v>4487</v>
      </c>
      <c r="F301" s="5">
        <v>333</v>
      </c>
    </row>
    <row r="302" spans="2:6" x14ac:dyDescent="0.25">
      <c r="B302" t="s">
        <v>3</v>
      </c>
      <c r="C302" t="s">
        <v>37</v>
      </c>
      <c r="D302" t="s">
        <v>4</v>
      </c>
      <c r="E302" s="4">
        <v>938</v>
      </c>
      <c r="F302" s="5">
        <v>366</v>
      </c>
    </row>
    <row r="303" spans="2:6" x14ac:dyDescent="0.25">
      <c r="B303" t="s">
        <v>3</v>
      </c>
      <c r="C303" t="s">
        <v>38</v>
      </c>
      <c r="D303" t="s">
        <v>26</v>
      </c>
      <c r="E303" s="4">
        <v>8841</v>
      </c>
      <c r="F303" s="5">
        <v>303</v>
      </c>
    </row>
    <row r="304" spans="2:6" x14ac:dyDescent="0.25">
      <c r="B304" t="s">
        <v>2</v>
      </c>
      <c r="C304" t="s">
        <v>39</v>
      </c>
      <c r="D304" t="s">
        <v>33</v>
      </c>
      <c r="E304" s="4">
        <v>4018</v>
      </c>
      <c r="F304" s="5">
        <v>126</v>
      </c>
    </row>
    <row r="305" spans="2:6" x14ac:dyDescent="0.25">
      <c r="B305" t="s">
        <v>41</v>
      </c>
      <c r="C305" t="s">
        <v>37</v>
      </c>
      <c r="D305" t="s">
        <v>15</v>
      </c>
      <c r="E305" s="4">
        <v>714</v>
      </c>
      <c r="F305" s="5">
        <v>231</v>
      </c>
    </row>
    <row r="306" spans="2:6" x14ac:dyDescent="0.25">
      <c r="B306" t="s">
        <v>9</v>
      </c>
      <c r="C306" t="s">
        <v>38</v>
      </c>
      <c r="D306" t="s">
        <v>25</v>
      </c>
      <c r="E306" s="4">
        <v>3850</v>
      </c>
      <c r="F306" s="5">
        <v>102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0DA3-655D-4F72-9440-3843120DAED8}">
  <dimension ref="B4:E17"/>
  <sheetViews>
    <sheetView workbookViewId="0">
      <selection activeCell="E7" sqref="E7"/>
    </sheetView>
  </sheetViews>
  <sheetFormatPr defaultRowHeight="15" x14ac:dyDescent="0.25"/>
  <cols>
    <col min="2" max="2" width="16.42578125" bestFit="1" customWidth="1"/>
    <col min="3" max="3" width="14.85546875" bestFit="1" customWidth="1"/>
  </cols>
  <sheetData>
    <row r="4" spans="2:5" x14ac:dyDescent="0.25">
      <c r="B4" s="33" t="s">
        <v>56</v>
      </c>
      <c r="C4" t="s">
        <v>57</v>
      </c>
    </row>
    <row r="5" spans="2:5" x14ac:dyDescent="0.25">
      <c r="B5" s="34" t="s">
        <v>38</v>
      </c>
      <c r="C5" s="35"/>
    </row>
    <row r="6" spans="2:5" x14ac:dyDescent="0.25">
      <c r="B6" s="37" t="s">
        <v>5</v>
      </c>
      <c r="C6" s="35">
        <v>25221</v>
      </c>
      <c r="E6" t="s">
        <v>80</v>
      </c>
    </row>
    <row r="7" spans="2:5" x14ac:dyDescent="0.25">
      <c r="B7" s="34" t="s">
        <v>36</v>
      </c>
      <c r="C7" s="35"/>
    </row>
    <row r="8" spans="2:5" x14ac:dyDescent="0.25">
      <c r="B8" s="37" t="s">
        <v>5</v>
      </c>
      <c r="C8" s="35">
        <v>39620</v>
      </c>
    </row>
    <row r="9" spans="2:5" x14ac:dyDescent="0.25">
      <c r="B9" s="34" t="s">
        <v>34</v>
      </c>
      <c r="C9" s="35"/>
    </row>
    <row r="10" spans="2:5" x14ac:dyDescent="0.25">
      <c r="B10" s="37" t="s">
        <v>5</v>
      </c>
      <c r="C10" s="35">
        <v>41559</v>
      </c>
    </row>
    <row r="11" spans="2:5" x14ac:dyDescent="0.25">
      <c r="B11" s="34" t="s">
        <v>37</v>
      </c>
      <c r="C11" s="35"/>
    </row>
    <row r="12" spans="2:5" x14ac:dyDescent="0.25">
      <c r="B12" s="37" t="s">
        <v>7</v>
      </c>
      <c r="C12" s="35">
        <v>43568</v>
      </c>
    </row>
    <row r="13" spans="2:5" x14ac:dyDescent="0.25">
      <c r="B13" s="34" t="s">
        <v>39</v>
      </c>
      <c r="C13" s="35"/>
    </row>
    <row r="14" spans="2:5" x14ac:dyDescent="0.25">
      <c r="B14" s="37" t="s">
        <v>2</v>
      </c>
      <c r="C14" s="35">
        <v>45752</v>
      </c>
    </row>
    <row r="15" spans="2:5" x14ac:dyDescent="0.25">
      <c r="B15" s="34" t="s">
        <v>35</v>
      </c>
      <c r="C15" s="35"/>
    </row>
    <row r="16" spans="2:5" x14ac:dyDescent="0.25">
      <c r="B16" s="37" t="s">
        <v>40</v>
      </c>
      <c r="C16" s="35">
        <v>38325</v>
      </c>
    </row>
    <row r="17" spans="2:3" x14ac:dyDescent="0.25">
      <c r="B17" s="34" t="s">
        <v>58</v>
      </c>
      <c r="C17" s="35">
        <v>234045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Sheet12</vt:lpstr>
      <vt:lpstr>Simple states</vt:lpstr>
      <vt:lpstr>Conditional formating</vt:lpstr>
      <vt:lpstr>Sales By country</vt:lpstr>
      <vt:lpstr>sales with pivot table</vt:lpstr>
      <vt:lpstr>Per unit Sales </vt:lpstr>
      <vt:lpstr>Anomylies via graph</vt:lpstr>
      <vt:lpstr>Best Seller as per Geography</vt:lpstr>
      <vt:lpstr>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 LATITUDE E 6440</cp:lastModifiedBy>
  <dcterms:created xsi:type="dcterms:W3CDTF">2021-03-14T20:21:32Z</dcterms:created>
  <dcterms:modified xsi:type="dcterms:W3CDTF">2022-12-06T13:28:57Z</dcterms:modified>
</cp:coreProperties>
</file>