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ITsP\Desktop\"/>
    </mc:Choice>
  </mc:AlternateContent>
  <xr:revisionPtr revIDLastSave="0" documentId="13_ncr:1_{FF88CC5C-ECEC-46B0-A512-1A93A164DFDC}" xr6:coauthVersionLast="36" xr6:coauthVersionMax="36" xr10:uidLastSave="{00000000-0000-0000-0000-000000000000}"/>
  <bookViews>
    <workbookView xWindow="0" yWindow="0" windowWidth="9345" windowHeight="64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 l="1"/>
</calcChain>
</file>

<file path=xl/sharedStrings.xml><?xml version="1.0" encoding="utf-8"?>
<sst xmlns="http://schemas.openxmlformats.org/spreadsheetml/2006/main" count="855" uniqueCount="234">
  <si>
    <t>NO</t>
  </si>
  <si>
    <t>ชื้อร้าน</t>
  </si>
  <si>
    <t>ประเภทร้าน</t>
  </si>
  <si>
    <t>สินค้าที่ขาย</t>
  </si>
  <si>
    <t>สินค้าที่บริการ</t>
  </si>
  <si>
    <t>เวลา
เปิด-ปิดร้าน</t>
  </si>
  <si>
    <t>กลุ่ม
เป้าหมาย</t>
  </si>
  <si>
    <t>สถานที่ตั้ง</t>
  </si>
  <si>
    <t>การโปรโหมด
ร้าน</t>
  </si>
  <si>
    <t>พฤติกรรม
ของผู้บริโภคที่เข้ามาใช้บริการ</t>
  </si>
  <si>
    <t>ระดับ
ความน่าลงทุน</t>
  </si>
  <si>
    <t xml:space="preserve">ระดับ
ความเสี่ยง </t>
  </si>
  <si>
    <t xml:space="preserve">ระดับ
โอกาสพัฒนา </t>
  </si>
  <si>
    <t xml:space="preserve">ระดับทำเล </t>
  </si>
  <si>
    <t>จำนวน
พนักงาน</t>
  </si>
  <si>
    <t>ชั้นที่1</t>
  </si>
  <si>
    <t xml:space="preserve">AUNTIE ANNE’S                        </t>
  </si>
  <si>
    <t>DINING</t>
  </si>
  <si>
    <t>เครื่องดื่มและเบอเกอรี่</t>
  </si>
  <si>
    <t>11.00-21.00 น.</t>
  </si>
  <si>
    <t>ทุกเพศ,ทุกวัย</t>
  </si>
  <si>
    <t>เซ็นทรัส ลำปาง</t>
  </si>
  <si>
    <t>-</t>
  </si>
  <si>
    <t>ซื้อเบอเกอรี่</t>
  </si>
  <si>
    <t>ตำแซ่บเวอร์ BYพี่แมว</t>
  </si>
  <si>
    <t>อาหาร</t>
  </si>
  <si>
    <t>รับประทานอาหาร</t>
  </si>
  <si>
    <t>FOODPAKN</t>
  </si>
  <si>
    <t>KFC</t>
  </si>
  <si>
    <t>ไก่ทอด,เบอเกอร์,ไอศกรีม</t>
  </si>
  <si>
    <t>ซื้อกลับบ้านและ
สั่งทานที่ร้าน</t>
  </si>
  <si>
    <t>MC.DONALD’S</t>
  </si>
  <si>
    <t>STARBUCK’S COFFEE</t>
  </si>
  <si>
    <t>เครื่องดื่ม</t>
  </si>
  <si>
    <t>ส่วนใหญ่
จะซื้อกาแฟ
และนั่งเล่น</t>
  </si>
  <si>
    <t>SWENSEN’S</t>
  </si>
  <si>
    <t>ไอศกรีม</t>
  </si>
  <si>
    <t>สั่งทานที่ร้าน</t>
  </si>
  <si>
    <t>AIIZ</t>
  </si>
  <si>
    <t>FASHIONS</t>
  </si>
  <si>
    <t>เสื้อผ้า</t>
  </si>
  <si>
    <t>BODY GLOVE</t>
  </si>
  <si>
    <t>CC-OO</t>
  </si>
  <si>
    <t>CPS CHADS</t>
  </si>
  <si>
    <t>GIORDANO</t>
  </si>
  <si>
    <t>JASPAI</t>
  </si>
  <si>
    <t>LEE</t>
  </si>
  <si>
    <t>เสื้อ-กางเกงยีน</t>
  </si>
  <si>
    <t>LEVI’S</t>
  </si>
  <si>
    <t>MC JEANS</t>
  </si>
  <si>
    <t>PLAYBOY</t>
  </si>
  <si>
    <t>ZEIN</t>
  </si>
  <si>
    <t>WRANGLER</t>
  </si>
  <si>
    <t>X-ACT</t>
  </si>
  <si>
    <t>SALINA</t>
  </si>
  <si>
    <t>ชุดชั้นในสตรี</t>
  </si>
  <si>
    <t>BEAUTY BUFFET</t>
  </si>
  <si>
    <t>เครื่องสำอาง</t>
  </si>
  <si>
    <t>BEAUTY COTTAGE</t>
  </si>
  <si>
    <t>SKIN FOOD</t>
  </si>
  <si>
    <t>ผลิตภัณฑ์เกี่ยวกับผิว</t>
  </si>
  <si>
    <t>THE BODYSHOP</t>
  </si>
  <si>
    <t>ORIENTAL PRINCESS</t>
  </si>
  <si>
    <t>JUBILEE DIAMOND</t>
  </si>
  <si>
    <t>เพชร</t>
  </si>
  <si>
    <t>PRINCESS DIAMOND</t>
  </si>
  <si>
    <t>WATTCHES</t>
  </si>
  <si>
    <t>WATCH STATION</t>
  </si>
  <si>
    <t>นาฬิกา</t>
  </si>
  <si>
    <t>LYN</t>
  </si>
  <si>
    <t>กระเป๋า</t>
  </si>
  <si>
    <t>V2WORLD</t>
  </si>
  <si>
    <t>วัยรุ่นขึ้นไป</t>
  </si>
  <si>
    <t>sale 50%</t>
  </si>
  <si>
    <t>เลือกดูและซื้อ</t>
  </si>
  <si>
    <t>2ชิ้น 25%
 3ชิ้น 30%</t>
  </si>
  <si>
    <t>คนมีฐานนะ</t>
  </si>
  <si>
    <t>วันทำงานขึ้นไป</t>
  </si>
  <si>
    <t>วัยทำงานไป</t>
  </si>
  <si>
    <t>ซื้อกางเกงแถมเสื้อ</t>
  </si>
  <si>
    <t>สอบถามยี่ห้อและเลือกซื้อ</t>
  </si>
  <si>
    <t>เลือกซื้อ</t>
  </si>
  <si>
    <t>ผู้หญิงวัยรุ่นขึ้นไป</t>
  </si>
  <si>
    <t>คนชอบเดินทาง</t>
  </si>
  <si>
    <t>SUPERSPORTS</t>
  </si>
  <si>
    <t>TOP MARKET</t>
  </si>
  <si>
    <t>BANKOK BANKING</t>
  </si>
  <si>
    <t>BANK OF AYUDHYA</t>
  </si>
  <si>
    <t>GOVERNMENT SAVINGS BANK</t>
  </si>
  <si>
    <t>KASIKORN BANK</t>
  </si>
  <si>
    <t>KRUNGTHAI BANK</t>
  </si>
  <si>
    <t>THAI LIFE INSURANCE</t>
  </si>
  <si>
    <t>TMB BANK</t>
  </si>
  <si>
    <t>B2S</t>
  </si>
  <si>
    <t>BANANA IT</t>
  </si>
  <si>
    <t>BIG CAMERA</t>
  </si>
  <si>
    <t>DTAC</t>
  </si>
  <si>
    <t>ISTUDIO BY MAC</t>
  </si>
  <si>
    <t>JAY MART</t>
  </si>
  <si>
    <t>JIB COMPUTER</t>
  </si>
  <si>
    <t>DAISO</t>
  </si>
  <si>
    <t>IT CITY</t>
  </si>
  <si>
    <t>แม่วังสื่อสาร</t>
  </si>
  <si>
    <t>PA.PHONE</t>
  </si>
  <si>
    <t>POWERBUY</t>
  </si>
  <si>
    <t>SAMSUNG</t>
  </si>
  <si>
    <t>TELEWIZ</t>
  </si>
  <si>
    <t>ชั้นที่2</t>
  </si>
  <si>
    <t>AEON THANA SINAP
 BANKING</t>
  </si>
  <si>
    <t>MUANGTHAI
 LIFE ASSURANCE</t>
  </si>
  <si>
    <t>SIAM COMMERCIAL
 BANK</t>
  </si>
  <si>
    <t>ISLAMIC BANK 
OF THAILAND</t>
  </si>
  <si>
    <t>OPPO</t>
  </si>
  <si>
    <t>WORLD CAMERA</t>
  </si>
  <si>
    <t>FOCUS</t>
  </si>
  <si>
    <t>นิยมยีน</t>
  </si>
  <si>
    <t>SHOP PREM</t>
  </si>
  <si>
    <t>BATA</t>
  </si>
  <si>
    <t>FOOT IN</t>
  </si>
  <si>
    <t>ห้างทองเยาวราชกรุงเทพ</t>
  </si>
  <si>
    <t>NITIPON</t>
  </si>
  <si>
    <t>SPARCHA SLIMMING</t>
  </si>
  <si>
    <t>TO B1</t>
  </si>
  <si>
    <t>WUTTISAK</t>
  </si>
  <si>
    <t>ชั้นที่3</t>
  </si>
  <si>
    <t>NAI IN</t>
  </si>
  <si>
    <t>SE-ED BOOK</t>
  </si>
  <si>
    <t>BLACK CANYON</t>
  </si>
  <si>
    <t>DAIDOMON</t>
  </si>
  <si>
    <t>DAIRY QUEEN</t>
  </si>
  <si>
    <t>HOT POT</t>
  </si>
  <si>
    <t>JEFER</t>
  </si>
  <si>
    <t>MISTER DONUT</t>
  </si>
  <si>
    <t>MIYABI KAITEN</t>
  </si>
  <si>
    <t>MK</t>
  </si>
  <si>
    <t>MR.BUN</t>
  </si>
  <si>
    <t>PHUNGNOI</t>
  </si>
  <si>
    <t>SATAFE’ STEAK</t>
  </si>
  <si>
    <t>SHABUSHI</t>
  </si>
  <si>
    <t>SUKISHI</t>
  </si>
  <si>
    <t>S&amp;P</t>
  </si>
  <si>
    <t>THE PIZZA COMPANY</t>
  </si>
  <si>
    <t>YAYOI</t>
  </si>
  <si>
    <t>FUN PLANET</t>
  </si>
  <si>
    <t>SF CINEMA</t>
  </si>
  <si>
    <t>BETTER VISION</t>
  </si>
  <si>
    <t>TOP CHAROEN</t>
  </si>
  <si>
    <t>AMAXS</t>
  </si>
  <si>
    <t>BOOTS</t>
  </si>
  <si>
    <t>P&amp;F</t>
  </si>
  <si>
    <t>WATSONS</t>
  </si>
  <si>
    <t>BOOMERANG</t>
  </si>
  <si>
    <t>ELVIRA</t>
  </si>
  <si>
    <t>FICO</t>
  </si>
  <si>
    <t>TWICE ทไวน์</t>
  </si>
  <si>
    <t>คนเดินทาง</t>
  </si>
  <si>
    <t>BANKING</t>
  </si>
  <si>
    <t>ประกันชีวิต</t>
  </si>
  <si>
    <t>ธุรกรรม
ด้านการเงิน</t>
  </si>
  <si>
    <t>ขายประกัน</t>
  </si>
  <si>
    <t>หนังสือและเครื่องเขียน</t>
  </si>
  <si>
    <t>สมาร์ทโฟน,คอมพิวเตอร์</t>
  </si>
  <si>
    <t>กล้องและอุปกรณ์</t>
  </si>
  <si>
    <t>สมาร์ทโฟน</t>
  </si>
  <si>
    <t>สมาร์ทโฟนและคอมพิวเตอร์</t>
  </si>
  <si>
    <t>คอมพิวเตร์</t>
  </si>
  <si>
    <t>เคื่องใช้ไฟฟ้า</t>
  </si>
  <si>
    <t>อุปกณ์สมาร์ทโฟน</t>
  </si>
  <si>
    <t>ฟิล์มติดสมาณ์ทโฟน</t>
  </si>
  <si>
    <t>ของใช้และของตกแต่งบ้าน</t>
  </si>
  <si>
    <t>กางเกงยีน</t>
  </si>
  <si>
    <t>รองเท้า</t>
  </si>
  <si>
    <t>ทอง</t>
  </si>
  <si>
    <t>ให้คำปรึกษาเรื่องใบหน้า</t>
  </si>
  <si>
    <t>ผลิตภัณฑ์เกี่ยวกับใบหน้า</t>
  </si>
  <si>
    <t>ทำสปาร์</t>
  </si>
  <si>
    <t>ตัดผม/ทำผม</t>
  </si>
  <si>
    <t>BOOK</t>
  </si>
  <si>
    <t>หนังสือ</t>
  </si>
  <si>
    <t>เครื่องเล่น</t>
  </si>
  <si>
    <t>โรงภาพยน์</t>
  </si>
  <si>
    <t>OPTICIANS</t>
  </si>
  <si>
    <t>GIFT</t>
  </si>
  <si>
    <t>แม่และเด็ก</t>
  </si>
  <si>
    <t>HAIRDRESSING</t>
  </si>
  <si>
    <t>ร้านทอง</t>
  </si>
  <si>
    <t>BAGS</t>
  </si>
  <si>
    <t>SHOES</t>
  </si>
  <si>
    <t>CAMERA</t>
  </si>
  <si>
    <t>ปิ้งย่าง</t>
  </si>
  <si>
    <t>สุกกี้,ชาบู</t>
  </si>
  <si>
    <t>สเต็ก</t>
  </si>
  <si>
    <t>เบอเกอรี่</t>
  </si>
  <si>
    <t>ชาบู,ซูชิ</t>
  </si>
  <si>
    <t>พิซซ่า</t>
  </si>
  <si>
    <t>อาหารญี่ปุ่น</t>
  </si>
  <si>
    <t>ดุภาพยน์</t>
  </si>
  <si>
    <t>แว่นต่าและอุปกรณ์</t>
  </si>
  <si>
    <t>เครื่องนวดไฟฟ้า</t>
  </si>
  <si>
    <t>เครื่องสำอางของใช้</t>
  </si>
  <si>
    <t>ของฝาก</t>
  </si>
  <si>
    <t>ร้านยา</t>
  </si>
  <si>
    <t>ของใช้,ของเล่น เด็ก</t>
  </si>
  <si>
    <t>อุปกรณืกีฬา</t>
  </si>
  <si>
    <t>ของสด,ขนม,ของใช้</t>
  </si>
  <si>
    <t>3ชิ้น 80%</t>
  </si>
  <si>
    <t>เลือกซื้อรองแป็นส่วนใหญ่</t>
  </si>
  <si>
    <t>เลือกซื้อของใช้ อาหารสด</t>
  </si>
  <si>
    <t>ฝาก-ถอน-โอน-จ่าย
และอื่นๆ</t>
  </si>
  <si>
    <t>ซื้อ-จ่ายค่าประกัน</t>
  </si>
  <si>
    <t>ปรึกษาเรื่องสิว,
ฝ้า,กระ
เป็นส่วนใหญ๋</t>
  </si>
  <si>
    <t>ส่วนใหญ่ทำสีผม</t>
  </si>
  <si>
    <t>ซื้อหนังสือ</t>
  </si>
  <si>
    <t>ซื้อเครื่องดื่ม</t>
  </si>
  <si>
    <t>ซื้อไอศกรีม</t>
  </si>
  <si>
    <t>ซื้อกลับบ้าน</t>
  </si>
  <si>
    <t>รับประทาน
อาหารที่ร้าน</t>
  </si>
  <si>
    <t>วัดสายตาและปรึกษา</t>
  </si>
  <si>
    <t>สอบถามยี่ห้อ</t>
  </si>
  <si>
    <t>สอบถาม</t>
  </si>
  <si>
    <t>ทุกเพศทุกวัย</t>
  </si>
  <si>
    <t>วันรุ่นขึ้นไป</t>
  </si>
  <si>
    <t>วัยรุ่น</t>
  </si>
  <si>
    <t>ผู้หญิงวันกลางคน</t>
  </si>
  <si>
    <t>ของใช้</t>
  </si>
  <si>
    <t>MARKET</t>
  </si>
  <si>
    <t>SPORTS</t>
  </si>
  <si>
    <t>book</t>
  </si>
  <si>
    <t>BEAUTY</t>
  </si>
  <si>
    <t>PHONE</t>
  </si>
  <si>
    <t>ELECTRONIC</t>
  </si>
  <si>
    <t>JEWELRY</t>
  </si>
  <si>
    <t>HEALTH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</si>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</sst>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1"/>
      <color theme="1"/>
      <name val="TH SarabunPSK"/>
      <family val="2"/>
    </font>
    <font>
      <sz val="12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1"/>
      <color rgb="FFFF0000"/>
      <name val="TH SarabunPSK"/>
      <family val="2"/>
    </font>
    <font>
      <sz val="11"/>
      <color theme="1"/>
      <name val="Calibri"/>
      <family val="2"/>
    </font>
    <font>
      <sz val="11"/>
      <color theme="0"/>
      <name val="Tahoma"/>
      <family val="2"/>
      <scheme val="minor"/>
    </font>
    <font>
      <b/>
      <sz val="14"/>
      <color theme="0"/>
      <name val="TH SarabunPSK"/>
      <family val="2"/>
    </font>
    <font>
      <sz val="11"/>
      <color theme="0"/>
      <name val="Tahoma"/>
      <family val="2"/>
      <charset val="222"/>
      <scheme val="minor"/>
    </font>
    <font>
      <b/>
      <sz val="12"/>
      <color theme="0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theme="0"/>
      <name val="TH SarabunPSK"/>
      <family val="2"/>
    </font>
    <font>
      <b/>
      <sz val="18"/>
      <color theme="0"/>
      <name val="TH SarabunPSK"/>
      <family val="2"/>
    </font>
    <font>
      <sz val="18"/>
      <color theme="1"/>
      <name val="Tahoma"/>
      <family val="2"/>
      <scheme val="minor"/>
    </font>
    <font>
      <sz val="18"/>
      <color theme="0"/>
      <name val="Tahoma"/>
      <family val="2"/>
      <charset val="222"/>
      <scheme val="minor"/>
    </font>
    <font>
      <sz val="18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u/>
      <sz val="18"/>
      <color theme="1"/>
      <name val="TH SarabunPSK"/>
      <family val="2"/>
    </font>
    <font>
      <u/>
      <sz val="11"/>
      <color theme="1"/>
      <name val="Tahoma"/>
      <family val="2"/>
      <charset val="22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CC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/>
    <xf numFmtId="0" fontId="3" fillId="0" borderId="7" xfId="0" applyFont="1" applyBorder="1"/>
    <xf numFmtId="0" fontId="3" fillId="0" borderId="15" xfId="0" applyFont="1" applyBorder="1"/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18" xfId="0" applyFont="1" applyBorder="1"/>
    <xf numFmtId="0" fontId="3" fillId="0" borderId="29" xfId="0" applyFont="1" applyBorder="1" applyAlignment="1">
      <alignment vertical="center"/>
    </xf>
    <xf numFmtId="0" fontId="3" fillId="0" borderId="22" xfId="0" applyFont="1" applyBorder="1"/>
    <xf numFmtId="0" fontId="3" fillId="0" borderId="19" xfId="0" applyFont="1" applyBorder="1"/>
    <xf numFmtId="0" fontId="0" fillId="0" borderId="19" xfId="0" applyBorder="1"/>
    <xf numFmtId="0" fontId="0" fillId="0" borderId="23" xfId="0" applyBorder="1"/>
    <xf numFmtId="0" fontId="0" fillId="0" borderId="19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33" xfId="0" applyFont="1" applyBorder="1" applyAlignment="1">
      <alignment horizontal="center"/>
    </xf>
    <xf numFmtId="0" fontId="3" fillId="0" borderId="3" xfId="0" applyFont="1" applyBorder="1" applyAlignment="1"/>
    <xf numFmtId="0" fontId="3" fillId="0" borderId="25" xfId="0" applyFont="1" applyBorder="1" applyAlignment="1">
      <alignment vertical="center"/>
    </xf>
    <xf numFmtId="0" fontId="3" fillId="0" borderId="26" xfId="0" applyFont="1" applyBorder="1"/>
    <xf numFmtId="0" fontId="0" fillId="0" borderId="7" xfId="0" applyBorder="1"/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horizontal="left" vertical="center"/>
    </xf>
    <xf numFmtId="0" fontId="3" fillId="0" borderId="3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0" fillId="0" borderId="9" xfId="0" applyBorder="1"/>
    <xf numFmtId="0" fontId="3" fillId="0" borderId="37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0" borderId="37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18" xfId="0" applyFont="1" applyBorder="1" applyAlignment="1"/>
    <xf numFmtId="0" fontId="3" fillId="0" borderId="22" xfId="0" applyFont="1" applyBorder="1" applyAlignment="1"/>
    <xf numFmtId="0" fontId="3" fillId="0" borderId="26" xfId="0" applyFont="1" applyBorder="1" applyAlignment="1"/>
    <xf numFmtId="0" fontId="7" fillId="0" borderId="1" xfId="0" applyFont="1" applyBorder="1"/>
    <xf numFmtId="0" fontId="3" fillId="0" borderId="17" xfId="0" applyFont="1" applyBorder="1" applyAlignment="1">
      <alignment horizontal="center" vertical="center"/>
    </xf>
    <xf numFmtId="0" fontId="3" fillId="0" borderId="34" xfId="0" applyFont="1" applyBorder="1" applyAlignment="1"/>
    <xf numFmtId="0" fontId="0" fillId="0" borderId="22" xfId="0" applyBorder="1"/>
    <xf numFmtId="0" fontId="3" fillId="0" borderId="19" xfId="0" applyFont="1" applyBorder="1" applyAlignment="1">
      <alignment vertical="center"/>
    </xf>
    <xf numFmtId="0" fontId="3" fillId="0" borderId="2" xfId="0" applyFont="1" applyBorder="1" applyAlignment="1"/>
    <xf numFmtId="0" fontId="0" fillId="0" borderId="33" xfId="0" applyBorder="1"/>
    <xf numFmtId="0" fontId="0" fillId="0" borderId="17" xfId="0" applyBorder="1"/>
    <xf numFmtId="0" fontId="0" fillId="0" borderId="5" xfId="0" applyBorder="1"/>
    <xf numFmtId="0" fontId="3" fillId="0" borderId="1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0" fillId="0" borderId="8" xfId="0" applyBorder="1"/>
    <xf numFmtId="0" fontId="3" fillId="0" borderId="43" xfId="0" applyFont="1" applyBorder="1" applyAlignment="1">
      <alignment vertical="center"/>
    </xf>
    <xf numFmtId="0" fontId="0" fillId="0" borderId="46" xfId="0" applyBorder="1"/>
    <xf numFmtId="0" fontId="0" fillId="0" borderId="47" xfId="0" applyBorder="1"/>
    <xf numFmtId="0" fontId="6" fillId="0" borderId="0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40" xfId="0" applyFont="1" applyBorder="1"/>
    <xf numFmtId="0" fontId="2" fillId="0" borderId="3" xfId="0" applyFont="1" applyBorder="1"/>
    <xf numFmtId="0" fontId="3" fillId="0" borderId="42" xfId="0" applyFont="1" applyBorder="1"/>
    <xf numFmtId="0" fontId="3" fillId="0" borderId="17" xfId="0" applyFont="1" applyBorder="1"/>
    <xf numFmtId="0" fontId="0" fillId="0" borderId="49" xfId="0" applyBorder="1"/>
    <xf numFmtId="0" fontId="3" fillId="0" borderId="44" xfId="0" applyFont="1" applyBorder="1"/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44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2" fillId="0" borderId="19" xfId="0" applyFont="1" applyBorder="1"/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33" xfId="0" applyFont="1" applyBorder="1"/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44" xfId="0" applyFont="1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33" xfId="0" applyFont="1" applyBorder="1"/>
    <xf numFmtId="0" fontId="2" fillId="0" borderId="3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8" fillId="0" borderId="41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wrapText="1"/>
    </xf>
    <xf numFmtId="0" fontId="6" fillId="0" borderId="47" xfId="0" applyFont="1" applyFill="1" applyBorder="1" applyAlignment="1">
      <alignment vertical="center"/>
    </xf>
    <xf numFmtId="0" fontId="2" fillId="0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0" xfId="0" applyFont="1" applyBorder="1" applyAlignment="1">
      <alignment horizontal="right" vertical="center"/>
    </xf>
    <xf numFmtId="0" fontId="2" fillId="0" borderId="31" xfId="0" applyFont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0" fillId="9" borderId="11" xfId="0" applyFill="1" applyBorder="1"/>
    <xf numFmtId="0" fontId="12" fillId="10" borderId="12" xfId="0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3" borderId="12" xfId="0" applyFont="1" applyFill="1" applyBorder="1" applyAlignment="1">
      <alignment horizontal="center" wrapText="1"/>
    </xf>
    <xf numFmtId="0" fontId="3" fillId="14" borderId="13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16" borderId="13" xfId="0" applyFont="1" applyFill="1" applyBorder="1"/>
    <xf numFmtId="0" fontId="9" fillId="17" borderId="19" xfId="0" applyFont="1" applyFill="1" applyBorder="1"/>
    <xf numFmtId="0" fontId="9" fillId="17" borderId="23" xfId="0" applyFont="1" applyFill="1" applyBorder="1"/>
    <xf numFmtId="0" fontId="12" fillId="18" borderId="11" xfId="0" applyFont="1" applyFill="1" applyBorder="1" applyAlignment="1">
      <alignment horizontal="center"/>
    </xf>
    <xf numFmtId="0" fontId="3" fillId="19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0" borderId="12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21" borderId="13" xfId="0" applyFont="1" applyFill="1" applyBorder="1" applyAlignment="1">
      <alignment horizontal="center" vertical="center"/>
    </xf>
    <xf numFmtId="0" fontId="3" fillId="22" borderId="13" xfId="0" applyFont="1" applyFill="1" applyBorder="1" applyAlignment="1">
      <alignment horizontal="center" vertical="center"/>
    </xf>
    <xf numFmtId="0" fontId="3" fillId="23" borderId="13" xfId="0" applyFont="1" applyFill="1" applyBorder="1" applyAlignment="1">
      <alignment horizontal="center"/>
    </xf>
    <xf numFmtId="0" fontId="4" fillId="24" borderId="12" xfId="0" applyFont="1" applyFill="1" applyBorder="1" applyAlignment="1">
      <alignment horizontal="center" vertical="center"/>
    </xf>
    <xf numFmtId="0" fontId="4" fillId="25" borderId="13" xfId="0" applyFont="1" applyFill="1" applyBorder="1" applyAlignment="1">
      <alignment horizontal="center"/>
    </xf>
    <xf numFmtId="0" fontId="0" fillId="20" borderId="0" xfId="0" applyFill="1" applyBorder="1"/>
    <xf numFmtId="0" fontId="15" fillId="20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wrapText="1"/>
    </xf>
    <xf numFmtId="0" fontId="14" fillId="14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5" fillId="21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0" fillId="23" borderId="1" xfId="0" applyFont="1" applyFill="1" applyBorder="1" applyAlignment="1">
      <alignment horizontal="center"/>
    </xf>
    <xf numFmtId="0" fontId="13" fillId="24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9" fillId="9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21" fillId="20" borderId="1" xfId="0" applyFont="1" applyFill="1" applyBorder="1" applyAlignment="1">
      <alignment horizontal="center"/>
    </xf>
    <xf numFmtId="0" fontId="22" fillId="20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00FFCC"/>
      <color rgb="FF00FF00"/>
      <color rgb="FFFFCCCC"/>
      <color rgb="FF993300"/>
      <color rgb="FF006666"/>
      <color rgb="FF008000"/>
      <color rgb="FFFFCC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tabSelected="1" topLeftCell="B20" zoomScale="77" zoomScaleNormal="77" workbookViewId="0">
      <selection activeCell="Q32" sqref="Q32"/>
    </sheetView>
  </sheetViews>
  <sheetFormatPr defaultRowHeight="14.25" x14ac:dyDescent="0.2"/>
  <cols>
    <col min="1" max="1" width="4.125" customWidth="1"/>
    <col min="2" max="2" width="14.125" customWidth="1"/>
    <col min="3" max="3" width="9.5" customWidth="1"/>
    <col min="4" max="4" width="14.75" customWidth="1"/>
    <col min="5" max="5" width="14" customWidth="1"/>
    <col min="6" max="6" width="10.125" customWidth="1"/>
    <col min="7" max="7" width="13" customWidth="1"/>
    <col min="8" max="8" width="11.625" customWidth="1"/>
    <col min="9" max="9" width="9.875" customWidth="1"/>
    <col min="10" max="10" width="15.25" customWidth="1"/>
    <col min="11" max="11" width="14.25" customWidth="1"/>
    <col min="17" max="17" width="30.75" customWidth="1"/>
  </cols>
  <sheetData>
    <row r="1" spans="1:18" ht="65.2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3" t="s">
        <v>14</v>
      </c>
    </row>
    <row r="2" spans="1:18" ht="15.75" customHeight="1" thickBot="1" x14ac:dyDescent="0.45">
      <c r="A2" s="22"/>
      <c r="B2" s="17" t="s">
        <v>15</v>
      </c>
      <c r="C2" s="22"/>
      <c r="D2" s="22"/>
      <c r="E2" s="22"/>
      <c r="F2" s="26"/>
      <c r="G2" s="22"/>
      <c r="H2" s="22"/>
      <c r="I2" s="22"/>
      <c r="J2" s="22"/>
      <c r="K2" s="22"/>
      <c r="L2" s="22"/>
      <c r="M2" s="22"/>
      <c r="N2" s="22"/>
      <c r="O2" s="22"/>
    </row>
    <row r="3" spans="1:18" ht="22.5" thickBot="1" x14ac:dyDescent="0.55000000000000004">
      <c r="A3" s="152">
        <v>1</v>
      </c>
      <c r="B3" s="53" t="s">
        <v>16</v>
      </c>
      <c r="C3" s="154" t="s">
        <v>17</v>
      </c>
      <c r="D3" s="30" t="s">
        <v>18</v>
      </c>
      <c r="E3" s="32" t="s">
        <v>22</v>
      </c>
      <c r="F3" s="31" t="s">
        <v>19</v>
      </c>
      <c r="G3" s="32" t="s">
        <v>20</v>
      </c>
      <c r="H3" s="31" t="s">
        <v>21</v>
      </c>
      <c r="I3" s="31" t="s">
        <v>22</v>
      </c>
      <c r="J3" s="31" t="s">
        <v>23</v>
      </c>
      <c r="K3" s="105">
        <v>3</v>
      </c>
      <c r="L3" s="105">
        <v>1</v>
      </c>
      <c r="M3" s="105">
        <v>3</v>
      </c>
      <c r="N3" s="105">
        <v>3</v>
      </c>
      <c r="O3" s="106">
        <v>3</v>
      </c>
    </row>
    <row r="4" spans="1:18" ht="27.75" thickBot="1" x14ac:dyDescent="0.65">
      <c r="A4" s="153">
        <v>2</v>
      </c>
      <c r="B4" s="54" t="s">
        <v>24</v>
      </c>
      <c r="C4" s="155" t="s">
        <v>17</v>
      </c>
      <c r="D4" s="20" t="s">
        <v>25</v>
      </c>
      <c r="E4" s="32" t="s">
        <v>22</v>
      </c>
      <c r="F4" s="31" t="s">
        <v>19</v>
      </c>
      <c r="G4" s="13" t="s">
        <v>20</v>
      </c>
      <c r="H4" s="31" t="s">
        <v>21</v>
      </c>
      <c r="I4" s="14"/>
      <c r="J4" s="14" t="s">
        <v>26</v>
      </c>
      <c r="K4" s="7">
        <v>3</v>
      </c>
      <c r="L4" s="7">
        <v>2</v>
      </c>
      <c r="M4" s="7">
        <v>1</v>
      </c>
      <c r="N4" s="7">
        <v>2</v>
      </c>
      <c r="O4" s="102">
        <v>4</v>
      </c>
      <c r="Q4" s="194" t="s">
        <v>17</v>
      </c>
      <c r="R4" s="218">
        <f>COUNTIF(C2:C105,"DINING")</f>
        <v>23</v>
      </c>
    </row>
    <row r="5" spans="1:18" ht="27.75" thickBot="1" x14ac:dyDescent="0.65">
      <c r="A5" s="152">
        <v>3</v>
      </c>
      <c r="B5" s="54" t="s">
        <v>27</v>
      </c>
      <c r="C5" s="155" t="s">
        <v>17</v>
      </c>
      <c r="D5" s="20" t="s">
        <v>25</v>
      </c>
      <c r="E5" s="32" t="s">
        <v>22</v>
      </c>
      <c r="F5" s="31" t="s">
        <v>19</v>
      </c>
      <c r="G5" s="13" t="s">
        <v>20</v>
      </c>
      <c r="H5" s="31" t="s">
        <v>21</v>
      </c>
      <c r="I5" s="14"/>
      <c r="J5" s="14" t="s">
        <v>26</v>
      </c>
      <c r="K5" s="7">
        <v>2</v>
      </c>
      <c r="L5" s="7">
        <v>1</v>
      </c>
      <c r="M5" s="7">
        <v>1</v>
      </c>
      <c r="N5" s="7">
        <v>3</v>
      </c>
      <c r="O5" s="102">
        <v>5</v>
      </c>
      <c r="Q5" s="195" t="s">
        <v>39</v>
      </c>
      <c r="R5" s="218">
        <f>COUNTIF(C2:C105,"FASHIONS")</f>
        <v>16</v>
      </c>
    </row>
    <row r="6" spans="1:18" ht="36.75" thickBot="1" x14ac:dyDescent="0.65">
      <c r="A6" s="153">
        <v>4</v>
      </c>
      <c r="B6" s="54" t="s">
        <v>28</v>
      </c>
      <c r="C6" s="156" t="s">
        <v>17</v>
      </c>
      <c r="D6" s="21" t="s">
        <v>29</v>
      </c>
      <c r="E6" s="32" t="s">
        <v>22</v>
      </c>
      <c r="F6" s="32" t="s">
        <v>19</v>
      </c>
      <c r="G6" s="13" t="s">
        <v>20</v>
      </c>
      <c r="H6" s="32" t="s">
        <v>21</v>
      </c>
      <c r="I6" s="13"/>
      <c r="J6" s="9" t="s">
        <v>30</v>
      </c>
      <c r="K6" s="6">
        <v>3</v>
      </c>
      <c r="L6" s="6">
        <v>1</v>
      </c>
      <c r="M6" s="6">
        <v>3</v>
      </c>
      <c r="N6" s="6">
        <v>3</v>
      </c>
      <c r="O6" s="116">
        <v>8</v>
      </c>
      <c r="P6" s="183"/>
      <c r="Q6" s="196" t="s">
        <v>228</v>
      </c>
      <c r="R6" s="218">
        <f>COUNTIF(C2:C105,"BEAUTY")</f>
        <v>5</v>
      </c>
    </row>
    <row r="7" spans="1:18" ht="36.75" thickBot="1" x14ac:dyDescent="0.65">
      <c r="A7" s="152">
        <v>5</v>
      </c>
      <c r="B7" s="54" t="s">
        <v>31</v>
      </c>
      <c r="C7" s="156" t="s">
        <v>17</v>
      </c>
      <c r="D7" s="21" t="s">
        <v>29</v>
      </c>
      <c r="E7" s="32" t="s">
        <v>22</v>
      </c>
      <c r="F7" s="32" t="s">
        <v>19</v>
      </c>
      <c r="G7" s="13" t="s">
        <v>20</v>
      </c>
      <c r="H7" s="32" t="s">
        <v>21</v>
      </c>
      <c r="I7" s="13"/>
      <c r="J7" s="9" t="s">
        <v>30</v>
      </c>
      <c r="K7" s="6">
        <v>3</v>
      </c>
      <c r="L7" s="6">
        <v>1</v>
      </c>
      <c r="M7" s="6">
        <v>3</v>
      </c>
      <c r="N7" s="6">
        <v>3</v>
      </c>
      <c r="O7" s="116">
        <v>7</v>
      </c>
      <c r="Q7" s="197" t="s">
        <v>231</v>
      </c>
      <c r="R7" s="218">
        <f>COUNTIF(C2:C105,"JEWELRY")</f>
        <v>2</v>
      </c>
    </row>
    <row r="8" spans="1:18" ht="54.75" thickBot="1" x14ac:dyDescent="0.65">
      <c r="A8" s="153">
        <v>6</v>
      </c>
      <c r="B8" s="54" t="s">
        <v>32</v>
      </c>
      <c r="C8" s="155" t="s">
        <v>17</v>
      </c>
      <c r="D8" s="21" t="s">
        <v>33</v>
      </c>
      <c r="E8" s="32" t="s">
        <v>22</v>
      </c>
      <c r="F8" s="32" t="s">
        <v>19</v>
      </c>
      <c r="G8" s="13" t="s">
        <v>20</v>
      </c>
      <c r="H8" s="32" t="s">
        <v>21</v>
      </c>
      <c r="I8" s="14"/>
      <c r="J8" s="9" t="s">
        <v>34</v>
      </c>
      <c r="K8" s="7">
        <v>3</v>
      </c>
      <c r="L8" s="7">
        <v>1</v>
      </c>
      <c r="M8" s="7">
        <v>3</v>
      </c>
      <c r="N8" s="7">
        <v>3</v>
      </c>
      <c r="O8" s="102">
        <v>6</v>
      </c>
      <c r="Q8" s="198" t="s">
        <v>186</v>
      </c>
      <c r="R8" s="218">
        <f>COUNTIF(C2:C105,"BAGS")</f>
        <v>3</v>
      </c>
    </row>
    <row r="9" spans="1:18" ht="27.75" thickBot="1" x14ac:dyDescent="0.65">
      <c r="A9" s="152">
        <v>7</v>
      </c>
      <c r="B9" s="58" t="s">
        <v>35</v>
      </c>
      <c r="C9" s="157" t="s">
        <v>17</v>
      </c>
      <c r="D9" s="33" t="s">
        <v>36</v>
      </c>
      <c r="E9" s="32" t="s">
        <v>22</v>
      </c>
      <c r="F9" s="48" t="s">
        <v>19</v>
      </c>
      <c r="G9" s="35" t="s">
        <v>20</v>
      </c>
      <c r="H9" s="48" t="s">
        <v>21</v>
      </c>
      <c r="I9" s="34"/>
      <c r="J9" s="35" t="s">
        <v>37</v>
      </c>
      <c r="K9" s="103">
        <v>3</v>
      </c>
      <c r="L9" s="103">
        <v>1</v>
      </c>
      <c r="M9" s="103">
        <v>3</v>
      </c>
      <c r="N9" s="103">
        <v>3</v>
      </c>
      <c r="O9" s="104">
        <v>8</v>
      </c>
      <c r="Q9" s="199" t="s">
        <v>226</v>
      </c>
      <c r="R9" s="218">
        <f>COUNTIF(C2:C105,"SPORTS")</f>
        <v>1</v>
      </c>
    </row>
    <row r="10" spans="1:18" ht="27.75" thickBot="1" x14ac:dyDescent="0.65">
      <c r="A10" s="153">
        <v>8</v>
      </c>
      <c r="B10" s="53" t="s">
        <v>38</v>
      </c>
      <c r="C10" s="161" t="s">
        <v>39</v>
      </c>
      <c r="D10" s="38" t="s">
        <v>40</v>
      </c>
      <c r="E10" s="32" t="s">
        <v>22</v>
      </c>
      <c r="F10" s="31" t="s">
        <v>19</v>
      </c>
      <c r="G10" s="31" t="s">
        <v>72</v>
      </c>
      <c r="H10" s="31" t="s">
        <v>21</v>
      </c>
      <c r="I10" s="45" t="s">
        <v>73</v>
      </c>
      <c r="J10" s="31" t="s">
        <v>74</v>
      </c>
      <c r="K10" s="105">
        <v>3</v>
      </c>
      <c r="L10" s="105">
        <v>1</v>
      </c>
      <c r="M10" s="105">
        <v>2</v>
      </c>
      <c r="N10" s="105">
        <v>3</v>
      </c>
      <c r="O10" s="106">
        <v>3</v>
      </c>
      <c r="P10" s="5"/>
      <c r="Q10" s="200" t="s">
        <v>225</v>
      </c>
      <c r="R10" s="218">
        <f>COUNTIF(C2:C105,"MARKET")</f>
        <v>1</v>
      </c>
    </row>
    <row r="11" spans="1:18" ht="27.75" thickBot="1" x14ac:dyDescent="0.65">
      <c r="A11" s="152">
        <v>9</v>
      </c>
      <c r="B11" s="55" t="s">
        <v>41</v>
      </c>
      <c r="C11" s="162" t="s">
        <v>39</v>
      </c>
      <c r="D11" s="25" t="s">
        <v>40</v>
      </c>
      <c r="E11" s="32" t="s">
        <v>22</v>
      </c>
      <c r="F11" s="31" t="s">
        <v>19</v>
      </c>
      <c r="G11" s="31" t="s">
        <v>72</v>
      </c>
      <c r="H11" s="31" t="s">
        <v>21</v>
      </c>
      <c r="I11" s="1"/>
      <c r="J11" s="31" t="s">
        <v>74</v>
      </c>
      <c r="K11" s="7">
        <v>3</v>
      </c>
      <c r="L11" s="7">
        <v>1</v>
      </c>
      <c r="M11" s="7">
        <v>2</v>
      </c>
      <c r="N11" s="7">
        <v>3</v>
      </c>
      <c r="O11" s="102">
        <v>3</v>
      </c>
      <c r="P11" s="5"/>
      <c r="Q11" s="201" t="s">
        <v>156</v>
      </c>
      <c r="R11" s="218">
        <f>COUNTIF(C2:C105,"BANKING")</f>
        <v>9</v>
      </c>
    </row>
    <row r="12" spans="1:18" ht="27.75" thickBot="1" x14ac:dyDescent="0.65">
      <c r="A12" s="153">
        <v>10</v>
      </c>
      <c r="B12" s="55" t="s">
        <v>42</v>
      </c>
      <c r="C12" s="162" t="s">
        <v>39</v>
      </c>
      <c r="D12" s="25" t="s">
        <v>40</v>
      </c>
      <c r="E12" s="32" t="s">
        <v>22</v>
      </c>
      <c r="F12" s="31" t="s">
        <v>19</v>
      </c>
      <c r="G12" s="31" t="s">
        <v>72</v>
      </c>
      <c r="H12" s="31" t="s">
        <v>21</v>
      </c>
      <c r="I12" s="1"/>
      <c r="J12" s="31" t="s">
        <v>74</v>
      </c>
      <c r="K12" s="7">
        <v>3</v>
      </c>
      <c r="L12" s="7">
        <v>1</v>
      </c>
      <c r="M12" s="7">
        <v>3</v>
      </c>
      <c r="N12" s="7">
        <v>3</v>
      </c>
      <c r="O12" s="102">
        <v>4</v>
      </c>
      <c r="P12" s="5"/>
      <c r="Q12" s="202" t="s">
        <v>157</v>
      </c>
      <c r="R12" s="218">
        <f>COUNTIF(C2:C105,"ประกันชีวิต")</f>
        <v>2</v>
      </c>
    </row>
    <row r="13" spans="1:18" ht="27.75" thickBot="1" x14ac:dyDescent="0.65">
      <c r="A13" s="152">
        <v>11</v>
      </c>
      <c r="B13" s="55" t="s">
        <v>43</v>
      </c>
      <c r="C13" s="162" t="s">
        <v>39</v>
      </c>
      <c r="D13" s="25" t="s">
        <v>40</v>
      </c>
      <c r="E13" s="32" t="s">
        <v>22</v>
      </c>
      <c r="F13" s="31" t="s">
        <v>19</v>
      </c>
      <c r="G13" s="31" t="s">
        <v>72</v>
      </c>
      <c r="H13" s="31" t="s">
        <v>21</v>
      </c>
      <c r="I13" s="1"/>
      <c r="J13" s="31" t="s">
        <v>74</v>
      </c>
      <c r="K13" s="7">
        <v>3</v>
      </c>
      <c r="L13" s="7">
        <v>1</v>
      </c>
      <c r="M13" s="7">
        <v>3</v>
      </c>
      <c r="N13" s="7">
        <v>3</v>
      </c>
      <c r="O13" s="102">
        <v>4</v>
      </c>
      <c r="P13" s="5"/>
      <c r="Q13" s="203" t="s">
        <v>229</v>
      </c>
      <c r="R13" s="218">
        <f>COUNTIF(C2:C105,"PHONE")</f>
        <v>9</v>
      </c>
    </row>
    <row r="14" spans="1:18" ht="27.75" thickBot="1" x14ac:dyDescent="0.65">
      <c r="A14" s="153">
        <v>12</v>
      </c>
      <c r="B14" s="55" t="s">
        <v>44</v>
      </c>
      <c r="C14" s="162" t="s">
        <v>39</v>
      </c>
      <c r="D14" s="25" t="s">
        <v>40</v>
      </c>
      <c r="E14" s="32" t="s">
        <v>22</v>
      </c>
      <c r="F14" s="31" t="s">
        <v>19</v>
      </c>
      <c r="G14" s="31" t="s">
        <v>72</v>
      </c>
      <c r="H14" s="31" t="s">
        <v>21</v>
      </c>
      <c r="I14" s="1"/>
      <c r="J14" s="31" t="s">
        <v>74</v>
      </c>
      <c r="K14" s="7">
        <v>3</v>
      </c>
      <c r="L14" s="7">
        <v>1</v>
      </c>
      <c r="M14" s="7">
        <v>2</v>
      </c>
      <c r="N14" s="7">
        <v>2</v>
      </c>
      <c r="O14" s="102">
        <v>3</v>
      </c>
      <c r="P14" s="5"/>
      <c r="Q14" s="204" t="s">
        <v>227</v>
      </c>
      <c r="R14" s="218">
        <f>COUNTIF(C2:C105,"book")</f>
        <v>3</v>
      </c>
    </row>
    <row r="15" spans="1:18" ht="27.75" thickBot="1" x14ac:dyDescent="0.65">
      <c r="A15" s="152">
        <v>13</v>
      </c>
      <c r="B15" s="55" t="s">
        <v>45</v>
      </c>
      <c r="C15" s="162" t="s">
        <v>39</v>
      </c>
      <c r="D15" s="25" t="s">
        <v>40</v>
      </c>
      <c r="E15" s="32" t="s">
        <v>22</v>
      </c>
      <c r="F15" s="31" t="s">
        <v>19</v>
      </c>
      <c r="G15" s="31" t="s">
        <v>72</v>
      </c>
      <c r="H15" s="31" t="s">
        <v>21</v>
      </c>
      <c r="I15" s="1"/>
      <c r="J15" s="31" t="s">
        <v>74</v>
      </c>
      <c r="K15" s="7">
        <v>3</v>
      </c>
      <c r="L15" s="7">
        <v>1</v>
      </c>
      <c r="M15" s="7">
        <v>3</v>
      </c>
      <c r="N15" s="7">
        <v>3</v>
      </c>
      <c r="O15" s="102">
        <v>4</v>
      </c>
      <c r="P15" s="5"/>
      <c r="Q15" s="205" t="s">
        <v>226</v>
      </c>
      <c r="R15" s="218">
        <f>COUNTIF(C2:C105,"SPORTS")</f>
        <v>1</v>
      </c>
    </row>
    <row r="16" spans="1:18" ht="27.75" thickBot="1" x14ac:dyDescent="0.65">
      <c r="A16" s="153">
        <v>14</v>
      </c>
      <c r="B16" s="55" t="s">
        <v>46</v>
      </c>
      <c r="C16" s="162" t="s">
        <v>39</v>
      </c>
      <c r="D16" s="25" t="s">
        <v>47</v>
      </c>
      <c r="E16" s="32" t="s">
        <v>22</v>
      </c>
      <c r="F16" s="31" t="s">
        <v>19</v>
      </c>
      <c r="G16" s="31" t="s">
        <v>72</v>
      </c>
      <c r="H16" s="31" t="s">
        <v>21</v>
      </c>
      <c r="I16" s="1"/>
      <c r="J16" s="31" t="s">
        <v>74</v>
      </c>
      <c r="K16" s="7">
        <v>3</v>
      </c>
      <c r="L16" s="7">
        <v>1</v>
      </c>
      <c r="M16" s="7">
        <v>3</v>
      </c>
      <c r="N16" s="7">
        <v>3</v>
      </c>
      <c r="O16" s="102">
        <v>4</v>
      </c>
      <c r="P16" s="5"/>
      <c r="Q16" s="206" t="s">
        <v>225</v>
      </c>
      <c r="R16" s="218">
        <f>COUNTIF(C2:C105,"MARKET")</f>
        <v>1</v>
      </c>
    </row>
    <row r="17" spans="1:18" ht="44.25" thickBot="1" x14ac:dyDescent="0.65">
      <c r="A17" s="152">
        <v>15</v>
      </c>
      <c r="B17" s="55" t="s">
        <v>48</v>
      </c>
      <c r="C17" s="163" t="s">
        <v>39</v>
      </c>
      <c r="D17" s="47" t="s">
        <v>47</v>
      </c>
      <c r="E17" s="32" t="s">
        <v>22</v>
      </c>
      <c r="F17" s="32" t="s">
        <v>19</v>
      </c>
      <c r="G17" s="32" t="s">
        <v>72</v>
      </c>
      <c r="H17" s="32" t="s">
        <v>21</v>
      </c>
      <c r="I17" s="46" t="s">
        <v>75</v>
      </c>
      <c r="J17" s="32" t="s">
        <v>74</v>
      </c>
      <c r="K17" s="7">
        <v>3</v>
      </c>
      <c r="L17" s="7">
        <v>1</v>
      </c>
      <c r="M17" s="7">
        <v>3</v>
      </c>
      <c r="N17" s="7">
        <v>3</v>
      </c>
      <c r="O17" s="102">
        <v>3</v>
      </c>
      <c r="P17" s="5"/>
      <c r="Q17" s="219" t="s">
        <v>224</v>
      </c>
      <c r="R17" s="218">
        <f>COUNTIF(C2:C105,"ของใช้")</f>
        <v>3</v>
      </c>
    </row>
    <row r="18" spans="1:18" ht="27.75" thickBot="1" x14ac:dyDescent="0.65">
      <c r="A18" s="153">
        <v>16</v>
      </c>
      <c r="B18" s="55" t="s">
        <v>49</v>
      </c>
      <c r="C18" s="162" t="s">
        <v>39</v>
      </c>
      <c r="D18" s="25" t="s">
        <v>47</v>
      </c>
      <c r="E18" s="32" t="s">
        <v>22</v>
      </c>
      <c r="F18" s="31" t="s">
        <v>19</v>
      </c>
      <c r="G18" s="31" t="s">
        <v>72</v>
      </c>
      <c r="H18" s="31" t="s">
        <v>21</v>
      </c>
      <c r="I18" s="67" t="s">
        <v>79</v>
      </c>
      <c r="J18" s="31" t="s">
        <v>74</v>
      </c>
      <c r="K18" s="7">
        <v>3</v>
      </c>
      <c r="L18" s="7">
        <v>1</v>
      </c>
      <c r="M18" s="7">
        <v>3</v>
      </c>
      <c r="N18" s="7">
        <v>3</v>
      </c>
      <c r="O18" s="102">
        <v>4</v>
      </c>
      <c r="P18" s="5"/>
      <c r="Q18" s="207" t="s">
        <v>187</v>
      </c>
      <c r="R18" s="218">
        <f>COUNTIF(C2:C105,"SHOES")</f>
        <v>2</v>
      </c>
    </row>
    <row r="19" spans="1:18" ht="27.75" thickBot="1" x14ac:dyDescent="0.65">
      <c r="A19" s="152">
        <v>17</v>
      </c>
      <c r="B19" s="55" t="s">
        <v>50</v>
      </c>
      <c r="C19" s="162" t="s">
        <v>39</v>
      </c>
      <c r="D19" s="25" t="s">
        <v>40</v>
      </c>
      <c r="E19" s="32" t="s">
        <v>22</v>
      </c>
      <c r="F19" s="31" t="s">
        <v>19</v>
      </c>
      <c r="G19" s="31" t="s">
        <v>72</v>
      </c>
      <c r="H19" s="31" t="s">
        <v>21</v>
      </c>
      <c r="I19" s="1"/>
      <c r="J19" s="31" t="s">
        <v>74</v>
      </c>
      <c r="K19" s="7">
        <v>3</v>
      </c>
      <c r="L19" s="7">
        <v>1</v>
      </c>
      <c r="M19" s="7">
        <v>3</v>
      </c>
      <c r="N19" s="7">
        <v>3</v>
      </c>
      <c r="O19" s="102">
        <v>5</v>
      </c>
      <c r="P19" s="5"/>
      <c r="Q19" s="220" t="s">
        <v>185</v>
      </c>
      <c r="R19" s="218">
        <f>COUNTIF(C2:C105,"ร้านทอง")</f>
        <v>1</v>
      </c>
    </row>
    <row r="20" spans="1:18" ht="27.75" thickBot="1" x14ac:dyDescent="0.65">
      <c r="A20" s="153">
        <v>18</v>
      </c>
      <c r="B20" s="55" t="s">
        <v>51</v>
      </c>
      <c r="C20" s="162" t="s">
        <v>39</v>
      </c>
      <c r="D20" s="25" t="s">
        <v>40</v>
      </c>
      <c r="E20" s="32" t="s">
        <v>22</v>
      </c>
      <c r="F20" s="31" t="s">
        <v>19</v>
      </c>
      <c r="G20" s="31" t="s">
        <v>72</v>
      </c>
      <c r="H20" s="31" t="s">
        <v>21</v>
      </c>
      <c r="I20" s="117" t="s">
        <v>205</v>
      </c>
      <c r="J20" s="31" t="s">
        <v>74</v>
      </c>
      <c r="K20" s="7">
        <v>3</v>
      </c>
      <c r="L20" s="7">
        <v>1</v>
      </c>
      <c r="M20" s="7">
        <v>3</v>
      </c>
      <c r="N20" s="7">
        <v>3</v>
      </c>
      <c r="O20" s="102">
        <v>4</v>
      </c>
      <c r="P20" s="5"/>
      <c r="Q20" s="208" t="s">
        <v>179</v>
      </c>
      <c r="R20" s="218">
        <f>COUNTIF(C2:C105,"เครื่องเล่น")</f>
        <v>1</v>
      </c>
    </row>
    <row r="21" spans="1:18" ht="27.75" thickBot="1" x14ac:dyDescent="0.65">
      <c r="A21" s="152">
        <v>19</v>
      </c>
      <c r="B21" s="55" t="s">
        <v>52</v>
      </c>
      <c r="C21" s="162" t="s">
        <v>39</v>
      </c>
      <c r="D21" s="25" t="s">
        <v>47</v>
      </c>
      <c r="E21" s="32" t="s">
        <v>22</v>
      </c>
      <c r="F21" s="31" t="s">
        <v>19</v>
      </c>
      <c r="G21" s="31" t="s">
        <v>78</v>
      </c>
      <c r="H21" s="31" t="s">
        <v>21</v>
      </c>
      <c r="I21" s="1"/>
      <c r="J21" s="31" t="s">
        <v>74</v>
      </c>
      <c r="K21" s="7">
        <v>3</v>
      </c>
      <c r="L21" s="7">
        <v>1</v>
      </c>
      <c r="M21" s="7">
        <v>3</v>
      </c>
      <c r="N21" s="7">
        <v>3</v>
      </c>
      <c r="O21" s="102">
        <v>3</v>
      </c>
      <c r="P21" s="5"/>
      <c r="Q21" s="209" t="s">
        <v>180</v>
      </c>
      <c r="R21" s="218">
        <f>COUNTIF(C2:C105,"โรงภาพยน์")</f>
        <v>1</v>
      </c>
    </row>
    <row r="22" spans="1:18" ht="27.75" thickBot="1" x14ac:dyDescent="0.65">
      <c r="A22" s="153">
        <v>20</v>
      </c>
      <c r="B22" s="55" t="s">
        <v>53</v>
      </c>
      <c r="C22" s="162" t="s">
        <v>39</v>
      </c>
      <c r="D22" s="25" t="s">
        <v>40</v>
      </c>
      <c r="E22" s="32" t="s">
        <v>22</v>
      </c>
      <c r="F22" s="31" t="s">
        <v>19</v>
      </c>
      <c r="G22" s="31" t="s">
        <v>72</v>
      </c>
      <c r="H22" s="31" t="s">
        <v>21</v>
      </c>
      <c r="I22" s="1"/>
      <c r="J22" s="31" t="s">
        <v>74</v>
      </c>
      <c r="K22" s="7">
        <v>3</v>
      </c>
      <c r="L22" s="7">
        <v>1</v>
      </c>
      <c r="M22" s="7">
        <v>3</v>
      </c>
      <c r="N22" s="7">
        <v>3</v>
      </c>
      <c r="O22" s="102">
        <v>3</v>
      </c>
      <c r="P22" s="5"/>
      <c r="Q22" s="210" t="s">
        <v>181</v>
      </c>
      <c r="R22" s="218">
        <f>COUNTIF(C2:C105,"OPTICIANS")</f>
        <v>2</v>
      </c>
    </row>
    <row r="23" spans="1:18" ht="27.75" thickBot="1" x14ac:dyDescent="0.65">
      <c r="A23" s="152">
        <v>21</v>
      </c>
      <c r="B23" s="62" t="s">
        <v>54</v>
      </c>
      <c r="C23" s="162" t="s">
        <v>39</v>
      </c>
      <c r="D23" s="40" t="s">
        <v>55</v>
      </c>
      <c r="E23" s="32" t="s">
        <v>22</v>
      </c>
      <c r="F23" s="48" t="s">
        <v>19</v>
      </c>
      <c r="G23" s="48" t="s">
        <v>72</v>
      </c>
      <c r="H23" s="48" t="s">
        <v>21</v>
      </c>
      <c r="I23" s="43"/>
      <c r="J23" s="48" t="s">
        <v>74</v>
      </c>
      <c r="K23" s="103">
        <v>3</v>
      </c>
      <c r="L23" s="7">
        <v>1</v>
      </c>
      <c r="M23" s="7">
        <v>3</v>
      </c>
      <c r="N23" s="7">
        <v>3</v>
      </c>
      <c r="O23" s="104">
        <v>4</v>
      </c>
      <c r="P23" s="5"/>
      <c r="Q23" s="211" t="s">
        <v>182</v>
      </c>
      <c r="R23" s="218">
        <f>COUNTIF(C2:C105,"GIFT")</f>
        <v>2</v>
      </c>
    </row>
    <row r="24" spans="1:18" ht="27.75" thickBot="1" x14ac:dyDescent="0.65">
      <c r="A24" s="153">
        <v>22</v>
      </c>
      <c r="B24" s="53" t="s">
        <v>56</v>
      </c>
      <c r="C24" s="164" t="s">
        <v>228</v>
      </c>
      <c r="D24" s="64" t="s">
        <v>57</v>
      </c>
      <c r="E24" s="32" t="s">
        <v>22</v>
      </c>
      <c r="F24" s="48" t="s">
        <v>19</v>
      </c>
      <c r="G24" s="48" t="s">
        <v>72</v>
      </c>
      <c r="H24" s="48" t="s">
        <v>21</v>
      </c>
      <c r="I24" s="42"/>
      <c r="J24" s="41" t="s">
        <v>80</v>
      </c>
      <c r="K24" s="105">
        <v>3</v>
      </c>
      <c r="L24" s="7">
        <v>1</v>
      </c>
      <c r="M24" s="7">
        <v>3</v>
      </c>
      <c r="N24" s="7">
        <v>3</v>
      </c>
      <c r="O24" s="106">
        <v>2</v>
      </c>
      <c r="Q24" s="212" t="s">
        <v>183</v>
      </c>
      <c r="R24" s="218">
        <f>COUNTIF(C2:C105,"แม่และเด็ก")</f>
        <v>1</v>
      </c>
    </row>
    <row r="25" spans="1:18" ht="27.75" thickBot="1" x14ac:dyDescent="0.65">
      <c r="A25" s="152">
        <v>23</v>
      </c>
      <c r="B25" s="55" t="s">
        <v>58</v>
      </c>
      <c r="C25" s="164" t="s">
        <v>228</v>
      </c>
      <c r="D25" s="49" t="s">
        <v>57</v>
      </c>
      <c r="E25" s="32" t="s">
        <v>22</v>
      </c>
      <c r="F25" s="48" t="s">
        <v>19</v>
      </c>
      <c r="G25" s="48" t="s">
        <v>72</v>
      </c>
      <c r="H25" s="48" t="s">
        <v>21</v>
      </c>
      <c r="I25" s="1"/>
      <c r="J25" s="14" t="s">
        <v>81</v>
      </c>
      <c r="K25" s="7">
        <v>3</v>
      </c>
      <c r="L25" s="7">
        <v>1</v>
      </c>
      <c r="M25" s="7">
        <v>3</v>
      </c>
      <c r="N25" s="7">
        <v>3</v>
      </c>
      <c r="O25" s="102">
        <v>2</v>
      </c>
      <c r="Q25" s="213" t="s">
        <v>188</v>
      </c>
      <c r="R25" s="218">
        <f>COUNTIF(C2:C105,"CAMERA")</f>
        <v>3</v>
      </c>
    </row>
    <row r="26" spans="1:18" ht="27.75" thickBot="1" x14ac:dyDescent="0.65">
      <c r="A26" s="153">
        <v>24</v>
      </c>
      <c r="B26" s="55" t="s">
        <v>59</v>
      </c>
      <c r="C26" s="164" t="s">
        <v>228</v>
      </c>
      <c r="D26" s="49" t="s">
        <v>60</v>
      </c>
      <c r="E26" s="32" t="s">
        <v>22</v>
      </c>
      <c r="F26" s="48" t="s">
        <v>19</v>
      </c>
      <c r="G26" s="48" t="s">
        <v>72</v>
      </c>
      <c r="H26" s="48" t="s">
        <v>21</v>
      </c>
      <c r="I26" s="1"/>
      <c r="J26" s="14" t="s">
        <v>81</v>
      </c>
      <c r="K26" s="7">
        <v>3</v>
      </c>
      <c r="L26" s="7">
        <v>1</v>
      </c>
      <c r="M26" s="7">
        <v>3</v>
      </c>
      <c r="N26" s="7">
        <v>3</v>
      </c>
      <c r="O26" s="102">
        <v>2</v>
      </c>
      <c r="Q26" s="214" t="s">
        <v>230</v>
      </c>
      <c r="R26" s="218">
        <f>COUNTIF(C2:C105,"ELECTRONIC")</f>
        <v>4</v>
      </c>
    </row>
    <row r="27" spans="1:18" ht="27.75" thickBot="1" x14ac:dyDescent="0.65">
      <c r="A27" s="152">
        <v>25</v>
      </c>
      <c r="B27" s="55" t="s">
        <v>61</v>
      </c>
      <c r="C27" s="164" t="s">
        <v>228</v>
      </c>
      <c r="D27" s="49" t="s">
        <v>60</v>
      </c>
      <c r="E27" s="32" t="s">
        <v>22</v>
      </c>
      <c r="F27" s="48" t="s">
        <v>19</v>
      </c>
      <c r="G27" s="48" t="s">
        <v>72</v>
      </c>
      <c r="H27" s="48" t="s">
        <v>21</v>
      </c>
      <c r="I27" s="1"/>
      <c r="J27" s="14" t="s">
        <v>81</v>
      </c>
      <c r="K27" s="7">
        <v>3</v>
      </c>
      <c r="L27" s="7">
        <v>1</v>
      </c>
      <c r="M27" s="7">
        <v>3</v>
      </c>
      <c r="N27" s="7">
        <v>3</v>
      </c>
      <c r="O27" s="102">
        <v>3</v>
      </c>
      <c r="Q27" s="215" t="s">
        <v>66</v>
      </c>
      <c r="R27" s="218">
        <f>COUNTIF(C2:C105,"WATTCHES")</f>
        <v>1</v>
      </c>
    </row>
    <row r="28" spans="1:18" ht="27.75" thickBot="1" x14ac:dyDescent="0.65">
      <c r="A28" s="153">
        <v>26</v>
      </c>
      <c r="B28" s="62" t="s">
        <v>62</v>
      </c>
      <c r="C28" s="164" t="s">
        <v>228</v>
      </c>
      <c r="D28" s="65" t="s">
        <v>57</v>
      </c>
      <c r="E28" s="32" t="s">
        <v>22</v>
      </c>
      <c r="F28" s="48" t="s">
        <v>19</v>
      </c>
      <c r="G28" s="48" t="s">
        <v>72</v>
      </c>
      <c r="H28" s="48" t="s">
        <v>21</v>
      </c>
      <c r="I28" s="43"/>
      <c r="J28" s="14" t="s">
        <v>81</v>
      </c>
      <c r="K28" s="103">
        <v>3</v>
      </c>
      <c r="L28" s="7">
        <v>1</v>
      </c>
      <c r="M28" s="7">
        <v>3</v>
      </c>
      <c r="N28" s="7">
        <v>3</v>
      </c>
      <c r="O28" s="104">
        <v>3</v>
      </c>
      <c r="Q28" s="216" t="s">
        <v>232</v>
      </c>
      <c r="R28" s="218">
        <f>COUNTIF(C2:C105,"HEALTH")</f>
        <v>3</v>
      </c>
    </row>
    <row r="29" spans="1:18" ht="27.75" thickBot="1" x14ac:dyDescent="0.65">
      <c r="A29" s="152">
        <v>27</v>
      </c>
      <c r="B29" s="37" t="s">
        <v>63</v>
      </c>
      <c r="C29" s="184" t="s">
        <v>231</v>
      </c>
      <c r="D29" s="64" t="s">
        <v>64</v>
      </c>
      <c r="E29" s="32" t="s">
        <v>22</v>
      </c>
      <c r="F29" s="48" t="s">
        <v>19</v>
      </c>
      <c r="G29" s="31" t="s">
        <v>76</v>
      </c>
      <c r="H29" s="48" t="s">
        <v>21</v>
      </c>
      <c r="I29" s="42"/>
      <c r="J29" s="31" t="s">
        <v>74</v>
      </c>
      <c r="K29" s="105">
        <v>3</v>
      </c>
      <c r="L29" s="7">
        <v>1</v>
      </c>
      <c r="M29" s="7">
        <v>3</v>
      </c>
      <c r="N29" s="7">
        <v>3</v>
      </c>
      <c r="O29" s="106">
        <v>3</v>
      </c>
      <c r="Q29" s="217" t="s">
        <v>184</v>
      </c>
      <c r="R29" s="218">
        <f>COUNTIF(C2:C105,"HAIRDRESSING")</f>
        <v>3</v>
      </c>
    </row>
    <row r="30" spans="1:18" ht="27.75" thickBot="1" x14ac:dyDescent="0.65">
      <c r="A30" s="153">
        <v>28</v>
      </c>
      <c r="B30" s="18" t="s">
        <v>65</v>
      </c>
      <c r="C30" s="184" t="s">
        <v>231</v>
      </c>
      <c r="D30" s="49" t="s">
        <v>64</v>
      </c>
      <c r="E30" s="32" t="s">
        <v>22</v>
      </c>
      <c r="F30" s="48" t="s">
        <v>19</v>
      </c>
      <c r="G30" s="31" t="s">
        <v>76</v>
      </c>
      <c r="H30" s="48" t="s">
        <v>21</v>
      </c>
      <c r="I30" s="1"/>
      <c r="J30" s="31" t="s">
        <v>74</v>
      </c>
      <c r="K30" s="7">
        <v>3</v>
      </c>
      <c r="L30" s="7">
        <v>1</v>
      </c>
      <c r="M30" s="7">
        <v>3</v>
      </c>
      <c r="N30" s="7">
        <v>3</v>
      </c>
      <c r="O30" s="102">
        <v>3</v>
      </c>
      <c r="Q30" s="221" t="s">
        <v>233</v>
      </c>
      <c r="R30" s="222">
        <f>SUM(R4:R29)</f>
        <v>103</v>
      </c>
    </row>
    <row r="31" spans="1:18" ht="22.5" thickBot="1" x14ac:dyDescent="0.55000000000000004">
      <c r="A31" s="152">
        <v>29</v>
      </c>
      <c r="B31" s="11" t="s">
        <v>67</v>
      </c>
      <c r="C31" s="188" t="s">
        <v>66</v>
      </c>
      <c r="D31" s="66" t="s">
        <v>68</v>
      </c>
      <c r="E31" s="68" t="s">
        <v>22</v>
      </c>
      <c r="F31" s="29" t="s">
        <v>19</v>
      </c>
      <c r="G31" s="26" t="s">
        <v>77</v>
      </c>
      <c r="H31" s="29" t="s">
        <v>21</v>
      </c>
      <c r="I31" s="52"/>
      <c r="J31" s="29" t="s">
        <v>74</v>
      </c>
      <c r="K31" s="107">
        <v>3</v>
      </c>
      <c r="L31" s="7">
        <v>1</v>
      </c>
      <c r="M31" s="7">
        <v>3</v>
      </c>
      <c r="N31" s="7">
        <v>3</v>
      </c>
      <c r="O31" s="108">
        <v>3</v>
      </c>
    </row>
    <row r="32" spans="1:18" ht="24.75" thickBot="1" x14ac:dyDescent="0.6">
      <c r="A32" s="153">
        <v>30</v>
      </c>
      <c r="B32" s="28" t="s">
        <v>69</v>
      </c>
      <c r="C32" s="165" t="s">
        <v>186</v>
      </c>
      <c r="D32" s="69" t="s">
        <v>70</v>
      </c>
      <c r="E32" s="32" t="s">
        <v>22</v>
      </c>
      <c r="F32" s="29" t="s">
        <v>19</v>
      </c>
      <c r="G32" s="48" t="s">
        <v>72</v>
      </c>
      <c r="H32" s="29" t="s">
        <v>21</v>
      </c>
      <c r="I32" s="42"/>
      <c r="J32" s="32" t="s">
        <v>82</v>
      </c>
      <c r="K32" s="105">
        <v>3</v>
      </c>
      <c r="L32" s="7">
        <v>1</v>
      </c>
      <c r="M32" s="7">
        <v>3</v>
      </c>
      <c r="N32" s="7">
        <v>3</v>
      </c>
      <c r="O32" s="106">
        <v>3</v>
      </c>
      <c r="Q32" s="192"/>
      <c r="R32" s="191"/>
    </row>
    <row r="33" spans="1:18" ht="24.75" thickBot="1" x14ac:dyDescent="0.6">
      <c r="A33" s="152">
        <v>31</v>
      </c>
      <c r="B33" s="50" t="s">
        <v>71</v>
      </c>
      <c r="C33" s="165" t="s">
        <v>186</v>
      </c>
      <c r="D33" s="72" t="s">
        <v>70</v>
      </c>
      <c r="E33" s="36" t="s">
        <v>22</v>
      </c>
      <c r="F33" s="29" t="s">
        <v>19</v>
      </c>
      <c r="G33" s="48" t="s">
        <v>155</v>
      </c>
      <c r="H33" s="29" t="s">
        <v>21</v>
      </c>
      <c r="I33" s="52"/>
      <c r="J33" s="36" t="s">
        <v>83</v>
      </c>
      <c r="K33" s="107">
        <v>3</v>
      </c>
      <c r="L33" s="7">
        <v>1</v>
      </c>
      <c r="M33" s="7">
        <v>3</v>
      </c>
      <c r="N33" s="7">
        <v>3</v>
      </c>
      <c r="O33" s="108">
        <v>3</v>
      </c>
      <c r="Q33" s="193"/>
      <c r="R33" s="191"/>
    </row>
    <row r="34" spans="1:18" ht="22.5" thickBot="1" x14ac:dyDescent="0.55000000000000004">
      <c r="A34" s="153">
        <v>32</v>
      </c>
      <c r="B34" s="87" t="s">
        <v>84</v>
      </c>
      <c r="C34" s="181" t="s">
        <v>226</v>
      </c>
      <c r="D34" s="96" t="s">
        <v>203</v>
      </c>
      <c r="E34" s="44" t="s">
        <v>22</v>
      </c>
      <c r="F34" s="29" t="s">
        <v>19</v>
      </c>
      <c r="G34" s="32" t="s">
        <v>20</v>
      </c>
      <c r="H34" s="29" t="s">
        <v>21</v>
      </c>
      <c r="I34" s="73"/>
      <c r="J34" s="118" t="s">
        <v>206</v>
      </c>
      <c r="K34" s="109">
        <v>3</v>
      </c>
      <c r="L34" s="7">
        <v>1</v>
      </c>
      <c r="M34" s="7">
        <v>3</v>
      </c>
      <c r="N34" s="7">
        <v>3</v>
      </c>
      <c r="O34" s="110">
        <v>6</v>
      </c>
    </row>
    <row r="35" spans="1:18" ht="22.5" thickBot="1" x14ac:dyDescent="0.55000000000000004">
      <c r="A35" s="152">
        <v>33</v>
      </c>
      <c r="B35" s="145" t="s">
        <v>85</v>
      </c>
      <c r="C35" s="182" t="s">
        <v>225</v>
      </c>
      <c r="D35" s="93" t="s">
        <v>204</v>
      </c>
      <c r="E35" s="98" t="s">
        <v>22</v>
      </c>
      <c r="F35" s="29" t="s">
        <v>19</v>
      </c>
      <c r="G35" s="68" t="s">
        <v>20</v>
      </c>
      <c r="H35" s="29" t="s">
        <v>21</v>
      </c>
      <c r="I35" s="74"/>
      <c r="J35" s="94" t="s">
        <v>207</v>
      </c>
      <c r="K35" s="144">
        <v>3</v>
      </c>
      <c r="L35" s="107">
        <v>1</v>
      </c>
      <c r="M35" s="107">
        <v>3</v>
      </c>
      <c r="N35" s="107">
        <v>3</v>
      </c>
      <c r="O35" s="114">
        <v>7</v>
      </c>
    </row>
    <row r="36" spans="1:18" ht="22.5" thickBot="1" x14ac:dyDescent="0.55000000000000004">
      <c r="A36" s="82"/>
      <c r="B36" s="148" t="s">
        <v>107</v>
      </c>
      <c r="C36" s="83"/>
      <c r="D36" s="83"/>
      <c r="E36" s="83"/>
      <c r="F36" s="83"/>
      <c r="G36" s="83"/>
      <c r="H36" s="83"/>
      <c r="I36" s="83"/>
      <c r="J36" s="83"/>
      <c r="K36" s="149"/>
      <c r="L36" s="150"/>
      <c r="M36" s="150"/>
      <c r="N36" s="150"/>
      <c r="O36" s="151"/>
    </row>
    <row r="37" spans="1:18" ht="43.5" x14ac:dyDescent="0.5">
      <c r="A37" s="95">
        <v>34</v>
      </c>
      <c r="B37" s="146" t="s">
        <v>108</v>
      </c>
      <c r="C37" s="158" t="s">
        <v>156</v>
      </c>
      <c r="D37" s="128" t="s">
        <v>22</v>
      </c>
      <c r="E37" s="147" t="s">
        <v>158</v>
      </c>
      <c r="F37" s="123" t="s">
        <v>19</v>
      </c>
      <c r="G37" s="123" t="s">
        <v>20</v>
      </c>
      <c r="H37" s="123" t="s">
        <v>21</v>
      </c>
      <c r="I37" s="57"/>
      <c r="J37" s="119" t="s">
        <v>208</v>
      </c>
      <c r="K37" s="120">
        <v>3</v>
      </c>
      <c r="L37" s="120">
        <v>1</v>
      </c>
      <c r="M37" s="120">
        <v>3</v>
      </c>
      <c r="N37" s="120">
        <v>3</v>
      </c>
      <c r="O37" s="115">
        <v>9</v>
      </c>
    </row>
    <row r="38" spans="1:18" ht="43.5" x14ac:dyDescent="0.5">
      <c r="A38" s="60">
        <v>35</v>
      </c>
      <c r="B38" s="10" t="s">
        <v>86</v>
      </c>
      <c r="C38" s="159" t="s">
        <v>156</v>
      </c>
      <c r="D38" s="6" t="s">
        <v>22</v>
      </c>
      <c r="E38" s="121" t="s">
        <v>158</v>
      </c>
      <c r="F38" s="13" t="s">
        <v>19</v>
      </c>
      <c r="G38" s="13" t="s">
        <v>20</v>
      </c>
      <c r="H38" s="13" t="s">
        <v>21</v>
      </c>
      <c r="I38" s="1"/>
      <c r="J38" s="122" t="s">
        <v>208</v>
      </c>
      <c r="K38" s="7">
        <v>3</v>
      </c>
      <c r="L38" s="7">
        <v>1</v>
      </c>
      <c r="M38" s="7">
        <v>3</v>
      </c>
      <c r="N38" s="7">
        <v>3</v>
      </c>
      <c r="O38" s="102">
        <v>8</v>
      </c>
    </row>
    <row r="39" spans="1:18" ht="43.5" x14ac:dyDescent="0.5">
      <c r="A39" s="95">
        <v>36</v>
      </c>
      <c r="B39" s="10" t="s">
        <v>87</v>
      </c>
      <c r="C39" s="159" t="s">
        <v>156</v>
      </c>
      <c r="D39" s="6" t="s">
        <v>22</v>
      </c>
      <c r="E39" s="121" t="s">
        <v>158</v>
      </c>
      <c r="F39" s="13" t="s">
        <v>19</v>
      </c>
      <c r="G39" s="13" t="s">
        <v>20</v>
      </c>
      <c r="H39" s="13" t="s">
        <v>21</v>
      </c>
      <c r="I39" s="1"/>
      <c r="J39" s="122" t="s">
        <v>208</v>
      </c>
      <c r="K39" s="7">
        <v>3</v>
      </c>
      <c r="L39" s="7">
        <v>1</v>
      </c>
      <c r="M39" s="7">
        <v>3</v>
      </c>
      <c r="N39" s="7">
        <v>3</v>
      </c>
      <c r="O39" s="102">
        <v>8</v>
      </c>
    </row>
    <row r="40" spans="1:18" ht="43.5" x14ac:dyDescent="0.5">
      <c r="A40" s="60">
        <v>37</v>
      </c>
      <c r="B40" s="76" t="s">
        <v>88</v>
      </c>
      <c r="C40" s="159" t="s">
        <v>156</v>
      </c>
      <c r="D40" s="6" t="s">
        <v>22</v>
      </c>
      <c r="E40" s="121" t="s">
        <v>158</v>
      </c>
      <c r="F40" s="13" t="s">
        <v>19</v>
      </c>
      <c r="G40" s="13" t="s">
        <v>20</v>
      </c>
      <c r="H40" s="13" t="s">
        <v>21</v>
      </c>
      <c r="I40" s="1"/>
      <c r="J40" s="122" t="s">
        <v>208</v>
      </c>
      <c r="K40" s="7">
        <v>3</v>
      </c>
      <c r="L40" s="7">
        <v>1</v>
      </c>
      <c r="M40" s="7">
        <v>3</v>
      </c>
      <c r="N40" s="7">
        <v>3</v>
      </c>
      <c r="O40" s="102">
        <v>10</v>
      </c>
    </row>
    <row r="41" spans="1:18" ht="43.5" x14ac:dyDescent="0.5">
      <c r="A41" s="95">
        <v>38</v>
      </c>
      <c r="B41" s="76" t="s">
        <v>111</v>
      </c>
      <c r="C41" s="159" t="s">
        <v>156</v>
      </c>
      <c r="D41" s="6" t="s">
        <v>22</v>
      </c>
      <c r="E41" s="121" t="s">
        <v>158</v>
      </c>
      <c r="F41" s="13" t="s">
        <v>19</v>
      </c>
      <c r="G41" s="13" t="s">
        <v>20</v>
      </c>
      <c r="H41" s="13" t="s">
        <v>21</v>
      </c>
      <c r="I41" s="1"/>
      <c r="J41" s="122" t="s">
        <v>208</v>
      </c>
      <c r="K41" s="7">
        <v>3</v>
      </c>
      <c r="L41" s="7">
        <v>1</v>
      </c>
      <c r="M41" s="7">
        <v>3</v>
      </c>
      <c r="N41" s="7">
        <v>3</v>
      </c>
      <c r="O41" s="102">
        <v>8</v>
      </c>
    </row>
    <row r="42" spans="1:18" ht="43.5" x14ac:dyDescent="0.5">
      <c r="A42" s="60">
        <v>39</v>
      </c>
      <c r="B42" s="10" t="s">
        <v>89</v>
      </c>
      <c r="C42" s="159" t="s">
        <v>156</v>
      </c>
      <c r="D42" s="6" t="s">
        <v>22</v>
      </c>
      <c r="E42" s="121" t="s">
        <v>158</v>
      </c>
      <c r="F42" s="13" t="s">
        <v>19</v>
      </c>
      <c r="G42" s="13" t="s">
        <v>20</v>
      </c>
      <c r="H42" s="13" t="s">
        <v>21</v>
      </c>
      <c r="I42" s="1"/>
      <c r="J42" s="122" t="s">
        <v>208</v>
      </c>
      <c r="K42" s="7">
        <v>3</v>
      </c>
      <c r="L42" s="7">
        <v>1</v>
      </c>
      <c r="M42" s="7">
        <v>3</v>
      </c>
      <c r="N42" s="7">
        <v>3</v>
      </c>
      <c r="O42" s="102">
        <v>11</v>
      </c>
    </row>
    <row r="43" spans="1:18" ht="43.5" x14ac:dyDescent="0.5">
      <c r="A43" s="95">
        <v>40</v>
      </c>
      <c r="B43" s="10" t="s">
        <v>90</v>
      </c>
      <c r="C43" s="159" t="s">
        <v>156</v>
      </c>
      <c r="D43" s="6" t="s">
        <v>22</v>
      </c>
      <c r="E43" s="121" t="s">
        <v>158</v>
      </c>
      <c r="F43" s="13" t="s">
        <v>19</v>
      </c>
      <c r="G43" s="13" t="s">
        <v>20</v>
      </c>
      <c r="H43" s="13" t="s">
        <v>21</v>
      </c>
      <c r="I43" s="1"/>
      <c r="J43" s="122" t="s">
        <v>208</v>
      </c>
      <c r="K43" s="7">
        <v>3</v>
      </c>
      <c r="L43" s="7">
        <v>1</v>
      </c>
      <c r="M43" s="7">
        <v>3</v>
      </c>
      <c r="N43" s="7">
        <v>3</v>
      </c>
      <c r="O43" s="102">
        <v>8</v>
      </c>
    </row>
    <row r="44" spans="1:18" ht="43.5" x14ac:dyDescent="0.5">
      <c r="A44" s="60">
        <v>41</v>
      </c>
      <c r="B44" s="10" t="s">
        <v>92</v>
      </c>
      <c r="C44" s="159" t="s">
        <v>156</v>
      </c>
      <c r="D44" s="6" t="s">
        <v>22</v>
      </c>
      <c r="E44" s="121" t="s">
        <v>158</v>
      </c>
      <c r="F44" s="13" t="s">
        <v>19</v>
      </c>
      <c r="G44" s="13" t="s">
        <v>20</v>
      </c>
      <c r="H44" s="13" t="s">
        <v>21</v>
      </c>
      <c r="I44" s="1"/>
      <c r="J44" s="122" t="s">
        <v>208</v>
      </c>
      <c r="K44" s="7">
        <v>3</v>
      </c>
      <c r="L44" s="7">
        <v>1</v>
      </c>
      <c r="M44" s="7">
        <v>3</v>
      </c>
      <c r="N44" s="7">
        <v>3</v>
      </c>
      <c r="O44" s="102">
        <v>8</v>
      </c>
    </row>
    <row r="45" spans="1:18" ht="44.25" thickBot="1" x14ac:dyDescent="0.55000000000000004">
      <c r="A45" s="95">
        <v>42</v>
      </c>
      <c r="B45" s="78" t="s">
        <v>110</v>
      </c>
      <c r="C45" s="160" t="s">
        <v>156</v>
      </c>
      <c r="D45" s="124" t="s">
        <v>22</v>
      </c>
      <c r="E45" s="125" t="s">
        <v>158</v>
      </c>
      <c r="F45" s="36" t="s">
        <v>19</v>
      </c>
      <c r="G45" s="36" t="s">
        <v>20</v>
      </c>
      <c r="H45" s="36" t="s">
        <v>21</v>
      </c>
      <c r="I45" s="52"/>
      <c r="J45" s="126" t="s">
        <v>208</v>
      </c>
      <c r="K45" s="107">
        <v>3</v>
      </c>
      <c r="L45" s="107">
        <v>1</v>
      </c>
      <c r="M45" s="107">
        <v>3</v>
      </c>
      <c r="N45" s="107">
        <v>3</v>
      </c>
      <c r="O45" s="108">
        <v>8</v>
      </c>
    </row>
    <row r="46" spans="1:18" ht="21.75" x14ac:dyDescent="0.5">
      <c r="A46" s="60">
        <v>43</v>
      </c>
      <c r="B46" s="71" t="s">
        <v>91</v>
      </c>
      <c r="C46" s="179" t="s">
        <v>157</v>
      </c>
      <c r="D46" s="89" t="s">
        <v>22</v>
      </c>
      <c r="E46" s="42" t="s">
        <v>159</v>
      </c>
      <c r="F46" s="32" t="s">
        <v>19</v>
      </c>
      <c r="G46" s="32" t="s">
        <v>20</v>
      </c>
      <c r="H46" s="32" t="s">
        <v>21</v>
      </c>
      <c r="I46" s="42"/>
      <c r="J46" s="105" t="s">
        <v>209</v>
      </c>
      <c r="K46" s="105">
        <v>3</v>
      </c>
      <c r="L46" s="105">
        <v>1</v>
      </c>
      <c r="M46" s="105">
        <v>3</v>
      </c>
      <c r="N46" s="105">
        <v>3</v>
      </c>
      <c r="O46" s="106">
        <v>5</v>
      </c>
    </row>
    <row r="47" spans="1:18" ht="36.75" thickBot="1" x14ac:dyDescent="0.55000000000000004">
      <c r="A47" s="95">
        <v>44</v>
      </c>
      <c r="B47" s="77" t="s">
        <v>109</v>
      </c>
      <c r="C47" s="180" t="s">
        <v>157</v>
      </c>
      <c r="D47" s="90" t="s">
        <v>22</v>
      </c>
      <c r="E47" s="43" t="s">
        <v>159</v>
      </c>
      <c r="F47" s="35" t="s">
        <v>19</v>
      </c>
      <c r="G47" s="35" t="s">
        <v>20</v>
      </c>
      <c r="H47" s="35" t="s">
        <v>21</v>
      </c>
      <c r="I47" s="43"/>
      <c r="J47" s="103" t="s">
        <v>209</v>
      </c>
      <c r="K47" s="103">
        <v>3</v>
      </c>
      <c r="L47" s="103">
        <v>1</v>
      </c>
      <c r="M47" s="103">
        <v>3</v>
      </c>
      <c r="N47" s="103">
        <v>3</v>
      </c>
      <c r="O47" s="104">
        <v>5</v>
      </c>
    </row>
    <row r="48" spans="1:18" ht="22.5" thickBot="1" x14ac:dyDescent="0.55000000000000004">
      <c r="A48" s="60">
        <v>45</v>
      </c>
      <c r="B48" s="85" t="s">
        <v>93</v>
      </c>
      <c r="C48" s="185" t="s">
        <v>227</v>
      </c>
      <c r="D48" s="129" t="s">
        <v>160</v>
      </c>
      <c r="E48" s="97" t="s">
        <v>22</v>
      </c>
      <c r="F48" s="86" t="s">
        <v>19</v>
      </c>
      <c r="G48" s="86" t="s">
        <v>20</v>
      </c>
      <c r="H48" s="86" t="s">
        <v>21</v>
      </c>
      <c r="I48" s="73"/>
      <c r="J48" s="73" t="s">
        <v>74</v>
      </c>
      <c r="K48" s="109">
        <v>3</v>
      </c>
      <c r="L48" s="109">
        <v>1</v>
      </c>
      <c r="M48" s="109">
        <v>3</v>
      </c>
      <c r="N48" s="109">
        <v>3</v>
      </c>
      <c r="O48" s="110">
        <v>6</v>
      </c>
    </row>
    <row r="49" spans="1:15" ht="22.5" thickBot="1" x14ac:dyDescent="0.55000000000000004">
      <c r="A49" s="95">
        <v>46</v>
      </c>
      <c r="B49" s="37" t="s">
        <v>94</v>
      </c>
      <c r="C49" s="169" t="s">
        <v>229</v>
      </c>
      <c r="D49" s="38" t="s">
        <v>161</v>
      </c>
      <c r="E49" s="44" t="s">
        <v>22</v>
      </c>
      <c r="F49" s="68" t="s">
        <v>19</v>
      </c>
      <c r="G49" s="89" t="s">
        <v>72</v>
      </c>
      <c r="H49" s="68" t="s">
        <v>21</v>
      </c>
      <c r="I49" s="42"/>
      <c r="J49" s="42" t="s">
        <v>74</v>
      </c>
      <c r="K49" s="105">
        <v>3</v>
      </c>
      <c r="L49" s="105">
        <v>1</v>
      </c>
      <c r="M49" s="105">
        <v>3</v>
      </c>
      <c r="N49" s="105">
        <v>3</v>
      </c>
      <c r="O49" s="106">
        <v>6</v>
      </c>
    </row>
    <row r="50" spans="1:15" ht="22.5" thickBot="1" x14ac:dyDescent="0.55000000000000004">
      <c r="A50" s="60">
        <v>47</v>
      </c>
      <c r="B50" s="18" t="s">
        <v>95</v>
      </c>
      <c r="C50" s="186" t="s">
        <v>188</v>
      </c>
      <c r="D50" s="92" t="s">
        <v>162</v>
      </c>
      <c r="E50" s="44" t="s">
        <v>22</v>
      </c>
      <c r="F50" s="68" t="s">
        <v>19</v>
      </c>
      <c r="G50" s="32" t="s">
        <v>72</v>
      </c>
      <c r="H50" s="68" t="s">
        <v>21</v>
      </c>
      <c r="I50" s="1"/>
      <c r="J50" s="1" t="s">
        <v>74</v>
      </c>
      <c r="K50" s="7">
        <v>3</v>
      </c>
      <c r="L50" s="7">
        <v>1</v>
      </c>
      <c r="M50" s="7">
        <v>3</v>
      </c>
      <c r="N50" s="7">
        <v>3</v>
      </c>
      <c r="O50" s="102">
        <v>3</v>
      </c>
    </row>
    <row r="51" spans="1:15" ht="22.5" thickBot="1" x14ac:dyDescent="0.55000000000000004">
      <c r="A51" s="95">
        <v>48</v>
      </c>
      <c r="B51" s="18" t="s">
        <v>96</v>
      </c>
      <c r="C51" s="169" t="s">
        <v>229</v>
      </c>
      <c r="D51" s="25" t="s">
        <v>163</v>
      </c>
      <c r="E51" s="44" t="s">
        <v>22</v>
      </c>
      <c r="F51" s="68" t="s">
        <v>19</v>
      </c>
      <c r="G51" s="32" t="s">
        <v>72</v>
      </c>
      <c r="H51" s="68" t="s">
        <v>21</v>
      </c>
      <c r="I51" s="1"/>
      <c r="J51" s="1" t="s">
        <v>74</v>
      </c>
      <c r="K51" s="7">
        <v>3</v>
      </c>
      <c r="L51" s="7">
        <v>1</v>
      </c>
      <c r="M51" s="7">
        <v>3</v>
      </c>
      <c r="N51" s="7">
        <v>3</v>
      </c>
      <c r="O51" s="102">
        <v>4</v>
      </c>
    </row>
    <row r="52" spans="1:15" ht="22.5" thickBot="1" x14ac:dyDescent="0.55000000000000004">
      <c r="A52" s="60">
        <v>49</v>
      </c>
      <c r="B52" s="18" t="s">
        <v>97</v>
      </c>
      <c r="C52" s="169" t="s">
        <v>229</v>
      </c>
      <c r="D52" s="25" t="s">
        <v>164</v>
      </c>
      <c r="E52" s="44" t="s">
        <v>22</v>
      </c>
      <c r="F52" s="68" t="s">
        <v>19</v>
      </c>
      <c r="G52" s="32" t="s">
        <v>72</v>
      </c>
      <c r="H52" s="68" t="s">
        <v>21</v>
      </c>
      <c r="I52" s="1"/>
      <c r="J52" s="1" t="s">
        <v>74</v>
      </c>
      <c r="K52" s="7">
        <v>3</v>
      </c>
      <c r="L52" s="7">
        <v>1</v>
      </c>
      <c r="M52" s="7">
        <v>3</v>
      </c>
      <c r="N52" s="7">
        <v>3</v>
      </c>
      <c r="O52" s="102">
        <v>5</v>
      </c>
    </row>
    <row r="53" spans="1:15" ht="22.5" thickBot="1" x14ac:dyDescent="0.55000000000000004">
      <c r="A53" s="95">
        <v>50</v>
      </c>
      <c r="B53" s="18" t="s">
        <v>98</v>
      </c>
      <c r="C53" s="169" t="s">
        <v>229</v>
      </c>
      <c r="D53" s="25" t="s">
        <v>163</v>
      </c>
      <c r="E53" s="44" t="s">
        <v>22</v>
      </c>
      <c r="F53" s="68" t="s">
        <v>19</v>
      </c>
      <c r="G53" s="32" t="s">
        <v>72</v>
      </c>
      <c r="H53" s="68" t="s">
        <v>21</v>
      </c>
      <c r="I53" s="1"/>
      <c r="J53" s="1" t="s">
        <v>74</v>
      </c>
      <c r="K53" s="7">
        <v>3</v>
      </c>
      <c r="L53" s="7">
        <v>1</v>
      </c>
      <c r="M53" s="7">
        <v>3</v>
      </c>
      <c r="N53" s="7">
        <v>3</v>
      </c>
      <c r="O53" s="102">
        <v>6</v>
      </c>
    </row>
    <row r="54" spans="1:15" ht="22.5" thickBot="1" x14ac:dyDescent="0.55000000000000004">
      <c r="A54" s="60">
        <v>51</v>
      </c>
      <c r="B54" s="18" t="s">
        <v>99</v>
      </c>
      <c r="C54" s="187" t="s">
        <v>230</v>
      </c>
      <c r="D54" s="49" t="s">
        <v>165</v>
      </c>
      <c r="E54" s="44" t="s">
        <v>22</v>
      </c>
      <c r="F54" s="79" t="s">
        <v>19</v>
      </c>
      <c r="G54" s="71" t="s">
        <v>72</v>
      </c>
      <c r="H54" s="79" t="s">
        <v>21</v>
      </c>
      <c r="I54" s="1"/>
      <c r="J54" s="1" t="s">
        <v>74</v>
      </c>
      <c r="K54" s="7">
        <v>3</v>
      </c>
      <c r="L54" s="7">
        <v>1</v>
      </c>
      <c r="M54" s="7">
        <v>3</v>
      </c>
      <c r="N54" s="7">
        <v>3</v>
      </c>
      <c r="O54" s="102">
        <v>5</v>
      </c>
    </row>
    <row r="55" spans="1:15" ht="22.5" thickBot="1" x14ac:dyDescent="0.55000000000000004">
      <c r="A55" s="95">
        <v>52</v>
      </c>
      <c r="B55" s="18" t="s">
        <v>101</v>
      </c>
      <c r="C55" s="187" t="s">
        <v>230</v>
      </c>
      <c r="D55" s="49" t="s">
        <v>165</v>
      </c>
      <c r="E55" s="44" t="s">
        <v>22</v>
      </c>
      <c r="F55" s="79" t="s">
        <v>19</v>
      </c>
      <c r="G55" s="71" t="s">
        <v>72</v>
      </c>
      <c r="H55" s="79" t="s">
        <v>21</v>
      </c>
      <c r="I55" s="1"/>
      <c r="J55" s="1" t="s">
        <v>74</v>
      </c>
      <c r="K55" s="7">
        <v>3</v>
      </c>
      <c r="L55" s="7">
        <v>1</v>
      </c>
      <c r="M55" s="7">
        <v>3</v>
      </c>
      <c r="N55" s="7">
        <v>3</v>
      </c>
      <c r="O55" s="102">
        <v>5</v>
      </c>
    </row>
    <row r="56" spans="1:15" ht="22.5" thickBot="1" x14ac:dyDescent="0.55000000000000004">
      <c r="A56" s="60">
        <v>53</v>
      </c>
      <c r="B56" s="18" t="s">
        <v>102</v>
      </c>
      <c r="C56" s="186" t="s">
        <v>188</v>
      </c>
      <c r="D56" s="49" t="s">
        <v>163</v>
      </c>
      <c r="E56" s="44" t="s">
        <v>22</v>
      </c>
      <c r="F56" s="79" t="s">
        <v>19</v>
      </c>
      <c r="G56" s="71" t="s">
        <v>72</v>
      </c>
      <c r="H56" s="79" t="s">
        <v>21</v>
      </c>
      <c r="I56" s="1"/>
      <c r="J56" s="1" t="s">
        <v>74</v>
      </c>
      <c r="K56" s="7">
        <v>3</v>
      </c>
      <c r="L56" s="7">
        <v>1</v>
      </c>
      <c r="M56" s="7">
        <v>3</v>
      </c>
      <c r="N56" s="7">
        <v>3</v>
      </c>
      <c r="O56" s="102">
        <v>3</v>
      </c>
    </row>
    <row r="57" spans="1:15" ht="22.5" thickBot="1" x14ac:dyDescent="0.55000000000000004">
      <c r="A57" s="95">
        <v>54</v>
      </c>
      <c r="B57" s="18" t="s">
        <v>103</v>
      </c>
      <c r="C57" s="187" t="s">
        <v>230</v>
      </c>
      <c r="D57" s="25" t="s">
        <v>167</v>
      </c>
      <c r="E57" s="44" t="s">
        <v>22</v>
      </c>
      <c r="F57" s="68" t="s">
        <v>19</v>
      </c>
      <c r="G57" s="32" t="s">
        <v>72</v>
      </c>
      <c r="H57" s="68" t="s">
        <v>21</v>
      </c>
      <c r="I57" s="1"/>
      <c r="J57" s="1" t="s">
        <v>74</v>
      </c>
      <c r="K57" s="7">
        <v>3</v>
      </c>
      <c r="L57" s="7">
        <v>1</v>
      </c>
      <c r="M57" s="7">
        <v>3</v>
      </c>
      <c r="N57" s="7">
        <v>3</v>
      </c>
      <c r="O57" s="102">
        <v>8</v>
      </c>
    </row>
    <row r="58" spans="1:15" ht="22.5" thickBot="1" x14ac:dyDescent="0.55000000000000004">
      <c r="A58" s="60">
        <v>55</v>
      </c>
      <c r="B58" s="18" t="s">
        <v>104</v>
      </c>
      <c r="C58" s="187" t="s">
        <v>230</v>
      </c>
      <c r="D58" s="25" t="s">
        <v>166</v>
      </c>
      <c r="E58" s="44" t="s">
        <v>22</v>
      </c>
      <c r="F58" s="68" t="s">
        <v>19</v>
      </c>
      <c r="G58" s="32" t="s">
        <v>72</v>
      </c>
      <c r="H58" s="68" t="s">
        <v>21</v>
      </c>
      <c r="I58" s="1"/>
      <c r="J58" s="1" t="s">
        <v>74</v>
      </c>
      <c r="K58" s="7">
        <v>3</v>
      </c>
      <c r="L58" s="7">
        <v>1</v>
      </c>
      <c r="M58" s="7">
        <v>3</v>
      </c>
      <c r="N58" s="7">
        <v>3</v>
      </c>
      <c r="O58" s="102">
        <v>10</v>
      </c>
    </row>
    <row r="59" spans="1:15" ht="22.5" thickBot="1" x14ac:dyDescent="0.55000000000000004">
      <c r="A59" s="95">
        <v>56</v>
      </c>
      <c r="B59" s="18" t="s">
        <v>105</v>
      </c>
      <c r="C59" s="169" t="s">
        <v>229</v>
      </c>
      <c r="D59" s="25" t="s">
        <v>163</v>
      </c>
      <c r="E59" s="44" t="s">
        <v>22</v>
      </c>
      <c r="F59" s="68" t="s">
        <v>19</v>
      </c>
      <c r="G59" s="32" t="s">
        <v>72</v>
      </c>
      <c r="H59" s="68" t="s">
        <v>21</v>
      </c>
      <c r="I59" s="1"/>
      <c r="J59" s="1" t="s">
        <v>74</v>
      </c>
      <c r="K59" s="7">
        <v>3</v>
      </c>
      <c r="L59" s="7">
        <v>1</v>
      </c>
      <c r="M59" s="7">
        <v>3</v>
      </c>
      <c r="N59" s="7">
        <v>3</v>
      </c>
      <c r="O59" s="102">
        <v>6</v>
      </c>
    </row>
    <row r="60" spans="1:15" ht="22.5" thickBot="1" x14ac:dyDescent="0.55000000000000004">
      <c r="A60" s="60">
        <v>57</v>
      </c>
      <c r="B60" s="18" t="s">
        <v>106</v>
      </c>
      <c r="C60" s="169" t="s">
        <v>229</v>
      </c>
      <c r="D60" s="25" t="s">
        <v>163</v>
      </c>
      <c r="E60" s="44" t="s">
        <v>22</v>
      </c>
      <c r="F60" s="68" t="s">
        <v>19</v>
      </c>
      <c r="G60" s="32" t="s">
        <v>72</v>
      </c>
      <c r="H60" s="68" t="s">
        <v>21</v>
      </c>
      <c r="I60" s="1"/>
      <c r="J60" s="1" t="s">
        <v>74</v>
      </c>
      <c r="K60" s="7">
        <v>3</v>
      </c>
      <c r="L60" s="7">
        <v>1</v>
      </c>
      <c r="M60" s="7">
        <v>3</v>
      </c>
      <c r="N60" s="7">
        <v>3</v>
      </c>
      <c r="O60" s="102">
        <v>10</v>
      </c>
    </row>
    <row r="61" spans="1:15" ht="22.5" thickBot="1" x14ac:dyDescent="0.55000000000000004">
      <c r="A61" s="95">
        <v>58</v>
      </c>
      <c r="B61" s="19" t="b">
        <v>1</v>
      </c>
      <c r="C61" s="169" t="s">
        <v>229</v>
      </c>
      <c r="D61" s="25" t="s">
        <v>163</v>
      </c>
      <c r="E61" s="44" t="s">
        <v>22</v>
      </c>
      <c r="F61" s="68" t="s">
        <v>19</v>
      </c>
      <c r="G61" s="32" t="s">
        <v>72</v>
      </c>
      <c r="H61" s="68" t="s">
        <v>21</v>
      </c>
      <c r="I61" s="1"/>
      <c r="J61" s="1" t="s">
        <v>74</v>
      </c>
      <c r="K61" s="7">
        <v>3</v>
      </c>
      <c r="L61" s="7">
        <v>1</v>
      </c>
      <c r="M61" s="7">
        <v>3</v>
      </c>
      <c r="N61" s="7">
        <v>3</v>
      </c>
      <c r="O61" s="102">
        <v>8</v>
      </c>
    </row>
    <row r="62" spans="1:15" ht="22.5" thickBot="1" x14ac:dyDescent="0.55000000000000004">
      <c r="A62" s="60">
        <v>59</v>
      </c>
      <c r="B62" s="18" t="s">
        <v>112</v>
      </c>
      <c r="C62" s="169" t="s">
        <v>229</v>
      </c>
      <c r="D62" s="25" t="s">
        <v>163</v>
      </c>
      <c r="E62" s="44" t="s">
        <v>22</v>
      </c>
      <c r="F62" s="68" t="s">
        <v>19</v>
      </c>
      <c r="G62" s="32" t="s">
        <v>72</v>
      </c>
      <c r="H62" s="68" t="s">
        <v>21</v>
      </c>
      <c r="I62" s="1"/>
      <c r="J62" s="1" t="s">
        <v>74</v>
      </c>
      <c r="K62" s="7">
        <v>3</v>
      </c>
      <c r="L62" s="7">
        <v>1</v>
      </c>
      <c r="M62" s="7">
        <v>3</v>
      </c>
      <c r="N62" s="7">
        <v>3</v>
      </c>
      <c r="O62" s="102">
        <v>6</v>
      </c>
    </row>
    <row r="63" spans="1:15" ht="22.5" thickBot="1" x14ac:dyDescent="0.55000000000000004">
      <c r="A63" s="95">
        <v>60</v>
      </c>
      <c r="B63" s="18" t="s">
        <v>113</v>
      </c>
      <c r="C63" s="186" t="s">
        <v>188</v>
      </c>
      <c r="D63" s="92" t="s">
        <v>162</v>
      </c>
      <c r="E63" s="44" t="s">
        <v>22</v>
      </c>
      <c r="F63" s="68" t="s">
        <v>19</v>
      </c>
      <c r="G63" s="32" t="s">
        <v>72</v>
      </c>
      <c r="H63" s="68" t="s">
        <v>21</v>
      </c>
      <c r="I63" s="1"/>
      <c r="J63" s="1" t="s">
        <v>74</v>
      </c>
      <c r="K63" s="7">
        <v>3</v>
      </c>
      <c r="L63" s="7">
        <v>1</v>
      </c>
      <c r="M63" s="7">
        <v>3</v>
      </c>
      <c r="N63" s="7">
        <v>3</v>
      </c>
      <c r="O63" s="102">
        <v>3</v>
      </c>
    </row>
    <row r="64" spans="1:15" ht="22.5" thickBot="1" x14ac:dyDescent="0.55000000000000004">
      <c r="A64" s="60">
        <v>61</v>
      </c>
      <c r="B64" s="39" t="s">
        <v>114</v>
      </c>
      <c r="C64" s="169" t="s">
        <v>229</v>
      </c>
      <c r="D64" s="40" t="s">
        <v>168</v>
      </c>
      <c r="E64" s="97" t="s">
        <v>22</v>
      </c>
      <c r="F64" s="86" t="s">
        <v>19</v>
      </c>
      <c r="G64" s="86" t="s">
        <v>72</v>
      </c>
      <c r="H64" s="86" t="s">
        <v>21</v>
      </c>
      <c r="I64" s="43"/>
      <c r="J64" s="43" t="s">
        <v>74</v>
      </c>
      <c r="K64" s="103">
        <v>3</v>
      </c>
      <c r="L64" s="103">
        <v>1</v>
      </c>
      <c r="M64" s="103">
        <v>3</v>
      </c>
      <c r="N64" s="103">
        <v>3</v>
      </c>
      <c r="O64" s="104">
        <v>2</v>
      </c>
    </row>
    <row r="65" spans="1:15" ht="22.5" thickBot="1" x14ac:dyDescent="0.55000000000000004">
      <c r="A65" s="95">
        <v>62</v>
      </c>
      <c r="B65" s="81" t="s">
        <v>100</v>
      </c>
      <c r="C65" s="170" t="s">
        <v>224</v>
      </c>
      <c r="D65" s="96" t="s">
        <v>169</v>
      </c>
      <c r="E65" s="97" t="s">
        <v>22</v>
      </c>
      <c r="F65" s="86" t="s">
        <v>19</v>
      </c>
      <c r="G65" s="140" t="s">
        <v>220</v>
      </c>
      <c r="H65" s="86" t="s">
        <v>21</v>
      </c>
      <c r="I65" s="73"/>
      <c r="J65" s="73" t="s">
        <v>74</v>
      </c>
      <c r="K65" s="109">
        <v>3</v>
      </c>
      <c r="L65" s="109">
        <v>1</v>
      </c>
      <c r="M65" s="109">
        <v>3</v>
      </c>
      <c r="N65" s="109">
        <v>3</v>
      </c>
      <c r="O65" s="110">
        <v>4</v>
      </c>
    </row>
    <row r="66" spans="1:15" ht="22.5" thickBot="1" x14ac:dyDescent="0.55000000000000004">
      <c r="A66" s="60">
        <v>63</v>
      </c>
      <c r="B66" s="37" t="s">
        <v>115</v>
      </c>
      <c r="C66" s="162" t="s">
        <v>39</v>
      </c>
      <c r="D66" s="38" t="s">
        <v>170</v>
      </c>
      <c r="E66" s="44" t="s">
        <v>22</v>
      </c>
      <c r="F66" s="68" t="s">
        <v>19</v>
      </c>
      <c r="G66" s="88" t="s">
        <v>221</v>
      </c>
      <c r="H66" s="68" t="s">
        <v>21</v>
      </c>
      <c r="I66" s="42"/>
      <c r="J66" s="42" t="s">
        <v>74</v>
      </c>
      <c r="K66" s="105">
        <v>3</v>
      </c>
      <c r="L66" s="105">
        <v>1</v>
      </c>
      <c r="M66" s="105">
        <v>3</v>
      </c>
      <c r="N66" s="105">
        <v>3</v>
      </c>
      <c r="O66" s="106">
        <v>1</v>
      </c>
    </row>
    <row r="67" spans="1:15" ht="22.5" thickBot="1" x14ac:dyDescent="0.55000000000000004">
      <c r="A67" s="95">
        <v>64</v>
      </c>
      <c r="B67" s="39" t="s">
        <v>154</v>
      </c>
      <c r="C67" s="162" t="s">
        <v>39</v>
      </c>
      <c r="D67" s="40" t="s">
        <v>40</v>
      </c>
      <c r="E67" s="97" t="s">
        <v>22</v>
      </c>
      <c r="F67" s="86" t="s">
        <v>19</v>
      </c>
      <c r="G67" s="141" t="s">
        <v>222</v>
      </c>
      <c r="H67" s="86" t="s">
        <v>21</v>
      </c>
      <c r="I67" s="43"/>
      <c r="J67" s="43" t="s">
        <v>74</v>
      </c>
      <c r="K67" s="103">
        <v>3</v>
      </c>
      <c r="L67" s="103">
        <v>1</v>
      </c>
      <c r="M67" s="103">
        <v>3</v>
      </c>
      <c r="N67" s="103">
        <v>3</v>
      </c>
      <c r="O67" s="104">
        <v>1</v>
      </c>
    </row>
    <row r="68" spans="1:15" ht="22.5" thickBot="1" x14ac:dyDescent="0.55000000000000004">
      <c r="A68" s="60">
        <v>65</v>
      </c>
      <c r="B68" s="81" t="s">
        <v>116</v>
      </c>
      <c r="C68" s="166" t="s">
        <v>186</v>
      </c>
      <c r="D68" s="131" t="s">
        <v>70</v>
      </c>
      <c r="E68" s="97" t="s">
        <v>22</v>
      </c>
      <c r="F68" s="86" t="s">
        <v>19</v>
      </c>
      <c r="G68" s="140" t="s">
        <v>222</v>
      </c>
      <c r="H68" s="86" t="s">
        <v>21</v>
      </c>
      <c r="I68" s="73"/>
      <c r="J68" s="73" t="s">
        <v>74</v>
      </c>
      <c r="K68" s="109">
        <v>3</v>
      </c>
      <c r="L68" s="109">
        <v>1</v>
      </c>
      <c r="M68" s="109">
        <v>3</v>
      </c>
      <c r="N68" s="109">
        <v>3</v>
      </c>
      <c r="O68" s="110">
        <v>1</v>
      </c>
    </row>
    <row r="69" spans="1:15" ht="22.5" thickBot="1" x14ac:dyDescent="0.55000000000000004">
      <c r="A69" s="95">
        <v>66</v>
      </c>
      <c r="B69" s="16" t="s">
        <v>117</v>
      </c>
      <c r="C69" s="167" t="s">
        <v>187</v>
      </c>
      <c r="D69" s="56" t="s">
        <v>171</v>
      </c>
      <c r="E69" s="127" t="s">
        <v>22</v>
      </c>
      <c r="F69" s="24" t="s">
        <v>19</v>
      </c>
      <c r="G69" s="140" t="s">
        <v>220</v>
      </c>
      <c r="H69" s="24" t="s">
        <v>21</v>
      </c>
      <c r="I69" s="57"/>
      <c r="J69" s="57" t="s">
        <v>74</v>
      </c>
      <c r="K69" s="120">
        <v>3</v>
      </c>
      <c r="L69" s="120">
        <v>1</v>
      </c>
      <c r="M69" s="120">
        <v>3</v>
      </c>
      <c r="N69" s="120">
        <v>3</v>
      </c>
      <c r="O69" s="115">
        <v>2</v>
      </c>
    </row>
    <row r="70" spans="1:15" ht="22.5" thickBot="1" x14ac:dyDescent="0.55000000000000004">
      <c r="A70" s="60">
        <v>67</v>
      </c>
      <c r="B70" s="39" t="s">
        <v>118</v>
      </c>
      <c r="C70" s="168" t="s">
        <v>187</v>
      </c>
      <c r="D70" s="63" t="s">
        <v>171</v>
      </c>
      <c r="E70" s="97" t="s">
        <v>22</v>
      </c>
      <c r="F70" s="86" t="s">
        <v>19</v>
      </c>
      <c r="G70" s="140" t="s">
        <v>220</v>
      </c>
      <c r="H70" s="86" t="s">
        <v>21</v>
      </c>
      <c r="I70" s="43"/>
      <c r="J70" s="43" t="s">
        <v>74</v>
      </c>
      <c r="K70" s="103">
        <v>3</v>
      </c>
      <c r="L70" s="103">
        <v>1</v>
      </c>
      <c r="M70" s="103">
        <v>3</v>
      </c>
      <c r="N70" s="103">
        <v>3</v>
      </c>
      <c r="O70" s="104">
        <v>2</v>
      </c>
    </row>
    <row r="71" spans="1:15" ht="22.5" thickBot="1" x14ac:dyDescent="0.55000000000000004">
      <c r="A71" s="95">
        <v>68</v>
      </c>
      <c r="B71" s="15" t="s">
        <v>119</v>
      </c>
      <c r="C71" s="178" t="s">
        <v>185</v>
      </c>
      <c r="D71" s="91" t="s">
        <v>172</v>
      </c>
      <c r="E71" s="130" t="s">
        <v>22</v>
      </c>
      <c r="F71" s="24" t="s">
        <v>19</v>
      </c>
      <c r="G71" s="142" t="s">
        <v>77</v>
      </c>
      <c r="H71" s="24" t="s">
        <v>21</v>
      </c>
      <c r="I71" s="80"/>
      <c r="J71" s="43" t="s">
        <v>74</v>
      </c>
      <c r="K71" s="112">
        <v>3</v>
      </c>
      <c r="L71" s="112">
        <v>1</v>
      </c>
      <c r="M71" s="112">
        <v>3</v>
      </c>
      <c r="N71" s="112">
        <v>3</v>
      </c>
      <c r="O71" s="113">
        <v>6</v>
      </c>
    </row>
    <row r="72" spans="1:15" ht="43.5" thickBot="1" x14ac:dyDescent="0.25">
      <c r="A72" s="60">
        <v>69</v>
      </c>
      <c r="B72" s="133" t="s">
        <v>120</v>
      </c>
      <c r="C72" s="189" t="s">
        <v>232</v>
      </c>
      <c r="D72" s="134" t="s">
        <v>174</v>
      </c>
      <c r="E72" s="32" t="s">
        <v>173</v>
      </c>
      <c r="F72" s="68" t="s">
        <v>19</v>
      </c>
      <c r="G72" s="89" t="s">
        <v>72</v>
      </c>
      <c r="H72" s="68" t="s">
        <v>21</v>
      </c>
      <c r="I72" s="135"/>
      <c r="J72" s="132" t="s">
        <v>210</v>
      </c>
      <c r="K72" s="89">
        <v>3</v>
      </c>
      <c r="L72" s="89">
        <v>1</v>
      </c>
      <c r="M72" s="89">
        <v>3</v>
      </c>
      <c r="N72" s="89">
        <v>3</v>
      </c>
      <c r="O72" s="136">
        <v>4</v>
      </c>
    </row>
    <row r="73" spans="1:15" ht="22.5" thickBot="1" x14ac:dyDescent="0.55000000000000004">
      <c r="A73" s="95">
        <v>70</v>
      </c>
      <c r="B73" s="18" t="s">
        <v>121</v>
      </c>
      <c r="C73" s="189" t="s">
        <v>232</v>
      </c>
      <c r="D73" s="44" t="s">
        <v>22</v>
      </c>
      <c r="E73" s="12" t="s">
        <v>175</v>
      </c>
      <c r="F73" s="68" t="s">
        <v>19</v>
      </c>
      <c r="G73" s="4" t="s">
        <v>77</v>
      </c>
      <c r="H73" s="68" t="s">
        <v>21</v>
      </c>
      <c r="I73" s="1"/>
      <c r="J73" s="1" t="s">
        <v>175</v>
      </c>
      <c r="K73" s="7">
        <v>2</v>
      </c>
      <c r="L73" s="7">
        <v>1</v>
      </c>
      <c r="M73" s="7">
        <v>3</v>
      </c>
      <c r="N73" s="7">
        <v>3</v>
      </c>
      <c r="O73" s="102">
        <v>4</v>
      </c>
    </row>
    <row r="74" spans="1:15" ht="22.5" thickBot="1" x14ac:dyDescent="0.55000000000000004">
      <c r="A74" s="60">
        <v>71</v>
      </c>
      <c r="B74" s="18" t="s">
        <v>122</v>
      </c>
      <c r="C74" s="190" t="s">
        <v>184</v>
      </c>
      <c r="D74" s="44" t="s">
        <v>22</v>
      </c>
      <c r="E74" s="12" t="s">
        <v>176</v>
      </c>
      <c r="F74" s="68" t="s">
        <v>19</v>
      </c>
      <c r="G74" s="143" t="s">
        <v>223</v>
      </c>
      <c r="H74" s="68" t="s">
        <v>21</v>
      </c>
      <c r="I74" s="1"/>
      <c r="J74" s="1" t="s">
        <v>211</v>
      </c>
      <c r="K74" s="7">
        <v>3</v>
      </c>
      <c r="L74" s="7">
        <v>1</v>
      </c>
      <c r="M74" s="7">
        <v>3</v>
      </c>
      <c r="N74" s="7">
        <v>3</v>
      </c>
      <c r="O74" s="102">
        <v>2</v>
      </c>
    </row>
    <row r="75" spans="1:15" ht="43.5" thickBot="1" x14ac:dyDescent="0.55000000000000004">
      <c r="A75" s="95">
        <v>72</v>
      </c>
      <c r="B75" s="39" t="s">
        <v>123</v>
      </c>
      <c r="C75" s="189" t="s">
        <v>232</v>
      </c>
      <c r="D75" s="99" t="s">
        <v>174</v>
      </c>
      <c r="E75" s="100" t="s">
        <v>173</v>
      </c>
      <c r="F75" s="35" t="s">
        <v>19</v>
      </c>
      <c r="G75" s="140" t="s">
        <v>220</v>
      </c>
      <c r="H75" s="35" t="s">
        <v>21</v>
      </c>
      <c r="I75" s="70"/>
      <c r="J75" s="132" t="s">
        <v>210</v>
      </c>
      <c r="K75" s="103">
        <v>3</v>
      </c>
      <c r="L75" s="103">
        <v>1</v>
      </c>
      <c r="M75" s="103">
        <v>3</v>
      </c>
      <c r="N75" s="103">
        <v>3</v>
      </c>
      <c r="O75" s="104">
        <v>5</v>
      </c>
    </row>
    <row r="76" spans="1:15" ht="22.5" thickBot="1" x14ac:dyDescent="0.55000000000000004">
      <c r="A76" s="75"/>
      <c r="B76" s="84" t="s">
        <v>124</v>
      </c>
      <c r="C76" s="5"/>
      <c r="D76" s="5"/>
      <c r="E76" s="5"/>
      <c r="F76" s="5"/>
      <c r="G76" s="5"/>
      <c r="H76" s="5"/>
      <c r="I76" s="5"/>
      <c r="J76" s="5"/>
      <c r="K76" s="8"/>
      <c r="L76" s="112">
        <v>1</v>
      </c>
      <c r="M76" s="112">
        <v>3</v>
      </c>
      <c r="N76" s="112">
        <v>3</v>
      </c>
      <c r="O76" s="111"/>
    </row>
    <row r="77" spans="1:15" ht="22.5" thickBot="1" x14ac:dyDescent="0.55000000000000004">
      <c r="A77" s="59">
        <v>73</v>
      </c>
      <c r="B77" s="37" t="s">
        <v>125</v>
      </c>
      <c r="C77" s="171" t="s">
        <v>177</v>
      </c>
      <c r="D77" s="38" t="s">
        <v>178</v>
      </c>
      <c r="E77" s="44" t="s">
        <v>22</v>
      </c>
      <c r="F77" s="29" t="s">
        <v>19</v>
      </c>
      <c r="G77" s="140" t="s">
        <v>220</v>
      </c>
      <c r="H77" s="29" t="s">
        <v>21</v>
      </c>
      <c r="I77" s="42"/>
      <c r="J77" s="42" t="s">
        <v>212</v>
      </c>
      <c r="K77" s="105">
        <v>3</v>
      </c>
      <c r="L77" s="105">
        <v>1</v>
      </c>
      <c r="M77" s="105">
        <v>3</v>
      </c>
      <c r="N77" s="105">
        <v>3</v>
      </c>
      <c r="O77" s="106">
        <v>2</v>
      </c>
    </row>
    <row r="78" spans="1:15" ht="22.5" thickBot="1" x14ac:dyDescent="0.55000000000000004">
      <c r="A78" s="61">
        <v>74</v>
      </c>
      <c r="B78" s="39" t="s">
        <v>126</v>
      </c>
      <c r="C78" s="172" t="s">
        <v>177</v>
      </c>
      <c r="D78" s="40" t="s">
        <v>160</v>
      </c>
      <c r="E78" s="97" t="s">
        <v>22</v>
      </c>
      <c r="F78" s="48" t="s">
        <v>19</v>
      </c>
      <c r="G78" s="140" t="s">
        <v>220</v>
      </c>
      <c r="H78" s="48" t="s">
        <v>21</v>
      </c>
      <c r="I78" s="43"/>
      <c r="J78" s="42" t="s">
        <v>212</v>
      </c>
      <c r="K78" s="103">
        <v>3</v>
      </c>
      <c r="L78" s="103">
        <v>1</v>
      </c>
      <c r="M78" s="103">
        <v>3</v>
      </c>
      <c r="N78" s="103">
        <v>3</v>
      </c>
      <c r="O78" s="104">
        <v>5</v>
      </c>
    </row>
    <row r="79" spans="1:15" ht="22.5" thickBot="1" x14ac:dyDescent="0.55000000000000004">
      <c r="A79" s="59">
        <v>75</v>
      </c>
      <c r="B79" s="16" t="s">
        <v>127</v>
      </c>
      <c r="C79" s="155" t="s">
        <v>17</v>
      </c>
      <c r="D79" s="27" t="s">
        <v>33</v>
      </c>
      <c r="E79" s="127" t="s">
        <v>22</v>
      </c>
      <c r="F79" s="23" t="s">
        <v>19</v>
      </c>
      <c r="G79" s="140" t="s">
        <v>220</v>
      </c>
      <c r="H79" s="23" t="s">
        <v>21</v>
      </c>
      <c r="I79" s="57"/>
      <c r="J79" s="57" t="s">
        <v>213</v>
      </c>
      <c r="K79" s="120">
        <v>3</v>
      </c>
      <c r="L79" s="120">
        <v>1</v>
      </c>
      <c r="M79" s="120">
        <v>3</v>
      </c>
      <c r="N79" s="120">
        <v>3</v>
      </c>
      <c r="O79" s="115">
        <v>3</v>
      </c>
    </row>
    <row r="80" spans="1:15" ht="22.5" thickBot="1" x14ac:dyDescent="0.55000000000000004">
      <c r="A80" s="61">
        <v>76</v>
      </c>
      <c r="B80" s="18" t="s">
        <v>128</v>
      </c>
      <c r="C80" s="154" t="s">
        <v>17</v>
      </c>
      <c r="D80" s="25" t="s">
        <v>189</v>
      </c>
      <c r="E80" s="44" t="s">
        <v>22</v>
      </c>
      <c r="F80" s="29" t="s">
        <v>19</v>
      </c>
      <c r="G80" s="140" t="s">
        <v>220</v>
      </c>
      <c r="H80" s="29" t="s">
        <v>21</v>
      </c>
      <c r="I80" s="1"/>
      <c r="J80" s="1" t="s">
        <v>26</v>
      </c>
      <c r="K80" s="7">
        <v>3</v>
      </c>
      <c r="L80" s="7">
        <v>1</v>
      </c>
      <c r="M80" s="7">
        <v>3</v>
      </c>
      <c r="N80" s="7">
        <v>3</v>
      </c>
      <c r="O80" s="102">
        <v>5</v>
      </c>
    </row>
    <row r="81" spans="1:15" ht="22.5" thickBot="1" x14ac:dyDescent="0.55000000000000004">
      <c r="A81" s="59">
        <v>77</v>
      </c>
      <c r="B81" s="18" t="s">
        <v>129</v>
      </c>
      <c r="C81" s="154" t="s">
        <v>17</v>
      </c>
      <c r="D81" s="25" t="s">
        <v>36</v>
      </c>
      <c r="E81" s="44" t="s">
        <v>22</v>
      </c>
      <c r="F81" s="29" t="s">
        <v>19</v>
      </c>
      <c r="G81" s="140" t="s">
        <v>220</v>
      </c>
      <c r="H81" s="29" t="s">
        <v>21</v>
      </c>
      <c r="I81" s="1"/>
      <c r="J81" s="1" t="s">
        <v>214</v>
      </c>
      <c r="K81" s="7">
        <v>3</v>
      </c>
      <c r="L81" s="7">
        <v>1</v>
      </c>
      <c r="M81" s="7">
        <v>3</v>
      </c>
      <c r="N81" s="7">
        <v>3</v>
      </c>
      <c r="O81" s="102">
        <v>4</v>
      </c>
    </row>
    <row r="82" spans="1:15" ht="29.25" thickBot="1" x14ac:dyDescent="0.55000000000000004">
      <c r="A82" s="61">
        <v>78</v>
      </c>
      <c r="B82" s="18" t="s">
        <v>130</v>
      </c>
      <c r="C82" s="154" t="s">
        <v>17</v>
      </c>
      <c r="D82" s="25" t="s">
        <v>190</v>
      </c>
      <c r="E82" s="44" t="s">
        <v>22</v>
      </c>
      <c r="F82" s="29" t="s">
        <v>19</v>
      </c>
      <c r="G82" s="140" t="s">
        <v>220</v>
      </c>
      <c r="H82" s="29" t="s">
        <v>21</v>
      </c>
      <c r="I82" s="1"/>
      <c r="J82" s="2" t="s">
        <v>216</v>
      </c>
      <c r="K82" s="7">
        <v>3</v>
      </c>
      <c r="L82" s="7">
        <v>1</v>
      </c>
      <c r="M82" s="7">
        <v>3</v>
      </c>
      <c r="N82" s="7">
        <v>3</v>
      </c>
      <c r="O82" s="102">
        <v>10</v>
      </c>
    </row>
    <row r="83" spans="1:15" ht="29.25" thickBot="1" x14ac:dyDescent="0.55000000000000004">
      <c r="A83" s="59">
        <v>79</v>
      </c>
      <c r="B83" s="18" t="s">
        <v>131</v>
      </c>
      <c r="C83" s="154" t="s">
        <v>17</v>
      </c>
      <c r="D83" s="25" t="s">
        <v>191</v>
      </c>
      <c r="E83" s="44" t="s">
        <v>22</v>
      </c>
      <c r="F83" s="29" t="s">
        <v>19</v>
      </c>
      <c r="G83" s="140" t="s">
        <v>220</v>
      </c>
      <c r="H83" s="29" t="s">
        <v>21</v>
      </c>
      <c r="I83" s="1"/>
      <c r="J83" s="2" t="s">
        <v>216</v>
      </c>
      <c r="K83" s="7">
        <v>3</v>
      </c>
      <c r="L83" s="7">
        <v>1</v>
      </c>
      <c r="M83" s="7">
        <v>3</v>
      </c>
      <c r="N83" s="7">
        <v>3</v>
      </c>
      <c r="O83" s="102">
        <v>7</v>
      </c>
    </row>
    <row r="84" spans="1:15" ht="22.5" thickBot="1" x14ac:dyDescent="0.55000000000000004">
      <c r="A84" s="61">
        <v>80</v>
      </c>
      <c r="B84" s="18" t="s">
        <v>132</v>
      </c>
      <c r="C84" s="154" t="s">
        <v>17</v>
      </c>
      <c r="D84" s="25" t="s">
        <v>192</v>
      </c>
      <c r="E84" s="44" t="s">
        <v>22</v>
      </c>
      <c r="F84" s="29" t="s">
        <v>19</v>
      </c>
      <c r="G84" s="140" t="s">
        <v>220</v>
      </c>
      <c r="H84" s="29" t="s">
        <v>21</v>
      </c>
      <c r="I84" s="1"/>
      <c r="J84" s="1" t="s">
        <v>215</v>
      </c>
      <c r="K84" s="7">
        <v>3</v>
      </c>
      <c r="L84" s="7">
        <v>1</v>
      </c>
      <c r="M84" s="7">
        <v>3</v>
      </c>
      <c r="N84" s="7">
        <v>3</v>
      </c>
      <c r="O84" s="102">
        <v>4</v>
      </c>
    </row>
    <row r="85" spans="1:15" ht="22.5" thickBot="1" x14ac:dyDescent="0.55000000000000004">
      <c r="A85" s="59">
        <v>81</v>
      </c>
      <c r="B85" s="18" t="s">
        <v>133</v>
      </c>
      <c r="C85" s="154" t="s">
        <v>17</v>
      </c>
      <c r="D85" s="25" t="s">
        <v>189</v>
      </c>
      <c r="E85" s="44" t="s">
        <v>22</v>
      </c>
      <c r="F85" s="29" t="s">
        <v>19</v>
      </c>
      <c r="G85" s="140" t="s">
        <v>220</v>
      </c>
      <c r="H85" s="29" t="s">
        <v>21</v>
      </c>
      <c r="I85" s="1"/>
      <c r="J85" s="1" t="s">
        <v>215</v>
      </c>
      <c r="K85" s="7">
        <v>3</v>
      </c>
      <c r="L85" s="7">
        <v>1</v>
      </c>
      <c r="M85" s="7">
        <v>3</v>
      </c>
      <c r="N85" s="7">
        <v>3</v>
      </c>
      <c r="O85" s="102">
        <v>6</v>
      </c>
    </row>
    <row r="86" spans="1:15" ht="29.25" thickBot="1" x14ac:dyDescent="0.55000000000000004">
      <c r="A86" s="61">
        <v>82</v>
      </c>
      <c r="B86" s="18" t="s">
        <v>134</v>
      </c>
      <c r="C86" s="154" t="s">
        <v>17</v>
      </c>
      <c r="D86" s="25" t="s">
        <v>190</v>
      </c>
      <c r="E86" s="44" t="s">
        <v>22</v>
      </c>
      <c r="F86" s="29" t="s">
        <v>19</v>
      </c>
      <c r="G86" s="140" t="s">
        <v>220</v>
      </c>
      <c r="H86" s="29" t="s">
        <v>21</v>
      </c>
      <c r="I86" s="1"/>
      <c r="J86" s="2" t="s">
        <v>216</v>
      </c>
      <c r="K86" s="7">
        <v>3</v>
      </c>
      <c r="L86" s="7">
        <v>1</v>
      </c>
      <c r="M86" s="7">
        <v>3</v>
      </c>
      <c r="N86" s="7">
        <v>3</v>
      </c>
      <c r="O86" s="102">
        <v>10</v>
      </c>
    </row>
    <row r="87" spans="1:15" ht="22.5" thickBot="1" x14ac:dyDescent="0.55000000000000004">
      <c r="A87" s="59">
        <v>83</v>
      </c>
      <c r="B87" s="18" t="s">
        <v>135</v>
      </c>
      <c r="C87" s="154" t="s">
        <v>17</v>
      </c>
      <c r="D87" s="25" t="s">
        <v>192</v>
      </c>
      <c r="E87" s="44" t="s">
        <v>22</v>
      </c>
      <c r="F87" s="29" t="s">
        <v>19</v>
      </c>
      <c r="G87" s="140" t="s">
        <v>220</v>
      </c>
      <c r="H87" s="29" t="s">
        <v>21</v>
      </c>
      <c r="I87" s="1"/>
      <c r="J87" s="1" t="s">
        <v>215</v>
      </c>
      <c r="K87" s="7">
        <v>3</v>
      </c>
      <c r="L87" s="7">
        <v>1</v>
      </c>
      <c r="M87" s="7">
        <v>3</v>
      </c>
      <c r="N87" s="7">
        <v>3</v>
      </c>
      <c r="O87" s="102">
        <v>6</v>
      </c>
    </row>
    <row r="88" spans="1:15" ht="22.5" thickBot="1" x14ac:dyDescent="0.55000000000000004">
      <c r="A88" s="61">
        <v>84</v>
      </c>
      <c r="B88" s="18" t="s">
        <v>136</v>
      </c>
      <c r="C88" s="154" t="s">
        <v>17</v>
      </c>
      <c r="D88" s="25" t="s">
        <v>192</v>
      </c>
      <c r="E88" s="44" t="s">
        <v>22</v>
      </c>
      <c r="F88" s="29" t="s">
        <v>19</v>
      </c>
      <c r="G88" s="140" t="s">
        <v>220</v>
      </c>
      <c r="H88" s="29" t="s">
        <v>21</v>
      </c>
      <c r="I88" s="1"/>
      <c r="J88" s="1" t="s">
        <v>215</v>
      </c>
      <c r="K88" s="7">
        <v>3</v>
      </c>
      <c r="L88" s="7">
        <v>1</v>
      </c>
      <c r="M88" s="7">
        <v>3</v>
      </c>
      <c r="N88" s="7">
        <v>3</v>
      </c>
      <c r="O88" s="102">
        <v>6</v>
      </c>
    </row>
    <row r="89" spans="1:15" ht="29.25" thickBot="1" x14ac:dyDescent="0.55000000000000004">
      <c r="A89" s="59">
        <v>85</v>
      </c>
      <c r="B89" s="18" t="s">
        <v>137</v>
      </c>
      <c r="C89" s="154" t="s">
        <v>17</v>
      </c>
      <c r="D89" s="25" t="s">
        <v>191</v>
      </c>
      <c r="E89" s="44" t="s">
        <v>22</v>
      </c>
      <c r="F89" s="29" t="s">
        <v>19</v>
      </c>
      <c r="G89" s="140" t="s">
        <v>220</v>
      </c>
      <c r="H89" s="29" t="s">
        <v>21</v>
      </c>
      <c r="I89" s="1"/>
      <c r="J89" s="2" t="s">
        <v>216</v>
      </c>
      <c r="K89" s="7">
        <v>3</v>
      </c>
      <c r="L89" s="7">
        <v>1</v>
      </c>
      <c r="M89" s="7">
        <v>3</v>
      </c>
      <c r="N89" s="7">
        <v>3</v>
      </c>
      <c r="O89" s="102">
        <v>6</v>
      </c>
    </row>
    <row r="90" spans="1:15" ht="29.25" thickBot="1" x14ac:dyDescent="0.55000000000000004">
      <c r="A90" s="61">
        <v>86</v>
      </c>
      <c r="B90" s="18" t="s">
        <v>138</v>
      </c>
      <c r="C90" s="154" t="s">
        <v>17</v>
      </c>
      <c r="D90" s="25" t="s">
        <v>193</v>
      </c>
      <c r="E90" s="44" t="s">
        <v>22</v>
      </c>
      <c r="F90" s="29" t="s">
        <v>19</v>
      </c>
      <c r="G90" s="140" t="s">
        <v>220</v>
      </c>
      <c r="H90" s="29" t="s">
        <v>21</v>
      </c>
      <c r="I90" s="1"/>
      <c r="J90" s="2" t="s">
        <v>216</v>
      </c>
      <c r="K90" s="7">
        <v>3</v>
      </c>
      <c r="L90" s="7">
        <v>1</v>
      </c>
      <c r="M90" s="7">
        <v>3</v>
      </c>
      <c r="N90" s="7">
        <v>3</v>
      </c>
      <c r="O90" s="102">
        <v>8</v>
      </c>
    </row>
    <row r="91" spans="1:15" ht="29.25" thickBot="1" x14ac:dyDescent="0.55000000000000004">
      <c r="A91" s="59">
        <v>87</v>
      </c>
      <c r="B91" s="18" t="s">
        <v>139</v>
      </c>
      <c r="C91" s="154" t="s">
        <v>17</v>
      </c>
      <c r="D91" s="25" t="s">
        <v>193</v>
      </c>
      <c r="E91" s="44" t="s">
        <v>22</v>
      </c>
      <c r="F91" s="29" t="s">
        <v>19</v>
      </c>
      <c r="G91" s="140" t="s">
        <v>220</v>
      </c>
      <c r="H91" s="29" t="s">
        <v>21</v>
      </c>
      <c r="I91" s="1"/>
      <c r="J91" s="2" t="s">
        <v>216</v>
      </c>
      <c r="K91" s="7">
        <v>3</v>
      </c>
      <c r="L91" s="7">
        <v>1</v>
      </c>
      <c r="M91" s="7">
        <v>3</v>
      </c>
      <c r="N91" s="7">
        <v>3</v>
      </c>
      <c r="O91" s="102">
        <v>9</v>
      </c>
    </row>
    <row r="92" spans="1:15" ht="22.5" thickBot="1" x14ac:dyDescent="0.55000000000000004">
      <c r="A92" s="61">
        <v>88</v>
      </c>
      <c r="B92" s="18" t="s">
        <v>140</v>
      </c>
      <c r="C92" s="154" t="s">
        <v>17</v>
      </c>
      <c r="D92" s="25" t="s">
        <v>192</v>
      </c>
      <c r="E92" s="44" t="s">
        <v>22</v>
      </c>
      <c r="F92" s="29" t="s">
        <v>19</v>
      </c>
      <c r="G92" s="140" t="s">
        <v>220</v>
      </c>
      <c r="H92" s="29" t="s">
        <v>21</v>
      </c>
      <c r="I92" s="1"/>
      <c r="J92" s="1" t="s">
        <v>215</v>
      </c>
      <c r="K92" s="7">
        <v>3</v>
      </c>
      <c r="L92" s="7">
        <v>1</v>
      </c>
      <c r="M92" s="7">
        <v>3</v>
      </c>
      <c r="N92" s="7">
        <v>3</v>
      </c>
      <c r="O92" s="102">
        <v>6</v>
      </c>
    </row>
    <row r="93" spans="1:15" ht="29.25" thickBot="1" x14ac:dyDescent="0.55000000000000004">
      <c r="A93" s="59">
        <v>89</v>
      </c>
      <c r="B93" s="18" t="s">
        <v>141</v>
      </c>
      <c r="C93" s="154" t="s">
        <v>17</v>
      </c>
      <c r="D93" s="25" t="s">
        <v>194</v>
      </c>
      <c r="E93" s="44" t="s">
        <v>22</v>
      </c>
      <c r="F93" s="29" t="s">
        <v>19</v>
      </c>
      <c r="G93" s="140" t="s">
        <v>220</v>
      </c>
      <c r="H93" s="29" t="s">
        <v>21</v>
      </c>
      <c r="I93" s="1"/>
      <c r="J93" s="2" t="s">
        <v>216</v>
      </c>
      <c r="K93" s="7">
        <v>3</v>
      </c>
      <c r="L93" s="7">
        <v>1</v>
      </c>
      <c r="M93" s="7">
        <v>3</v>
      </c>
      <c r="N93" s="7">
        <v>3</v>
      </c>
      <c r="O93" s="102">
        <v>12</v>
      </c>
    </row>
    <row r="94" spans="1:15" ht="29.25" thickBot="1" x14ac:dyDescent="0.55000000000000004">
      <c r="A94" s="61">
        <v>90</v>
      </c>
      <c r="B94" s="11" t="s">
        <v>142</v>
      </c>
      <c r="C94" s="154" t="s">
        <v>17</v>
      </c>
      <c r="D94" s="51" t="s">
        <v>195</v>
      </c>
      <c r="E94" s="98" t="s">
        <v>22</v>
      </c>
      <c r="F94" s="29" t="s">
        <v>19</v>
      </c>
      <c r="G94" s="140" t="s">
        <v>220</v>
      </c>
      <c r="H94" s="29" t="s">
        <v>21</v>
      </c>
      <c r="I94" s="52"/>
      <c r="J94" s="137" t="s">
        <v>216</v>
      </c>
      <c r="K94" s="107">
        <v>3</v>
      </c>
      <c r="L94" s="107">
        <v>1</v>
      </c>
      <c r="M94" s="107">
        <v>3</v>
      </c>
      <c r="N94" s="107">
        <v>3</v>
      </c>
      <c r="O94" s="108">
        <v>10</v>
      </c>
    </row>
    <row r="95" spans="1:15" ht="22.5" thickBot="1" x14ac:dyDescent="0.55000000000000004">
      <c r="A95" s="59">
        <v>91</v>
      </c>
      <c r="B95" s="85" t="s">
        <v>143</v>
      </c>
      <c r="C95" s="174" t="s">
        <v>179</v>
      </c>
      <c r="D95" s="97" t="s">
        <v>22</v>
      </c>
      <c r="E95" s="118" t="s">
        <v>179</v>
      </c>
      <c r="F95" s="48" t="s">
        <v>19</v>
      </c>
      <c r="G95" s="140" t="s">
        <v>220</v>
      </c>
      <c r="H95" s="48" t="s">
        <v>21</v>
      </c>
      <c r="I95" s="73"/>
      <c r="J95" s="73"/>
      <c r="K95" s="109">
        <v>3</v>
      </c>
      <c r="L95" s="109">
        <v>1</v>
      </c>
      <c r="M95" s="109">
        <v>3</v>
      </c>
      <c r="N95" s="109">
        <v>3</v>
      </c>
      <c r="O95" s="110">
        <v>2</v>
      </c>
    </row>
    <row r="96" spans="1:15" ht="22.5" thickBot="1" x14ac:dyDescent="0.55000000000000004">
      <c r="A96" s="61">
        <v>92</v>
      </c>
      <c r="B96" s="81" t="s">
        <v>144</v>
      </c>
      <c r="C96" s="173" t="s">
        <v>180</v>
      </c>
      <c r="D96" s="138" t="s">
        <v>22</v>
      </c>
      <c r="E96" s="118" t="s">
        <v>196</v>
      </c>
      <c r="F96" s="48" t="s">
        <v>19</v>
      </c>
      <c r="G96" s="140" t="s">
        <v>220</v>
      </c>
      <c r="H96" s="48" t="s">
        <v>21</v>
      </c>
      <c r="I96" s="139"/>
      <c r="J96" s="139"/>
      <c r="K96" s="109">
        <v>3</v>
      </c>
      <c r="L96" s="109">
        <v>1</v>
      </c>
      <c r="M96" s="109">
        <v>3</v>
      </c>
      <c r="N96" s="109">
        <v>3</v>
      </c>
      <c r="O96" s="110">
        <v>9</v>
      </c>
    </row>
    <row r="97" spans="1:15" ht="22.5" thickBot="1" x14ac:dyDescent="0.55000000000000004">
      <c r="A97" s="59">
        <v>93</v>
      </c>
      <c r="B97" s="37" t="s">
        <v>145</v>
      </c>
      <c r="C97" s="175" t="s">
        <v>181</v>
      </c>
      <c r="D97" s="41" t="s">
        <v>197</v>
      </c>
      <c r="E97" s="44" t="s">
        <v>22</v>
      </c>
      <c r="F97" s="29" t="s">
        <v>19</v>
      </c>
      <c r="G97" s="140" t="s">
        <v>220</v>
      </c>
      <c r="H97" s="29" t="s">
        <v>21</v>
      </c>
      <c r="I97" s="42"/>
      <c r="J97" s="101" t="s">
        <v>217</v>
      </c>
      <c r="K97" s="105">
        <v>3</v>
      </c>
      <c r="L97" s="105">
        <v>1</v>
      </c>
      <c r="M97" s="105">
        <v>3</v>
      </c>
      <c r="N97" s="105">
        <v>3</v>
      </c>
      <c r="O97" s="106">
        <v>3</v>
      </c>
    </row>
    <row r="98" spans="1:15" ht="22.5" thickBot="1" x14ac:dyDescent="0.55000000000000004">
      <c r="A98" s="61">
        <v>94</v>
      </c>
      <c r="B98" s="39" t="s">
        <v>146</v>
      </c>
      <c r="C98" s="175" t="s">
        <v>181</v>
      </c>
      <c r="D98" s="118" t="s">
        <v>197</v>
      </c>
      <c r="E98" s="97" t="s">
        <v>22</v>
      </c>
      <c r="F98" s="48" t="s">
        <v>19</v>
      </c>
      <c r="G98" s="140" t="s">
        <v>220</v>
      </c>
      <c r="H98" s="48" t="s">
        <v>21</v>
      </c>
      <c r="I98" s="43"/>
      <c r="J98" s="101" t="s">
        <v>217</v>
      </c>
      <c r="K98" s="103">
        <v>3</v>
      </c>
      <c r="L98" s="103">
        <v>1</v>
      </c>
      <c r="M98" s="103">
        <v>3</v>
      </c>
      <c r="N98" s="103">
        <v>3</v>
      </c>
      <c r="O98" s="104">
        <v>3</v>
      </c>
    </row>
    <row r="99" spans="1:15" ht="22.5" thickBot="1" x14ac:dyDescent="0.55000000000000004">
      <c r="A99" s="59">
        <v>95</v>
      </c>
      <c r="B99" s="16" t="s">
        <v>147</v>
      </c>
      <c r="C99" s="190" t="s">
        <v>184</v>
      </c>
      <c r="D99" s="27" t="s">
        <v>198</v>
      </c>
      <c r="E99" s="127" t="s">
        <v>22</v>
      </c>
      <c r="F99" s="23" t="s">
        <v>19</v>
      </c>
      <c r="G99" s="140" t="s">
        <v>220</v>
      </c>
      <c r="H99" s="23" t="s">
        <v>21</v>
      </c>
      <c r="I99" s="57"/>
      <c r="J99" s="57" t="s">
        <v>218</v>
      </c>
      <c r="K99" s="120">
        <v>3</v>
      </c>
      <c r="L99" s="120">
        <v>1</v>
      </c>
      <c r="M99" s="120">
        <v>3</v>
      </c>
      <c r="N99" s="120">
        <v>3</v>
      </c>
      <c r="O99" s="115">
        <v>3</v>
      </c>
    </row>
    <row r="100" spans="1:15" ht="22.5" thickBot="1" x14ac:dyDescent="0.55000000000000004">
      <c r="A100" s="61">
        <v>96</v>
      </c>
      <c r="B100" s="18" t="s">
        <v>148</v>
      </c>
      <c r="C100" s="170" t="s">
        <v>224</v>
      </c>
      <c r="D100" s="25" t="s">
        <v>199</v>
      </c>
      <c r="E100" s="44" t="s">
        <v>22</v>
      </c>
      <c r="F100" s="29" t="s">
        <v>19</v>
      </c>
      <c r="G100" s="140" t="s">
        <v>220</v>
      </c>
      <c r="H100" s="29" t="s">
        <v>21</v>
      </c>
      <c r="I100" s="1"/>
      <c r="J100" s="1" t="s">
        <v>81</v>
      </c>
      <c r="K100" s="7">
        <v>3</v>
      </c>
      <c r="L100" s="7">
        <v>1</v>
      </c>
      <c r="M100" s="7">
        <v>3</v>
      </c>
      <c r="N100" s="7">
        <v>3</v>
      </c>
      <c r="O100" s="102">
        <v>4</v>
      </c>
    </row>
    <row r="101" spans="1:15" ht="22.5" thickBot="1" x14ac:dyDescent="0.55000000000000004">
      <c r="A101" s="59">
        <v>97</v>
      </c>
      <c r="B101" s="18" t="s">
        <v>149</v>
      </c>
      <c r="C101" s="190" t="s">
        <v>184</v>
      </c>
      <c r="D101" s="25" t="s">
        <v>201</v>
      </c>
      <c r="E101" s="44" t="s">
        <v>22</v>
      </c>
      <c r="F101" s="29" t="s">
        <v>19</v>
      </c>
      <c r="G101" s="140" t="s">
        <v>220</v>
      </c>
      <c r="H101" s="29" t="s">
        <v>21</v>
      </c>
      <c r="I101" s="1"/>
      <c r="J101" s="1" t="s">
        <v>219</v>
      </c>
      <c r="K101" s="7">
        <v>3</v>
      </c>
      <c r="L101" s="7">
        <v>1</v>
      </c>
      <c r="M101" s="7">
        <v>3</v>
      </c>
      <c r="N101" s="7">
        <v>3</v>
      </c>
      <c r="O101" s="102">
        <v>2</v>
      </c>
    </row>
    <row r="102" spans="1:15" ht="22.5" thickBot="1" x14ac:dyDescent="0.55000000000000004">
      <c r="A102" s="61">
        <v>98</v>
      </c>
      <c r="B102" s="39" t="s">
        <v>150</v>
      </c>
      <c r="C102" s="170" t="s">
        <v>224</v>
      </c>
      <c r="D102" s="40" t="s">
        <v>199</v>
      </c>
      <c r="E102" s="44" t="s">
        <v>22</v>
      </c>
      <c r="F102" s="48" t="s">
        <v>19</v>
      </c>
      <c r="G102" s="140" t="s">
        <v>220</v>
      </c>
      <c r="H102" s="48" t="s">
        <v>21</v>
      </c>
      <c r="I102" s="43"/>
      <c r="J102" s="43" t="s">
        <v>81</v>
      </c>
      <c r="K102" s="7">
        <v>3</v>
      </c>
      <c r="L102" s="7">
        <v>1</v>
      </c>
      <c r="M102" s="7">
        <v>3</v>
      </c>
      <c r="N102" s="7">
        <v>3</v>
      </c>
      <c r="O102" s="104">
        <v>8</v>
      </c>
    </row>
    <row r="103" spans="1:15" ht="22.5" thickBot="1" x14ac:dyDescent="0.55000000000000004">
      <c r="A103" s="59">
        <v>99</v>
      </c>
      <c r="B103" s="16" t="s">
        <v>151</v>
      </c>
      <c r="C103" s="176" t="s">
        <v>182</v>
      </c>
      <c r="D103" s="27" t="s">
        <v>200</v>
      </c>
      <c r="E103" s="44" t="s">
        <v>22</v>
      </c>
      <c r="F103" s="23" t="s">
        <v>19</v>
      </c>
      <c r="G103" s="140" t="s">
        <v>220</v>
      </c>
      <c r="H103" s="23" t="s">
        <v>21</v>
      </c>
      <c r="I103" s="57"/>
      <c r="J103" s="57" t="s">
        <v>81</v>
      </c>
      <c r="K103" s="7">
        <v>2</v>
      </c>
      <c r="L103" s="7">
        <v>1</v>
      </c>
      <c r="M103" s="7">
        <v>3</v>
      </c>
      <c r="N103" s="7">
        <v>3</v>
      </c>
      <c r="O103" s="115">
        <v>2</v>
      </c>
    </row>
    <row r="104" spans="1:15" ht="22.5" thickBot="1" x14ac:dyDescent="0.55000000000000004">
      <c r="A104" s="61">
        <v>100</v>
      </c>
      <c r="B104" s="11" t="s">
        <v>152</v>
      </c>
      <c r="C104" s="176" t="s">
        <v>182</v>
      </c>
      <c r="D104" s="51" t="s">
        <v>200</v>
      </c>
      <c r="E104" s="44" t="s">
        <v>22</v>
      </c>
      <c r="F104" s="29" t="s">
        <v>19</v>
      </c>
      <c r="G104" s="140" t="s">
        <v>220</v>
      </c>
      <c r="H104" s="29" t="s">
        <v>21</v>
      </c>
      <c r="I104" s="52"/>
      <c r="J104" s="57" t="s">
        <v>81</v>
      </c>
      <c r="K104" s="7">
        <v>2</v>
      </c>
      <c r="L104" s="7">
        <v>1</v>
      </c>
      <c r="M104" s="7">
        <v>3</v>
      </c>
      <c r="N104" s="7">
        <v>3</v>
      </c>
      <c r="O104" s="108">
        <v>2</v>
      </c>
    </row>
    <row r="105" spans="1:15" ht="22.5" thickBot="1" x14ac:dyDescent="0.55000000000000004">
      <c r="A105" s="59">
        <v>101</v>
      </c>
      <c r="B105" s="85" t="s">
        <v>153</v>
      </c>
      <c r="C105" s="177" t="s">
        <v>183</v>
      </c>
      <c r="D105" s="96" t="s">
        <v>202</v>
      </c>
      <c r="E105" s="44" t="s">
        <v>22</v>
      </c>
      <c r="F105" s="48" t="s">
        <v>19</v>
      </c>
      <c r="G105" s="140" t="s">
        <v>220</v>
      </c>
      <c r="H105" s="48" t="s">
        <v>21</v>
      </c>
      <c r="I105" s="73"/>
      <c r="J105" s="57" t="s">
        <v>81</v>
      </c>
      <c r="K105" s="7">
        <v>2</v>
      </c>
      <c r="L105" s="7">
        <v>1</v>
      </c>
      <c r="M105" s="7">
        <v>3</v>
      </c>
      <c r="N105" s="7">
        <v>3</v>
      </c>
      <c r="O105" s="110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ITsP</cp:lastModifiedBy>
  <dcterms:created xsi:type="dcterms:W3CDTF">2018-09-16T11:13:24Z</dcterms:created>
  <dcterms:modified xsi:type="dcterms:W3CDTF">2018-09-23T17:26:37Z</dcterms:modified>
</cp:coreProperties>
</file>