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IIB Project\iib-project\model\"/>
    </mc:Choice>
  </mc:AlternateContent>
  <xr:revisionPtr revIDLastSave="0" documentId="13_ncr:1_{6D27BFD8-D0CB-400F-98F1-90D0E582987D}" xr6:coauthVersionLast="37" xr6:coauthVersionMax="37" xr10:uidLastSave="{00000000-0000-0000-0000-000000000000}"/>
  <bookViews>
    <workbookView xWindow="0" yWindow="0" windowWidth="28800" windowHeight="12225" activeTab="1" xr2:uid="{2E20499A-CF7D-441A-9B23-3C755E67DBA1}"/>
  </bookViews>
  <sheets>
    <sheet name="System Blocks" sheetId="2" r:id="rId1"/>
    <sheet name="Link Budget &amp; Noise Margin" sheetId="1" r:id="rId2"/>
    <sheet name="RX Model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3" l="1"/>
  <c r="K13" i="3" s="1"/>
  <c r="J11" i="3"/>
  <c r="J13" i="3" s="1"/>
  <c r="I11" i="3"/>
  <c r="I13" i="3" s="1"/>
  <c r="Q7" i="3"/>
  <c r="K7" i="3"/>
  <c r="P7" i="3"/>
  <c r="O7" i="3"/>
  <c r="J7" i="3"/>
  <c r="I7" i="3"/>
  <c r="I7" i="1"/>
  <c r="H7" i="1"/>
  <c r="D21" i="1"/>
  <c r="C21" i="1"/>
  <c r="D16" i="1"/>
  <c r="C16" i="1"/>
  <c r="I6" i="1"/>
  <c r="H6" i="1"/>
  <c r="K17" i="3" l="1"/>
  <c r="I17" i="3"/>
  <c r="O8" i="3" s="1"/>
  <c r="O9" i="3" s="1"/>
  <c r="O14" i="3" s="1"/>
  <c r="E6" i="3" s="1"/>
  <c r="J17" i="3"/>
  <c r="D12" i="1"/>
  <c r="C12" i="1"/>
  <c r="D6" i="1"/>
  <c r="C6" i="1"/>
  <c r="I22" i="3" l="1"/>
  <c r="I25" i="3" s="1"/>
  <c r="K22" i="3"/>
  <c r="Q8" i="3"/>
  <c r="Q9" i="3" s="1"/>
  <c r="Q14" i="3" s="1"/>
  <c r="E8" i="3" s="1"/>
  <c r="P8" i="3"/>
  <c r="P9" i="3" s="1"/>
  <c r="P14" i="3" s="1"/>
  <c r="E7" i="3" s="1"/>
  <c r="J22" i="3"/>
  <c r="H8" i="1"/>
  <c r="H13" i="1" s="1"/>
  <c r="I8" i="1"/>
  <c r="I13" i="1" s="1"/>
  <c r="D24" i="1"/>
  <c r="D6" i="3" l="1"/>
  <c r="K25" i="3"/>
  <c r="D8" i="3"/>
  <c r="J25" i="3"/>
  <c r="D7" i="3"/>
  <c r="C24" i="1"/>
</calcChain>
</file>

<file path=xl/sharedStrings.xml><?xml version="1.0" encoding="utf-8"?>
<sst xmlns="http://schemas.openxmlformats.org/spreadsheetml/2006/main" count="76" uniqueCount="37">
  <si>
    <t>TX Power (dBm)</t>
  </si>
  <si>
    <t>Distance (km)</t>
  </si>
  <si>
    <t>Frequency (MHz)</t>
  </si>
  <si>
    <t>FSPL (dB)</t>
  </si>
  <si>
    <t>Misc Loss (dB)</t>
  </si>
  <si>
    <t>RX Power (dBm)</t>
  </si>
  <si>
    <t>TX Power (mW)</t>
  </si>
  <si>
    <t>Link Budget</t>
  </si>
  <si>
    <t>Senario</t>
  </si>
  <si>
    <t>Close</t>
  </si>
  <si>
    <t>Far</t>
  </si>
  <si>
    <t>Min Sensitivity (dBm)</t>
  </si>
  <si>
    <t>Reciever Design</t>
  </si>
  <si>
    <t>TX Antenna Gain (dB)</t>
  </si>
  <si>
    <t>TX Coupling Loss (dB)</t>
  </si>
  <si>
    <t>RX Antenna Gain (dB)</t>
  </si>
  <si>
    <t>RX BPF Insertion Loss (dB)</t>
  </si>
  <si>
    <t>RX LNA Gain (dB)</t>
  </si>
  <si>
    <t>RX Coupling Loss (dB)</t>
  </si>
  <si>
    <t>Required Link Margin (dB)</t>
  </si>
  <si>
    <t>Antenna Noise Temperature (K)</t>
  </si>
  <si>
    <t>Input Signal Power (dBm)</t>
  </si>
  <si>
    <t>Input Noise Power (dBm)</t>
  </si>
  <si>
    <t>BPF Noise Figure (dB)</t>
  </si>
  <si>
    <t>LNA Noise Figure (dB)</t>
  </si>
  <si>
    <t>SDR Noise Figure (dB)</t>
  </si>
  <si>
    <t>Output SNR (dB)</t>
  </si>
  <si>
    <t>Input SNR (dB)</t>
  </si>
  <si>
    <t>RX Input Power (dBm)</t>
  </si>
  <si>
    <t>RX1</t>
  </si>
  <si>
    <t>RX2</t>
  </si>
  <si>
    <t>RX3</t>
  </si>
  <si>
    <t>Reciever</t>
  </si>
  <si>
    <t>SNR (dB)</t>
  </si>
  <si>
    <t>Reciever Statistics</t>
  </si>
  <si>
    <t xml:space="preserve"> </t>
  </si>
  <si>
    <t>Noise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</si>
</sst>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64" fontId="0" fillId="2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3" xfId="0" applyFont="1" applyBorder="1" applyAlignment="1"/>
    <xf numFmtId="165" fontId="0" fillId="2" borderId="9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0" borderId="0" xfId="0" applyFont="1" applyAlignment="1"/>
    <xf numFmtId="0" fontId="0" fillId="0" borderId="4" xfId="0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3" borderId="9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2" fillId="0" borderId="0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2.minicircuits.com/pdfs/ZX60-2522MA+.pdf" TargetMode="External"/><Relationship Id="rId2" Type="http://schemas.openxmlformats.org/officeDocument/2006/relationships/hyperlink" Target="https://ww2.minicircuits.com/pdfs/VBFZ-2340+.pdf" TargetMode="External"/><Relationship Id="rId1" Type="http://schemas.openxmlformats.org/officeDocument/2006/relationships/hyperlink" Target="https://www.rfsolutions.co.uk/downloads/1456243514ANT-2YAG16.pdf" TargetMode="External"/><Relationship Id="rId4" Type="http://schemas.openxmlformats.org/officeDocument/2006/relationships/hyperlink" Target="https://wiki.myriadrf.org/LimeMicro:LMS7002M_Data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133350</xdr:colOff>
      <xdr:row>11</xdr:row>
      <xdr:rowOff>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A84A3-BACE-4158-A3A4-3AA41CAB6D82}"/>
            </a:ext>
          </a:extLst>
        </xdr:cNvPr>
        <xdr:cNvSpPr txBox="1"/>
      </xdr:nvSpPr>
      <xdr:spPr>
        <a:xfrm>
          <a:off x="18288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Antenna</a:t>
          </a:r>
        </a:p>
        <a:p>
          <a:r>
            <a:rPr lang="en-GB" sz="1100"/>
            <a:t>Gain = +16 dBi</a:t>
          </a:r>
        </a:p>
        <a:p>
          <a:r>
            <a:rPr lang="en-GB" sz="1100"/>
            <a:t>Beam Width = 23 deg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= 2400 - 2483 MHz</a:t>
          </a:r>
          <a:endParaRPr lang="en-GB">
            <a:effectLst/>
          </a:endParaRPr>
        </a:p>
        <a:p>
          <a:r>
            <a:rPr lang="en-GB" sz="1100"/>
            <a:t>Noise Temperature = 290K</a:t>
          </a:r>
        </a:p>
      </xdr:txBody>
    </xdr:sp>
    <xdr:clientData/>
  </xdr:twoCellAnchor>
  <xdr:twoCellAnchor>
    <xdr:from>
      <xdr:col>7</xdr:col>
      <xdr:colOff>9525</xdr:colOff>
      <xdr:row>5</xdr:row>
      <xdr:rowOff>0</xdr:rowOff>
    </xdr:from>
    <xdr:to>
      <xdr:col>10</xdr:col>
      <xdr:colOff>142875</xdr:colOff>
      <xdr:row>11</xdr:row>
      <xdr:rowOff>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A0F5A8-C2DA-497E-B171-E5546966AC5A}"/>
            </a:ext>
          </a:extLst>
        </xdr:cNvPr>
        <xdr:cNvSpPr txBox="1"/>
      </xdr:nvSpPr>
      <xdr:spPr>
        <a:xfrm>
          <a:off x="4276725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Bandpass</a:t>
          </a:r>
          <a:r>
            <a:rPr lang="en-GB" sz="1400" b="1" baseline="0"/>
            <a:t> Filter</a:t>
          </a:r>
          <a:endParaRPr lang="en-GB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 Band = 2020 - 2660 MHz</a:t>
          </a:r>
          <a:endParaRPr lang="en-GB">
            <a:effectLst/>
          </a:endParaRPr>
        </a:p>
        <a:p>
          <a:r>
            <a:rPr lang="en-GB" sz="1100"/>
            <a:t>Insertion Loss = 1.6 dB</a:t>
          </a:r>
        </a:p>
        <a:p>
          <a:r>
            <a:rPr lang="en-GB" sz="1100"/>
            <a:t>Rejection = 30 dB</a:t>
          </a:r>
        </a:p>
      </xdr:txBody>
    </xdr:sp>
    <xdr:clientData/>
  </xdr:twoCellAnchor>
  <xdr:twoCellAnchor>
    <xdr:from>
      <xdr:col>6</xdr:col>
      <xdr:colOff>133350</xdr:colOff>
      <xdr:row>8</xdr:row>
      <xdr:rowOff>0</xdr:rowOff>
    </xdr:from>
    <xdr:to>
      <xdr:col>7</xdr:col>
      <xdr:colOff>9525</xdr:colOff>
      <xdr:row>8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4367110-BA76-410E-A64E-CC0539AE648E}"/>
            </a:ext>
          </a:extLst>
        </xdr:cNvPr>
        <xdr:cNvCxnSpPr>
          <a:stCxn id="2" idx="3"/>
          <a:endCxn id="3" idx="1"/>
        </xdr:cNvCxnSpPr>
      </xdr:nvCxnSpPr>
      <xdr:spPr>
        <a:xfrm>
          <a:off x="379095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8</xdr:row>
      <xdr:rowOff>9525</xdr:rowOff>
    </xdr:from>
    <xdr:to>
      <xdr:col>11</xdr:col>
      <xdr:colOff>19050</xdr:colOff>
      <xdr:row>8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6C7AA70-22AD-4CB8-886C-F9324ED8E70F}"/>
            </a:ext>
          </a:extLst>
        </xdr:cNvPr>
        <xdr:cNvCxnSpPr/>
      </xdr:nvCxnSpPr>
      <xdr:spPr>
        <a:xfrm>
          <a:off x="6238875" y="153352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0</xdr:rowOff>
    </xdr:from>
    <xdr:to>
      <xdr:col>14</xdr:col>
      <xdr:colOff>142875</xdr:colOff>
      <xdr:row>11</xdr:row>
      <xdr:rowOff>0</xdr:rowOff>
    </xdr:to>
    <xdr:sp macro="" textlink="">
      <xdr:nvSpPr>
        <xdr:cNvPr id="11" name="Text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5E0D7-797E-4F9B-85D9-9957E362FF11}"/>
            </a:ext>
          </a:extLst>
        </xdr:cNvPr>
        <xdr:cNvSpPr txBox="1"/>
      </xdr:nvSpPr>
      <xdr:spPr>
        <a:xfrm>
          <a:off x="6715125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0.5 to 2.5 GHz</a:t>
          </a:r>
          <a:endParaRPr lang="en-GB">
            <a:effectLst/>
          </a:endParaRPr>
        </a:p>
        <a:p>
          <a:r>
            <a:rPr lang="en-GB" sz="1100"/>
            <a:t>Gain = 23 dB @ 2.4GHz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2.62 dB @ 2.4GHz</a:t>
          </a:r>
          <a:endParaRPr lang="en-GB">
            <a:effectLst/>
          </a:endParaRPr>
        </a:p>
      </xdr:txBody>
    </xdr:sp>
    <xdr:clientData/>
  </xdr:twoCellAnchor>
  <xdr:twoCellAnchor>
    <xdr:from>
      <xdr:col>15</xdr:col>
      <xdr:colOff>38100</xdr:colOff>
      <xdr:row>5</xdr:row>
      <xdr:rowOff>0</xdr:rowOff>
    </xdr:from>
    <xdr:to>
      <xdr:col>18</xdr:col>
      <xdr:colOff>171450</xdr:colOff>
      <xdr:row>11</xdr:row>
      <xdr:rowOff>0</xdr:rowOff>
    </xdr:to>
    <xdr:sp macro="" textlink="">
      <xdr:nvSpPr>
        <xdr:cNvPr id="12" name="TextBox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5A6B76-07C6-4472-862F-3F0E523D0BF0}"/>
            </a:ext>
          </a:extLst>
        </xdr:cNvPr>
        <xdr:cNvSpPr txBox="1"/>
      </xdr:nvSpPr>
      <xdr:spPr>
        <a:xfrm>
          <a:off x="91821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LimeSDR-Mini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2 to 3 GHz</a:t>
          </a:r>
          <a:endParaRPr lang="en-GB">
            <a:effectLst/>
          </a:endParaRPr>
        </a:p>
        <a:p>
          <a:r>
            <a:rPr lang="en-GB" sz="1100"/>
            <a:t>Gain = 0 to 73 dB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3.5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dB Max.</a:t>
          </a:r>
          <a:endParaRPr lang="en-GB">
            <a:effectLst/>
          </a:endParaRPr>
        </a:p>
      </xdr:txBody>
    </xdr:sp>
    <xdr:clientData/>
  </xdr:twoCellAnchor>
  <xdr:twoCellAnchor>
    <xdr:from>
      <xdr:col>14</xdr:col>
      <xdr:colOff>152400</xdr:colOff>
      <xdr:row>8</xdr:row>
      <xdr:rowOff>0</xdr:rowOff>
    </xdr:from>
    <xdr:to>
      <xdr:col>15</xdr:col>
      <xdr:colOff>28575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3964126-AEE7-48F4-A657-58D2E2F1AD38}"/>
            </a:ext>
          </a:extLst>
        </xdr:cNvPr>
        <xdr:cNvCxnSpPr/>
      </xdr:nvCxnSpPr>
      <xdr:spPr>
        <a:xfrm>
          <a:off x="868680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302-CD10-42EC-A456-BEB57D108701}">
  <dimension ref="D2:G3"/>
  <sheetViews>
    <sheetView workbookViewId="0">
      <selection activeCell="F30" sqref="F30"/>
    </sheetView>
  </sheetViews>
  <sheetFormatPr defaultRowHeight="15" x14ac:dyDescent="0.25"/>
  <sheetData>
    <row r="2" spans="4:7" x14ac:dyDescent="0.25">
      <c r="D2" s="60" t="s">
        <v>12</v>
      </c>
      <c r="E2" s="61"/>
      <c r="F2" s="61"/>
      <c r="G2" s="61"/>
    </row>
    <row r="3" spans="4:7" x14ac:dyDescent="0.25">
      <c r="D3" s="61"/>
      <c r="E3" s="61"/>
      <c r="F3" s="61"/>
      <c r="G3" s="61"/>
    </row>
  </sheetData>
  <mergeCells count="1">
    <mergeCell ref="D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272F-101F-4B99-AF78-72AA6E441E3F}">
  <dimension ref="B2:J24"/>
  <sheetViews>
    <sheetView tabSelected="1" workbookViewId="0">
      <selection activeCell="I17" sqref="I17"/>
    </sheetView>
  </sheetViews>
  <sheetFormatPr defaultRowHeight="15" x14ac:dyDescent="0.25"/>
  <cols>
    <col min="1" max="1" width="3.85546875" customWidth="1"/>
    <col min="2" max="2" width="24" customWidth="1"/>
    <col min="3" max="4" width="9.140625" customWidth="1"/>
    <col min="7" max="7" width="30.7109375" customWidth="1"/>
    <col min="8" max="8" width="12" style="37" bestFit="1" customWidth="1"/>
    <col min="9" max="9" width="9.140625" style="37"/>
  </cols>
  <sheetData>
    <row r="2" spans="2:10" ht="21" customHeight="1" x14ac:dyDescent="0.35">
      <c r="B2" s="62" t="s">
        <v>7</v>
      </c>
      <c r="C2" s="62"/>
      <c r="D2" s="62"/>
      <c r="G2" s="62" t="s">
        <v>36</v>
      </c>
      <c r="H2" s="62"/>
      <c r="I2" s="36"/>
      <c r="J2" s="26"/>
    </row>
    <row r="3" spans="2:10" ht="16.5" thickBot="1" x14ac:dyDescent="0.3">
      <c r="B3" s="15"/>
      <c r="C3" s="19"/>
      <c r="D3" s="19"/>
    </row>
    <row r="4" spans="2:10" ht="15.75" thickBot="1" x14ac:dyDescent="0.3">
      <c r="B4" s="16" t="s">
        <v>8</v>
      </c>
      <c r="C4" s="17" t="s">
        <v>9</v>
      </c>
      <c r="D4" s="18" t="s">
        <v>10</v>
      </c>
      <c r="G4" s="16" t="s">
        <v>8</v>
      </c>
      <c r="H4" s="34" t="s">
        <v>9</v>
      </c>
      <c r="I4" s="35" t="s">
        <v>10</v>
      </c>
    </row>
    <row r="5" spans="2:10" x14ac:dyDescent="0.25">
      <c r="B5" s="1" t="s">
        <v>6</v>
      </c>
      <c r="C5" s="11">
        <v>100</v>
      </c>
      <c r="D5" s="5">
        <v>100</v>
      </c>
      <c r="G5" s="1" t="s">
        <v>20</v>
      </c>
      <c r="H5" s="30">
        <v>290</v>
      </c>
      <c r="I5" s="27">
        <v>290</v>
      </c>
    </row>
    <row r="6" spans="2:10" x14ac:dyDescent="0.25">
      <c r="B6" s="8" t="s">
        <v>0</v>
      </c>
      <c r="C6" s="12">
        <f>10*LOG(C5,10)</f>
        <v>20</v>
      </c>
      <c r="D6" s="10">
        <f>10*LOG(D5,10)</f>
        <v>20</v>
      </c>
      <c r="G6" s="24" t="s">
        <v>22</v>
      </c>
      <c r="H6" s="31">
        <f>10*LOG(1.38E-23*1000*15360000*H5)</f>
        <v>-102.11331700004314</v>
      </c>
      <c r="I6" s="28">
        <f>10*LOG(1.38E-23*1000*15360000*I5)</f>
        <v>-102.11331700004314</v>
      </c>
    </row>
    <row r="7" spans="2:10" x14ac:dyDescent="0.25">
      <c r="B7" s="2" t="s">
        <v>13</v>
      </c>
      <c r="C7" s="13">
        <v>6</v>
      </c>
      <c r="D7" s="6">
        <v>6</v>
      </c>
      <c r="G7" s="24" t="s">
        <v>21</v>
      </c>
      <c r="H7" s="42">
        <f>C16</f>
        <v>-61.046224834232135</v>
      </c>
      <c r="I7" s="28">
        <f>D16</f>
        <v>-90.588649928625387</v>
      </c>
    </row>
    <row r="8" spans="2:10" ht="15.75" thickBot="1" x14ac:dyDescent="0.3">
      <c r="B8" s="4" t="s">
        <v>14</v>
      </c>
      <c r="C8" s="14">
        <v>3</v>
      </c>
      <c r="D8" s="7">
        <v>3</v>
      </c>
      <c r="G8" s="25" t="s">
        <v>27</v>
      </c>
      <c r="H8" s="33">
        <f>H7-H6</f>
        <v>41.067092165811005</v>
      </c>
      <c r="I8" s="38">
        <f>I7-I6</f>
        <v>11.524667071417753</v>
      </c>
    </row>
    <row r="9" spans="2:10" ht="8.25" customHeight="1" thickBot="1" x14ac:dyDescent="0.3">
      <c r="B9" s="3"/>
      <c r="C9" s="13"/>
      <c r="D9" s="6"/>
      <c r="G9" s="3"/>
      <c r="H9" s="32"/>
      <c r="I9" s="29"/>
    </row>
    <row r="10" spans="2:10" x14ac:dyDescent="0.25">
      <c r="B10" s="1" t="s">
        <v>1</v>
      </c>
      <c r="C10" s="11">
        <v>1</v>
      </c>
      <c r="D10" s="5">
        <v>30</v>
      </c>
      <c r="G10" s="1" t="s">
        <v>23</v>
      </c>
      <c r="H10" s="30">
        <v>0</v>
      </c>
      <c r="I10" s="27">
        <v>0</v>
      </c>
    </row>
    <row r="11" spans="2:10" x14ac:dyDescent="0.25">
      <c r="B11" s="2" t="s">
        <v>2</v>
      </c>
      <c r="C11" s="13">
        <v>2400</v>
      </c>
      <c r="D11" s="6">
        <v>2400</v>
      </c>
      <c r="G11" s="2" t="s">
        <v>24</v>
      </c>
      <c r="H11" s="32">
        <v>2.62</v>
      </c>
      <c r="I11" s="29">
        <v>2.62</v>
      </c>
    </row>
    <row r="12" spans="2:10" x14ac:dyDescent="0.25">
      <c r="B12" s="8" t="s">
        <v>3</v>
      </c>
      <c r="C12" s="22">
        <f>20*LOG10(C10*1000)+20*LOG10(C11*1000000)-147.558</f>
        <v>100.04622483423213</v>
      </c>
      <c r="D12" s="21">
        <f>20*LOG10(D10*1000)+20*LOG10(D11*1000000)-147.558</f>
        <v>129.58864992862539</v>
      </c>
      <c r="G12" s="2" t="s">
        <v>25</v>
      </c>
      <c r="H12" s="32">
        <v>3.5</v>
      </c>
      <c r="I12" s="29">
        <v>3.5</v>
      </c>
    </row>
    <row r="13" spans="2:10" ht="15.75" thickBot="1" x14ac:dyDescent="0.3">
      <c r="B13" s="4" t="s">
        <v>4</v>
      </c>
      <c r="C13" s="14">
        <v>0</v>
      </c>
      <c r="D13" s="7">
        <v>0</v>
      </c>
      <c r="G13" s="25" t="s">
        <v>26</v>
      </c>
      <c r="H13" s="39">
        <f>H8-H10-H11-H12</f>
        <v>34.947092165811007</v>
      </c>
      <c r="I13" s="38">
        <f>I8-I11-I12</f>
        <v>5.4046670714177516</v>
      </c>
    </row>
    <row r="14" spans="2:10" ht="9" customHeight="1" thickBot="1" x14ac:dyDescent="0.3">
      <c r="B14" s="3"/>
      <c r="C14" s="13"/>
      <c r="D14" s="6"/>
    </row>
    <row r="15" spans="2:10" x14ac:dyDescent="0.25">
      <c r="B15" s="1" t="s">
        <v>15</v>
      </c>
      <c r="C15" s="11">
        <v>16</v>
      </c>
      <c r="D15" s="5">
        <v>16</v>
      </c>
    </row>
    <row r="16" spans="2:10" ht="15.75" thickBot="1" x14ac:dyDescent="0.3">
      <c r="B16" s="25" t="s">
        <v>28</v>
      </c>
      <c r="C16" s="40">
        <f>C6+C7-C8-C12+C15</f>
        <v>-61.046224834232135</v>
      </c>
      <c r="D16" s="41">
        <f>D6+D7-D8-D12+D15</f>
        <v>-90.588649928625387</v>
      </c>
    </row>
    <row r="17" spans="2:4" ht="8.25" customHeight="1" thickBot="1" x14ac:dyDescent="0.3">
      <c r="B17" s="2"/>
      <c r="C17" s="13"/>
      <c r="D17" s="6"/>
    </row>
    <row r="18" spans="2:4" x14ac:dyDescent="0.25">
      <c r="B18" s="1" t="s">
        <v>16</v>
      </c>
      <c r="C18" s="11">
        <v>1.6</v>
      </c>
      <c r="D18" s="5">
        <v>1.6</v>
      </c>
    </row>
    <row r="19" spans="2:4" x14ac:dyDescent="0.25">
      <c r="B19" s="2" t="s">
        <v>17</v>
      </c>
      <c r="C19" s="13">
        <v>23</v>
      </c>
      <c r="D19" s="6">
        <v>23</v>
      </c>
    </row>
    <row r="20" spans="2:4" x14ac:dyDescent="0.25">
      <c r="B20" s="2" t="s">
        <v>18</v>
      </c>
      <c r="C20" s="13">
        <v>3</v>
      </c>
      <c r="D20" s="6">
        <v>3</v>
      </c>
    </row>
    <row r="21" spans="2:4" ht="15.75" thickBot="1" x14ac:dyDescent="0.3">
      <c r="B21" s="9" t="s">
        <v>5</v>
      </c>
      <c r="C21" s="20">
        <f>C16-C18+C19-C20</f>
        <v>-42.646224834232136</v>
      </c>
      <c r="D21" s="23">
        <f>D16-D18+D19-D20</f>
        <v>-72.188649928625381</v>
      </c>
    </row>
    <row r="22" spans="2:4" ht="7.5" customHeight="1" thickBot="1" x14ac:dyDescent="0.3">
      <c r="B22" s="3"/>
      <c r="C22" s="13"/>
      <c r="D22" s="6"/>
    </row>
    <row r="23" spans="2:4" x14ac:dyDescent="0.25">
      <c r="B23" s="1" t="s">
        <v>19</v>
      </c>
      <c r="C23" s="11">
        <v>3</v>
      </c>
      <c r="D23" s="5">
        <v>3</v>
      </c>
    </row>
    <row r="24" spans="2:4" ht="15.75" thickBot="1" x14ac:dyDescent="0.3">
      <c r="B24" s="9" t="s">
        <v>11</v>
      </c>
      <c r="C24" s="20">
        <f>C21-C23</f>
        <v>-45.646224834232136</v>
      </c>
      <c r="D24" s="23">
        <f>D21-D23</f>
        <v>-75.188649928625381</v>
      </c>
    </row>
  </sheetData>
  <mergeCells count="2">
    <mergeCell ref="B2:D2"/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2840-0D4D-4BF1-B983-15FAC19D934D}">
  <dimension ref="B3:Q40"/>
  <sheetViews>
    <sheetView workbookViewId="0">
      <selection activeCell="M34" sqref="M34"/>
    </sheetView>
  </sheetViews>
  <sheetFormatPr defaultRowHeight="15" x14ac:dyDescent="0.25"/>
  <cols>
    <col min="2" max="2" width="12.85546875" customWidth="1"/>
    <col min="3" max="3" width="13.85546875" customWidth="1"/>
    <col min="4" max="4" width="18.140625" customWidth="1"/>
    <col min="5" max="5" width="13.85546875" customWidth="1"/>
    <col min="8" max="8" width="23.85546875" customWidth="1"/>
    <col min="14" max="14" width="30.5703125" customWidth="1"/>
  </cols>
  <sheetData>
    <row r="3" spans="2:17" ht="21" x14ac:dyDescent="0.35">
      <c r="B3" s="62" t="s">
        <v>34</v>
      </c>
      <c r="C3" s="62"/>
      <c r="D3" s="62"/>
      <c r="E3" s="62"/>
      <c r="H3" s="62" t="s">
        <v>7</v>
      </c>
      <c r="I3" s="62"/>
      <c r="J3" s="62"/>
      <c r="K3" s="62"/>
      <c r="N3" s="62" t="s">
        <v>36</v>
      </c>
      <c r="O3" s="62"/>
      <c r="P3" s="62"/>
      <c r="Q3" s="62"/>
    </row>
    <row r="4" spans="2:17" ht="16.5" thickBot="1" x14ac:dyDescent="0.3">
      <c r="H4" s="15"/>
      <c r="I4" s="19"/>
      <c r="J4" s="19"/>
      <c r="K4" s="43"/>
      <c r="O4" s="37"/>
      <c r="P4" s="37"/>
    </row>
    <row r="5" spans="2:17" ht="15.75" thickBot="1" x14ac:dyDescent="0.3">
      <c r="B5" s="47" t="s">
        <v>32</v>
      </c>
      <c r="C5" s="49" t="s">
        <v>1</v>
      </c>
      <c r="D5" s="49" t="s">
        <v>5</v>
      </c>
      <c r="E5" s="48" t="s">
        <v>33</v>
      </c>
      <c r="H5" s="16" t="s">
        <v>8</v>
      </c>
      <c r="I5" s="17" t="s">
        <v>29</v>
      </c>
      <c r="J5" s="44" t="s">
        <v>30</v>
      </c>
      <c r="K5" s="45" t="s">
        <v>31</v>
      </c>
      <c r="N5" s="16" t="s">
        <v>8</v>
      </c>
      <c r="O5" s="17" t="s">
        <v>29</v>
      </c>
      <c r="P5" s="44" t="s">
        <v>30</v>
      </c>
      <c r="Q5" s="45" t="s">
        <v>31</v>
      </c>
    </row>
    <row r="6" spans="2:17" x14ac:dyDescent="0.25">
      <c r="B6" s="50" t="s">
        <v>29</v>
      </c>
      <c r="C6" s="51">
        <v>25.617000000000001</v>
      </c>
      <c r="D6" s="54">
        <f>I22</f>
        <v>-70.816790199756866</v>
      </c>
      <c r="E6" s="57">
        <f>O14</f>
        <v>6.7765268002862662</v>
      </c>
      <c r="H6" s="1" t="s">
        <v>6</v>
      </c>
      <c r="I6" s="11">
        <v>100</v>
      </c>
      <c r="J6" s="11">
        <v>100</v>
      </c>
      <c r="K6" s="5">
        <v>100</v>
      </c>
      <c r="N6" s="1" t="s">
        <v>20</v>
      </c>
      <c r="O6" s="30">
        <v>290</v>
      </c>
      <c r="P6" s="30">
        <v>290</v>
      </c>
      <c r="Q6" s="27">
        <v>290</v>
      </c>
    </row>
    <row r="7" spans="2:17" x14ac:dyDescent="0.25">
      <c r="B7" s="52" t="s">
        <v>30</v>
      </c>
      <c r="C7" s="53">
        <v>25.831</v>
      </c>
      <c r="D7" s="55">
        <f>J22</f>
        <v>-70.889049222565149</v>
      </c>
      <c r="E7" s="58">
        <f>P14</f>
        <v>6.704267777477984</v>
      </c>
      <c r="H7" s="8" t="s">
        <v>0</v>
      </c>
      <c r="I7" s="12">
        <f>10*LOG(I6,10)</f>
        <v>20</v>
      </c>
      <c r="J7" s="12">
        <f>10*LOG(J6,10)</f>
        <v>20</v>
      </c>
      <c r="K7" s="10">
        <f>10*LOG(K6,10)</f>
        <v>20</v>
      </c>
      <c r="N7" s="24" t="s">
        <v>22</v>
      </c>
      <c r="O7" s="31">
        <f>10*LOG(1.38E-23*1000*15360000*O6)</f>
        <v>-102.11331700004314</v>
      </c>
      <c r="P7" s="31">
        <f>10*LOG(1.38E-23*1000*15360000*P6)</f>
        <v>-102.11331700004314</v>
      </c>
      <c r="Q7" s="28">
        <f>10*LOG(1.38E-23*1000*15360000*Q6)</f>
        <v>-102.11331700004314</v>
      </c>
    </row>
    <row r="8" spans="2:17" ht="15.75" thickBot="1" x14ac:dyDescent="0.3">
      <c r="B8" s="46" t="s">
        <v>31</v>
      </c>
      <c r="C8" s="14">
        <v>25.597000000000001</v>
      </c>
      <c r="D8" s="56">
        <f>K22</f>
        <v>-70.810006203131223</v>
      </c>
      <c r="E8" s="59">
        <f>Q14</f>
        <v>6.7833107969119091</v>
      </c>
      <c r="H8" s="2" t="s">
        <v>13</v>
      </c>
      <c r="I8" s="13">
        <v>6</v>
      </c>
      <c r="J8" s="13">
        <v>6</v>
      </c>
      <c r="K8" s="6">
        <v>6</v>
      </c>
      <c r="N8" s="24" t="s">
        <v>21</v>
      </c>
      <c r="O8" s="42">
        <f>I17</f>
        <v>-89.216790199756872</v>
      </c>
      <c r="P8" s="31">
        <f>J17</f>
        <v>-89.289049222565154</v>
      </c>
      <c r="Q8" s="28">
        <f>K17</f>
        <v>-89.210006203131229</v>
      </c>
    </row>
    <row r="9" spans="2:17" ht="15.75" thickBot="1" x14ac:dyDescent="0.3">
      <c r="H9" s="4" t="s">
        <v>14</v>
      </c>
      <c r="I9" s="14">
        <v>3</v>
      </c>
      <c r="J9" s="14">
        <v>3</v>
      </c>
      <c r="K9" s="7">
        <v>3</v>
      </c>
      <c r="N9" s="25" t="s">
        <v>27</v>
      </c>
      <c r="O9" s="33">
        <f>O8-O7</f>
        <v>12.896526800286267</v>
      </c>
      <c r="P9" s="39">
        <f>P8-P7</f>
        <v>12.824267777477985</v>
      </c>
      <c r="Q9" s="38">
        <f>Q8-Q7</f>
        <v>12.90331079691191</v>
      </c>
    </row>
    <row r="10" spans="2:17" ht="9" customHeight="1" thickBot="1" x14ac:dyDescent="0.3">
      <c r="H10" s="3"/>
      <c r="I10" s="13"/>
      <c r="J10" s="13"/>
      <c r="K10" s="6"/>
      <c r="N10" s="3"/>
      <c r="O10" s="32"/>
      <c r="P10" s="32"/>
      <c r="Q10" s="29"/>
    </row>
    <row r="11" spans="2:17" x14ac:dyDescent="0.25">
      <c r="H11" s="1" t="s">
        <v>1</v>
      </c>
      <c r="I11" s="11">
        <f>C6</f>
        <v>25.617000000000001</v>
      </c>
      <c r="J11" s="11">
        <f>C7</f>
        <v>25.831</v>
      </c>
      <c r="K11" s="5">
        <f>C8</f>
        <v>25.597000000000001</v>
      </c>
      <c r="N11" s="1" t="s">
        <v>23</v>
      </c>
      <c r="O11" s="30">
        <v>0</v>
      </c>
      <c r="P11" s="30">
        <v>0</v>
      </c>
      <c r="Q11" s="27">
        <v>0</v>
      </c>
    </row>
    <row r="12" spans="2:17" x14ac:dyDescent="0.25">
      <c r="H12" s="2" t="s">
        <v>2</v>
      </c>
      <c r="I12" s="13">
        <v>2400</v>
      </c>
      <c r="J12" s="13">
        <v>2400</v>
      </c>
      <c r="K12" s="6">
        <v>2400</v>
      </c>
      <c r="N12" s="2" t="s">
        <v>24</v>
      </c>
      <c r="O12" s="32">
        <v>2.62</v>
      </c>
      <c r="P12" s="32">
        <v>2.62</v>
      </c>
      <c r="Q12" s="29">
        <v>2.62</v>
      </c>
    </row>
    <row r="13" spans="2:17" x14ac:dyDescent="0.25">
      <c r="H13" s="8" t="s">
        <v>3</v>
      </c>
      <c r="I13" s="22">
        <f>20*LOG10(I11*1000)+20*LOG10(I12*1000000)-147.558</f>
        <v>128.21679019975687</v>
      </c>
      <c r="J13" s="22">
        <f>20*LOG10(J11*1000)+20*LOG10(J12*1000000)-147.558</f>
        <v>128.28904922256515</v>
      </c>
      <c r="K13" s="21">
        <f>20*LOG10(K11*1000)+20*LOG10(K12*1000000)-147.558</f>
        <v>128.21000620313123</v>
      </c>
      <c r="N13" s="2" t="s">
        <v>25</v>
      </c>
      <c r="O13" s="32">
        <v>3.5</v>
      </c>
      <c r="P13" s="32">
        <v>3.5</v>
      </c>
      <c r="Q13" s="29">
        <v>3.5</v>
      </c>
    </row>
    <row r="14" spans="2:17" ht="15.75" thickBot="1" x14ac:dyDescent="0.3">
      <c r="H14" s="4" t="s">
        <v>4</v>
      </c>
      <c r="I14" s="14">
        <v>0</v>
      </c>
      <c r="J14" s="14">
        <v>0</v>
      </c>
      <c r="K14" s="7">
        <v>0</v>
      </c>
      <c r="N14" s="25" t="s">
        <v>26</v>
      </c>
      <c r="O14" s="39">
        <f>O9-O11-O12-O13</f>
        <v>6.7765268002862662</v>
      </c>
      <c r="P14" s="39">
        <f>P9-P12-P13</f>
        <v>6.704267777477984</v>
      </c>
      <c r="Q14" s="38">
        <f>Q9-Q12-Q13</f>
        <v>6.7833107969119091</v>
      </c>
    </row>
    <row r="15" spans="2:17" ht="7.5" customHeight="1" thickBot="1" x14ac:dyDescent="0.3">
      <c r="H15" s="3"/>
      <c r="I15" s="13"/>
      <c r="J15" s="13"/>
      <c r="K15" s="6"/>
      <c r="O15" s="37"/>
      <c r="P15" s="37"/>
      <c r="Q15" s="37"/>
    </row>
    <row r="16" spans="2:17" x14ac:dyDescent="0.25">
      <c r="H16" s="1" t="s">
        <v>15</v>
      </c>
      <c r="I16" s="11">
        <v>16</v>
      </c>
      <c r="J16" s="11">
        <v>16</v>
      </c>
      <c r="K16" s="5">
        <v>16</v>
      </c>
      <c r="O16" s="37"/>
      <c r="P16" s="37"/>
    </row>
    <row r="17" spans="8:16" ht="15.75" thickBot="1" x14ac:dyDescent="0.3">
      <c r="H17" s="25" t="s">
        <v>28</v>
      </c>
      <c r="I17" s="40">
        <f>I7+I8-I9-I13+I16</f>
        <v>-89.216790199756872</v>
      </c>
      <c r="J17" s="40">
        <f>J7+J8-J9-J13+J16</f>
        <v>-89.289049222565154</v>
      </c>
      <c r="K17" s="41">
        <f>K7+K8-K9-K13+K16</f>
        <v>-89.210006203131229</v>
      </c>
      <c r="O17" s="37"/>
      <c r="P17" s="37"/>
    </row>
    <row r="18" spans="8:16" ht="8.25" customHeight="1" thickBot="1" x14ac:dyDescent="0.3">
      <c r="H18" s="2"/>
      <c r="I18" s="13"/>
      <c r="J18" s="13"/>
      <c r="K18" s="6"/>
      <c r="O18" s="37"/>
      <c r="P18" s="37"/>
    </row>
    <row r="19" spans="8:16" x14ac:dyDescent="0.25">
      <c r="H19" s="1" t="s">
        <v>16</v>
      </c>
      <c r="I19" s="11">
        <v>1.6</v>
      </c>
      <c r="J19" s="11">
        <v>1.6</v>
      </c>
      <c r="K19" s="5">
        <v>1.6</v>
      </c>
      <c r="O19" s="37"/>
      <c r="P19" s="37"/>
    </row>
    <row r="20" spans="8:16" x14ac:dyDescent="0.25">
      <c r="H20" s="2" t="s">
        <v>17</v>
      </c>
      <c r="I20" s="13">
        <v>23</v>
      </c>
      <c r="J20" s="13">
        <v>23</v>
      </c>
      <c r="K20" s="6">
        <v>23</v>
      </c>
      <c r="O20" s="37"/>
      <c r="P20" s="37"/>
    </row>
    <row r="21" spans="8:16" x14ac:dyDescent="0.25">
      <c r="H21" s="2" t="s">
        <v>18</v>
      </c>
      <c r="I21" s="13">
        <v>3</v>
      </c>
      <c r="J21" s="13">
        <v>3</v>
      </c>
      <c r="K21" s="6">
        <v>3</v>
      </c>
      <c r="O21" s="37"/>
      <c r="P21" s="37"/>
    </row>
    <row r="22" spans="8:16" ht="15.75" thickBot="1" x14ac:dyDescent="0.3">
      <c r="H22" s="9" t="s">
        <v>5</v>
      </c>
      <c r="I22" s="20">
        <f>I17-I19+I20-I21</f>
        <v>-70.816790199756866</v>
      </c>
      <c r="J22" s="20">
        <f>J17-J19+J20-J21</f>
        <v>-70.889049222565149</v>
      </c>
      <c r="K22" s="23">
        <f>K17-K19+K20-K21</f>
        <v>-70.810006203131223</v>
      </c>
      <c r="O22" s="37"/>
      <c r="P22" s="37"/>
    </row>
    <row r="23" spans="8:16" ht="9" customHeight="1" thickBot="1" x14ac:dyDescent="0.3">
      <c r="H23" s="3"/>
      <c r="I23" s="13"/>
      <c r="J23" s="13"/>
      <c r="K23" s="6"/>
      <c r="O23" s="37"/>
      <c r="P23" s="37"/>
    </row>
    <row r="24" spans="8:16" x14ac:dyDescent="0.25">
      <c r="H24" s="1" t="s">
        <v>19</v>
      </c>
      <c r="I24" s="11">
        <v>3</v>
      </c>
      <c r="J24" s="11">
        <v>3</v>
      </c>
      <c r="K24" s="5">
        <v>3</v>
      </c>
      <c r="O24" s="37"/>
      <c r="P24" s="37"/>
    </row>
    <row r="25" spans="8:16" ht="15.75" thickBot="1" x14ac:dyDescent="0.3">
      <c r="H25" s="9" t="s">
        <v>11</v>
      </c>
      <c r="I25" s="20">
        <f>I22-I24</f>
        <v>-73.816790199756866</v>
      </c>
      <c r="J25" s="20">
        <f>J22-J24</f>
        <v>-73.889049222565149</v>
      </c>
      <c r="K25" s="23">
        <f>K22-K24</f>
        <v>-73.810006203131223</v>
      </c>
      <c r="O25" s="37"/>
      <c r="P25" s="37"/>
    </row>
    <row r="26" spans="8:16" x14ac:dyDescent="0.25">
      <c r="O26" s="37"/>
      <c r="P26" s="37"/>
    </row>
    <row r="27" spans="8:16" x14ac:dyDescent="0.25">
      <c r="O27" s="37"/>
      <c r="P27" s="37"/>
    </row>
    <row r="28" spans="8:16" x14ac:dyDescent="0.25">
      <c r="O28" s="37"/>
      <c r="P28" s="37"/>
    </row>
    <row r="40" spans="7:7" x14ac:dyDescent="0.25">
      <c r="G40" t="s">
        <v>35</v>
      </c>
    </row>
  </sheetData>
  <mergeCells count="3">
    <mergeCell ref="H3:K3"/>
    <mergeCell ref="N3:Q3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Blocks</vt:lpstr>
      <vt:lpstr>Link Budget &amp; Noise Margin</vt:lpstr>
      <vt:lpstr>RX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Coates</cp:lastModifiedBy>
  <dcterms:created xsi:type="dcterms:W3CDTF">2018-06-15T18:43:28Z</dcterms:created>
  <dcterms:modified xsi:type="dcterms:W3CDTF">2018-10-17T22:30:20Z</dcterms:modified>
</cp:coreProperties>
</file>