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AE6283-9EDE-46F5-8B4C-66A9324EC942}" xr6:coauthVersionLast="31" xr6:coauthVersionMax="31" xr10:uidLastSave="{00000000-0000-0000-0000-000000000000}"/>
  <bookViews>
    <workbookView xWindow="0" yWindow="4296" windowWidth="22260" windowHeight="12648" xr2:uid="{00000000-000D-0000-FFFF-FFFF00000000}"/>
  </bookViews>
  <sheets>
    <sheet name="Sayfa1" sheetId="1" r:id="rId1"/>
    <sheet name="Sayf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Q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P2" i="1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O105" i="1" l="1" a="1"/>
  <c r="O106" i="1" s="1"/>
  <c r="O113" i="1" l="1"/>
  <c r="O105" i="1"/>
  <c r="O112" i="1"/>
  <c r="O111" i="1"/>
  <c r="O110" i="1"/>
  <c r="O109" i="1"/>
  <c r="O116" i="1"/>
  <c r="O108" i="1"/>
  <c r="O115" i="1"/>
  <c r="O107" i="1"/>
  <c r="O114" i="1"/>
  <c r="B69" i="1" l="1"/>
  <c r="F120" i="1" l="1"/>
  <c r="B119" i="1"/>
  <c r="B120" i="1"/>
  <c r="F119" i="1"/>
  <c r="E120" i="1"/>
  <c r="E119" i="1"/>
  <c r="D120" i="1"/>
  <c r="D119" i="1"/>
  <c r="C120" i="1"/>
  <c r="C119" i="1"/>
  <c r="F121" i="1" l="1"/>
  <c r="F122" i="1" s="1"/>
  <c r="B121" i="1"/>
  <c r="B122" i="1" s="1"/>
  <c r="O2" i="1" a="1"/>
  <c r="O3" i="1" s="1"/>
  <c r="C121" i="1"/>
  <c r="C122" i="1" s="1"/>
  <c r="D121" i="1"/>
  <c r="D122" i="1" s="1"/>
  <c r="E121" i="1"/>
  <c r="E122" i="1" s="1"/>
  <c r="N116" i="1" l="1"/>
  <c r="N115" i="1"/>
  <c r="N114" i="1"/>
  <c r="N113" i="1"/>
  <c r="N111" i="1"/>
  <c r="N112" i="1"/>
  <c r="M113" i="1"/>
  <c r="M112" i="1"/>
  <c r="M111" i="1"/>
  <c r="M116" i="1"/>
  <c r="M115" i="1"/>
  <c r="M114" i="1"/>
  <c r="L115" i="1"/>
  <c r="L114" i="1"/>
  <c r="L113" i="1"/>
  <c r="L112" i="1"/>
  <c r="L116" i="1"/>
  <c r="L111" i="1"/>
  <c r="K110" i="1"/>
  <c r="K116" i="1"/>
  <c r="K105" i="1"/>
  <c r="K115" i="1"/>
  <c r="K113" i="1"/>
  <c r="K114" i="1"/>
  <c r="K112" i="1"/>
  <c r="K106" i="1"/>
  <c r="K111" i="1"/>
  <c r="J112" i="1"/>
  <c r="J110" i="1"/>
  <c r="J108" i="1"/>
  <c r="J115" i="1"/>
  <c r="J109" i="1"/>
  <c r="J116" i="1"/>
  <c r="J114" i="1"/>
  <c r="J113" i="1"/>
  <c r="J105" i="1"/>
  <c r="J111" i="1"/>
  <c r="L110" i="1"/>
  <c r="L107" i="1"/>
  <c r="J106" i="1"/>
  <c r="J107" i="1"/>
  <c r="N106" i="1"/>
  <c r="N107" i="1"/>
  <c r="N108" i="1"/>
  <c r="N109" i="1"/>
  <c r="N110" i="1"/>
  <c r="N105" i="1"/>
  <c r="K107" i="1"/>
  <c r="K108" i="1"/>
  <c r="K109" i="1"/>
  <c r="M108" i="1"/>
  <c r="M109" i="1"/>
  <c r="M110" i="1"/>
  <c r="M105" i="1"/>
  <c r="M106" i="1"/>
  <c r="M107" i="1"/>
  <c r="L109" i="1"/>
  <c r="L106" i="1"/>
  <c r="L105" i="1"/>
  <c r="L108" i="1"/>
  <c r="O42" i="1"/>
  <c r="O26" i="1"/>
  <c r="O2" i="1"/>
  <c r="O49" i="1"/>
  <c r="O17" i="1"/>
  <c r="O56" i="1"/>
  <c r="O48" i="1"/>
  <c r="O40" i="1"/>
  <c r="O32" i="1"/>
  <c r="O24" i="1"/>
  <c r="O16" i="1"/>
  <c r="O8" i="1"/>
  <c r="O58" i="1"/>
  <c r="O34" i="1"/>
  <c r="O18" i="1"/>
  <c r="O57" i="1"/>
  <c r="O41" i="1"/>
  <c r="O25" i="1"/>
  <c r="O23" i="1"/>
  <c r="O55" i="1"/>
  <c r="O39" i="1"/>
  <c r="O15" i="1"/>
  <c r="O46" i="1"/>
  <c r="O30" i="1"/>
  <c r="O6" i="1"/>
  <c r="O45" i="1"/>
  <c r="O21" i="1"/>
  <c r="O52" i="1"/>
  <c r="O36" i="1"/>
  <c r="O28" i="1"/>
  <c r="O20" i="1"/>
  <c r="O12" i="1"/>
  <c r="O4" i="1"/>
  <c r="O50" i="1"/>
  <c r="O10" i="1"/>
  <c r="O33" i="1"/>
  <c r="O9" i="1"/>
  <c r="O47" i="1"/>
  <c r="O31" i="1"/>
  <c r="O7" i="1"/>
  <c r="O54" i="1"/>
  <c r="O38" i="1"/>
  <c r="O22" i="1"/>
  <c r="O14" i="1"/>
  <c r="O61" i="1"/>
  <c r="O53" i="1"/>
  <c r="O37" i="1"/>
  <c r="O29" i="1"/>
  <c r="O13" i="1"/>
  <c r="O5" i="1"/>
  <c r="O60" i="1"/>
  <c r="O44" i="1"/>
  <c r="O59" i="1"/>
  <c r="O51" i="1"/>
  <c r="O43" i="1"/>
  <c r="O35" i="1"/>
  <c r="O27" i="1"/>
  <c r="O19" i="1"/>
  <c r="O11" i="1"/>
  <c r="C70" i="1"/>
  <c r="D70" i="1"/>
  <c r="E70" i="1"/>
  <c r="F70" i="1"/>
  <c r="G70" i="1"/>
  <c r="B70" i="1"/>
  <c r="D69" i="1"/>
  <c r="E69" i="1"/>
  <c r="F69" i="1"/>
  <c r="G69" i="1"/>
  <c r="C69" i="1"/>
  <c r="O69" i="1" l="1"/>
  <c r="O68" i="1"/>
  <c r="G72" i="1"/>
  <c r="P21" i="1" s="1"/>
  <c r="B72" i="1"/>
  <c r="B74" i="1" s="1"/>
  <c r="F72" i="1"/>
  <c r="F74" i="1" s="1"/>
  <c r="M14" i="1" s="1"/>
  <c r="D72" i="1"/>
  <c r="D74" i="1" s="1"/>
  <c r="K50" i="1" s="1"/>
  <c r="C72" i="1"/>
  <c r="C74" i="1" s="1"/>
  <c r="J8" i="1" s="1"/>
  <c r="E72" i="1"/>
  <c r="E74" i="1" s="1"/>
  <c r="L8" i="1" s="1"/>
  <c r="P126" i="1" a="1"/>
  <c r="M60" i="1"/>
  <c r="M10" i="1"/>
  <c r="M56" i="1"/>
  <c r="M61" i="1"/>
  <c r="M27" i="1"/>
  <c r="M9" i="1"/>
  <c r="M21" i="1"/>
  <c r="M34" i="1"/>
  <c r="M31" i="1"/>
  <c r="M7" i="1"/>
  <c r="J126" i="1" a="1"/>
  <c r="K58" i="1"/>
  <c r="K36" i="1"/>
  <c r="K7" i="1"/>
  <c r="K23" i="1"/>
  <c r="K42" i="1"/>
  <c r="K21" i="1"/>
  <c r="K59" i="1"/>
  <c r="K45" i="1"/>
  <c r="K37" i="1"/>
  <c r="K8" i="1"/>
  <c r="K38" i="1"/>
  <c r="K9" i="1"/>
  <c r="K17" i="1"/>
  <c r="K61" i="1"/>
  <c r="K47" i="1"/>
  <c r="K40" i="1"/>
  <c r="K48" i="1"/>
  <c r="K3" i="1"/>
  <c r="K11" i="1"/>
  <c r="K19" i="1"/>
  <c r="K20" i="1"/>
  <c r="K2" i="1"/>
  <c r="K51" i="1"/>
  <c r="K35" i="1"/>
  <c r="K14" i="1"/>
  <c r="K49" i="1" l="1"/>
  <c r="K10" i="1"/>
  <c r="K60" i="1"/>
  <c r="K5" i="1"/>
  <c r="M17" i="1"/>
  <c r="M4" i="1"/>
  <c r="J41" i="1"/>
  <c r="J61" i="1"/>
  <c r="K4" i="1"/>
  <c r="K18" i="1"/>
  <c r="K46" i="1"/>
  <c r="K13" i="1"/>
  <c r="M41" i="1"/>
  <c r="J3" i="1"/>
  <c r="K22" i="1"/>
  <c r="K41" i="1"/>
  <c r="K39" i="1"/>
  <c r="K16" i="1"/>
  <c r="M16" i="1"/>
  <c r="J56" i="1"/>
  <c r="L19" i="1"/>
  <c r="J30" i="1"/>
  <c r="J10" i="1"/>
  <c r="L59" i="1"/>
  <c r="L61" i="1"/>
  <c r="J25" i="1"/>
  <c r="J39" i="1"/>
  <c r="L14" i="1"/>
  <c r="J28" i="1"/>
  <c r="L32" i="1"/>
  <c r="L50" i="1"/>
  <c r="J42" i="1"/>
  <c r="L21" i="1"/>
  <c r="L43" i="1"/>
  <c r="L31" i="1"/>
  <c r="L24" i="1"/>
  <c r="L47" i="1"/>
  <c r="I12" i="1"/>
  <c r="I44" i="1"/>
  <c r="I59" i="1"/>
  <c r="I28" i="1"/>
  <c r="I49" i="1"/>
  <c r="I40" i="1"/>
  <c r="I39" i="1"/>
  <c r="I51" i="1"/>
  <c r="I61" i="1"/>
  <c r="I5" i="1"/>
  <c r="I42" i="1"/>
  <c r="I22" i="1"/>
  <c r="I29" i="1"/>
  <c r="I60" i="1"/>
  <c r="I32" i="1"/>
  <c r="I26" i="1"/>
  <c r="I10" i="1"/>
  <c r="I13" i="1"/>
  <c r="I41" i="1"/>
  <c r="I46" i="1"/>
  <c r="I37" i="1"/>
  <c r="I48" i="1"/>
  <c r="I58" i="1"/>
  <c r="I57" i="1"/>
  <c r="I47" i="1"/>
  <c r="I3" i="1"/>
  <c r="I2" i="1"/>
  <c r="I33" i="1"/>
  <c r="I18" i="1"/>
  <c r="I50" i="1"/>
  <c r="I56" i="1"/>
  <c r="I43" i="1"/>
  <c r="I52" i="1"/>
  <c r="I45" i="1"/>
  <c r="I19" i="1"/>
  <c r="I31" i="1"/>
  <c r="I34" i="1"/>
  <c r="I27" i="1"/>
  <c r="I53" i="1"/>
  <c r="I54" i="1"/>
  <c r="I9" i="1"/>
  <c r="I4" i="1"/>
  <c r="I35" i="1"/>
  <c r="I36" i="1"/>
  <c r="I7" i="1"/>
  <c r="I17" i="1"/>
  <c r="I11" i="1"/>
  <c r="I20" i="1"/>
  <c r="I21" i="1"/>
  <c r="I6" i="1"/>
  <c r="I38" i="1"/>
  <c r="I25" i="1"/>
  <c r="I15" i="1"/>
  <c r="I23" i="1"/>
  <c r="I14" i="1"/>
  <c r="I55" i="1"/>
  <c r="I30" i="1"/>
  <c r="I16" i="1"/>
  <c r="I24" i="1"/>
  <c r="I8" i="1"/>
  <c r="P43" i="1"/>
  <c r="M35" i="1"/>
  <c r="M42" i="1"/>
  <c r="M19" i="1"/>
  <c r="M45" i="1"/>
  <c r="M55" i="1"/>
  <c r="M6" i="1"/>
  <c r="M40" i="1"/>
  <c r="M24" i="1"/>
  <c r="M18" i="1"/>
  <c r="M36" i="1"/>
  <c r="M50" i="1"/>
  <c r="M28" i="1"/>
  <c r="M5" i="1"/>
  <c r="M47" i="1"/>
  <c r="M23" i="1"/>
  <c r="M26" i="1"/>
  <c r="M44" i="1"/>
  <c r="M54" i="1"/>
  <c r="M39" i="1"/>
  <c r="M13" i="1"/>
  <c r="M22" i="1"/>
  <c r="M58" i="1"/>
  <c r="P42" i="1"/>
  <c r="P24" i="1"/>
  <c r="P11" i="1"/>
  <c r="M49" i="1"/>
  <c r="M33" i="1"/>
  <c r="M20" i="1"/>
  <c r="M11" i="1"/>
  <c r="M51" i="1"/>
  <c r="J2" i="1"/>
  <c r="J14" i="1"/>
  <c r="J57" i="1"/>
  <c r="J17" i="1"/>
  <c r="J53" i="1"/>
  <c r="J34" i="1"/>
  <c r="J45" i="1"/>
  <c r="J5" i="1"/>
  <c r="J55" i="1"/>
  <c r="J7" i="1"/>
  <c r="J46" i="1"/>
  <c r="J52" i="1"/>
  <c r="P4" i="1"/>
  <c r="P50" i="1"/>
  <c r="P44" i="1"/>
  <c r="M15" i="1"/>
  <c r="M2" i="1"/>
  <c r="M12" i="1"/>
  <c r="M3" i="1"/>
  <c r="M43" i="1"/>
  <c r="J4" i="1"/>
  <c r="J16" i="1"/>
  <c r="J6" i="1"/>
  <c r="K44" i="1"/>
  <c r="K34" i="1"/>
  <c r="K29" i="1"/>
  <c r="K30" i="1"/>
  <c r="K31" i="1"/>
  <c r="K32" i="1"/>
  <c r="K33" i="1"/>
  <c r="K6" i="1"/>
  <c r="K12" i="1"/>
  <c r="K28" i="1"/>
  <c r="K24" i="1"/>
  <c r="K25" i="1"/>
  <c r="K26" i="1"/>
  <c r="K27" i="1"/>
  <c r="K57" i="1"/>
  <c r="K56" i="1"/>
  <c r="K15" i="1"/>
  <c r="K52" i="1"/>
  <c r="K53" i="1"/>
  <c r="K54" i="1"/>
  <c r="K55" i="1"/>
  <c r="K43" i="1"/>
  <c r="P13" i="1"/>
  <c r="P38" i="1"/>
  <c r="P51" i="1"/>
  <c r="P15" i="1"/>
  <c r="P52" i="1"/>
  <c r="M48" i="1"/>
  <c r="M46" i="1"/>
  <c r="M37" i="1"/>
  <c r="M53" i="1"/>
  <c r="M52" i="1"/>
  <c r="P28" i="1"/>
  <c r="P40" i="1"/>
  <c r="P14" i="1"/>
  <c r="O70" i="1"/>
  <c r="M32" i="1"/>
  <c r="M38" i="1"/>
  <c r="M29" i="1"/>
  <c r="M25" i="1"/>
  <c r="J59" i="1"/>
  <c r="J12" i="1"/>
  <c r="P46" i="1"/>
  <c r="P12" i="1"/>
  <c r="P39" i="1"/>
  <c r="P23" i="1"/>
  <c r="M57" i="1"/>
  <c r="M30" i="1"/>
  <c r="M8" i="1"/>
  <c r="M59" i="1"/>
  <c r="J21" i="1"/>
  <c r="J43" i="1"/>
  <c r="P20" i="1"/>
  <c r="P7" i="1"/>
  <c r="P61" i="1"/>
  <c r="G74" i="1"/>
  <c r="G106" i="1"/>
  <c r="G114" i="1"/>
  <c r="G112" i="1"/>
  <c r="G108" i="1"/>
  <c r="G116" i="1"/>
  <c r="G107" i="1"/>
  <c r="G109" i="1"/>
  <c r="G105" i="1"/>
  <c r="G110" i="1"/>
  <c r="G115" i="1"/>
  <c r="G111" i="1"/>
  <c r="G113" i="1"/>
  <c r="P3" i="1"/>
  <c r="P33" i="1"/>
  <c r="P16" i="1"/>
  <c r="P45" i="1"/>
  <c r="P58" i="1"/>
  <c r="P6" i="1"/>
  <c r="P30" i="1"/>
  <c r="P54" i="1"/>
  <c r="P18" i="1"/>
  <c r="P8" i="1"/>
  <c r="P25" i="1"/>
  <c r="P17" i="1"/>
  <c r="P41" i="1"/>
  <c r="P57" i="1"/>
  <c r="P32" i="1"/>
  <c r="P48" i="1"/>
  <c r="P22" i="1"/>
  <c r="P19" i="1"/>
  <c r="P53" i="1"/>
  <c r="P55" i="1"/>
  <c r="P35" i="1"/>
  <c r="P9" i="1"/>
  <c r="P37" i="1"/>
  <c r="P56" i="1"/>
  <c r="P47" i="1"/>
  <c r="P10" i="1"/>
  <c r="P5" i="1"/>
  <c r="P34" i="1"/>
  <c r="P27" i="1"/>
  <c r="P29" i="1"/>
  <c r="P49" i="1"/>
  <c r="P31" i="1"/>
  <c r="P59" i="1"/>
  <c r="P36" i="1"/>
  <c r="P26" i="1"/>
  <c r="P60" i="1"/>
  <c r="J11" i="1"/>
  <c r="J18" i="1"/>
  <c r="J36" i="1"/>
  <c r="J24" i="1"/>
  <c r="J32" i="1"/>
  <c r="J40" i="1"/>
  <c r="J22" i="1"/>
  <c r="L22" i="1"/>
  <c r="L39" i="1"/>
  <c r="L52" i="1"/>
  <c r="L37" i="1"/>
  <c r="L18" i="1"/>
  <c r="L30" i="1"/>
  <c r="L49" i="1"/>
  <c r="L42" i="1"/>
  <c r="L10" i="1"/>
  <c r="L4" i="1"/>
  <c r="L23" i="1"/>
  <c r="L34" i="1"/>
  <c r="L51" i="1"/>
  <c r="L41" i="1"/>
  <c r="J48" i="1"/>
  <c r="L54" i="1"/>
  <c r="L53" i="1"/>
  <c r="L40" i="1"/>
  <c r="L44" i="1"/>
  <c r="L25" i="1"/>
  <c r="L56" i="1"/>
  <c r="J44" i="1"/>
  <c r="J31" i="1"/>
  <c r="J58" i="1"/>
  <c r="J35" i="1"/>
  <c r="J23" i="1"/>
  <c r="J13" i="1"/>
  <c r="J33" i="1"/>
  <c r="L46" i="1"/>
  <c r="L45" i="1"/>
  <c r="L12" i="1"/>
  <c r="L7" i="1"/>
  <c r="L36" i="1"/>
  <c r="L17" i="1"/>
  <c r="L6" i="1"/>
  <c r="L48" i="1"/>
  <c r="J54" i="1"/>
  <c r="J60" i="1"/>
  <c r="J37" i="1"/>
  <c r="J50" i="1"/>
  <c r="J27" i="1"/>
  <c r="J15" i="1"/>
  <c r="J38" i="1"/>
  <c r="J47" i="1"/>
  <c r="L29" i="1"/>
  <c r="L15" i="1"/>
  <c r="L27" i="1"/>
  <c r="L55" i="1"/>
  <c r="L58" i="1"/>
  <c r="L9" i="1"/>
  <c r="L60" i="1"/>
  <c r="L13" i="1"/>
  <c r="L28" i="1"/>
  <c r="L11" i="1"/>
  <c r="L20" i="1"/>
  <c r="L2" i="1"/>
  <c r="L35" i="1"/>
  <c r="L16" i="1"/>
  <c r="J19" i="1"/>
  <c r="J20" i="1"/>
  <c r="J9" i="1"/>
  <c r="J29" i="1"/>
  <c r="J49" i="1"/>
  <c r="J26" i="1"/>
  <c r="J51" i="1"/>
  <c r="L5" i="1"/>
  <c r="L38" i="1"/>
  <c r="L3" i="1"/>
  <c r="L26" i="1"/>
  <c r="L33" i="1"/>
  <c r="L57" i="1"/>
  <c r="T126" i="1"/>
  <c r="T130" i="1"/>
  <c r="T131" i="1"/>
  <c r="S127" i="1"/>
  <c r="U129" i="1"/>
  <c r="S129" i="1"/>
  <c r="S126" i="1"/>
  <c r="U130" i="1"/>
  <c r="R129" i="1"/>
  <c r="R130" i="1"/>
  <c r="Q126" i="1"/>
  <c r="S128" i="1"/>
  <c r="Q128" i="1"/>
  <c r="P128" i="1"/>
  <c r="P129" i="1"/>
  <c r="R131" i="1"/>
  <c r="Q127" i="1"/>
  <c r="U126" i="1"/>
  <c r="U131" i="1"/>
  <c r="T127" i="1"/>
  <c r="P130" i="1"/>
  <c r="P131" i="1"/>
  <c r="S130" i="1"/>
  <c r="R126" i="1"/>
  <c r="T128" i="1"/>
  <c r="T129" i="1"/>
  <c r="Q129" i="1"/>
  <c r="S131" i="1"/>
  <c r="R127" i="1"/>
  <c r="R128" i="1"/>
  <c r="U127" i="1"/>
  <c r="Q130" i="1"/>
  <c r="P127" i="1"/>
  <c r="U128" i="1"/>
  <c r="Q131" i="1"/>
  <c r="P126" i="1"/>
  <c r="K126" i="1"/>
  <c r="L129" i="1"/>
  <c r="N129" i="1"/>
  <c r="K129" i="1"/>
  <c r="O128" i="1"/>
  <c r="J126" i="1"/>
  <c r="J129" i="1"/>
  <c r="J130" i="1"/>
  <c r="J127" i="1"/>
  <c r="O127" i="1"/>
  <c r="M127" i="1"/>
  <c r="N128" i="1"/>
  <c r="M129" i="1"/>
  <c r="M126" i="1"/>
  <c r="N130" i="1"/>
  <c r="L127" i="1"/>
  <c r="K128" i="1"/>
  <c r="L130" i="1"/>
  <c r="L128" i="1"/>
  <c r="O129" i="1"/>
  <c r="J128" i="1"/>
  <c r="N127" i="1"/>
  <c r="O130" i="1"/>
  <c r="M128" i="1"/>
  <c r="N126" i="1"/>
  <c r="L126" i="1"/>
  <c r="O126" i="1"/>
  <c r="K127" i="1"/>
  <c r="M130" i="1"/>
  <c r="K130" i="1"/>
  <c r="K68" i="1" l="1"/>
  <c r="I68" i="1"/>
  <c r="K69" i="1"/>
  <c r="K70" i="1" s="1"/>
  <c r="I69" i="1"/>
  <c r="I70" i="1" s="1"/>
  <c r="L68" i="1"/>
  <c r="L69" i="1"/>
  <c r="L70" i="1" s="1"/>
  <c r="N21" i="1"/>
  <c r="Q21" i="1" s="1"/>
  <c r="N45" i="1"/>
  <c r="Q45" i="1" s="1"/>
  <c r="N46" i="1"/>
  <c r="Q46" i="1" s="1"/>
  <c r="N39" i="1"/>
  <c r="Q39" i="1" s="1"/>
  <c r="N40" i="1"/>
  <c r="Q40" i="1" s="1"/>
  <c r="N59" i="1"/>
  <c r="Q59" i="1" s="1"/>
  <c r="N60" i="1"/>
  <c r="Q60" i="1" s="1"/>
  <c r="N36" i="1"/>
  <c r="Q36" i="1" s="1"/>
  <c r="N20" i="1"/>
  <c r="Q20" i="1" s="1"/>
  <c r="N53" i="1"/>
  <c r="Q53" i="1" s="1"/>
  <c r="N43" i="1"/>
  <c r="Q43" i="1" s="1"/>
  <c r="N24" i="1"/>
  <c r="Q24" i="1" s="1"/>
  <c r="N25" i="1"/>
  <c r="Q25" i="1" s="1"/>
  <c r="N10" i="1"/>
  <c r="Q10" i="1" s="1"/>
  <c r="N27" i="1"/>
  <c r="Q27" i="1" s="1"/>
  <c r="N44" i="1"/>
  <c r="Q44" i="1" s="1"/>
  <c r="N55" i="1"/>
  <c r="Q55" i="1" s="1"/>
  <c r="N56" i="1"/>
  <c r="Q56" i="1" s="1"/>
  <c r="N2" i="1"/>
  <c r="N50" i="1"/>
  <c r="Q50" i="1" s="1"/>
  <c r="N19" i="1"/>
  <c r="Q19" i="1" s="1"/>
  <c r="N18" i="1"/>
  <c r="Q18" i="1" s="1"/>
  <c r="N35" i="1"/>
  <c r="Q35" i="1" s="1"/>
  <c r="N28" i="1"/>
  <c r="Q28" i="1" s="1"/>
  <c r="N52" i="1"/>
  <c r="Q52" i="1" s="1"/>
  <c r="N14" i="1"/>
  <c r="Q14" i="1" s="1"/>
  <c r="N5" i="1"/>
  <c r="Q5" i="1" s="1"/>
  <c r="N13" i="1"/>
  <c r="Q13" i="1" s="1"/>
  <c r="N22" i="1"/>
  <c r="Q22" i="1" s="1"/>
  <c r="N47" i="1"/>
  <c r="Q47" i="1" s="1"/>
  <c r="N4" i="1"/>
  <c r="Q4" i="1" s="1"/>
  <c r="N42" i="1"/>
  <c r="Q42" i="1" s="1"/>
  <c r="N3" i="1"/>
  <c r="Q3" i="1" s="1"/>
  <c r="N30" i="1"/>
  <c r="Q30" i="1" s="1"/>
  <c r="N8" i="1"/>
  <c r="Q8" i="1" s="1"/>
  <c r="N51" i="1"/>
  <c r="Q51" i="1" s="1"/>
  <c r="N11" i="1"/>
  <c r="Q11" i="1" s="1"/>
  <c r="N61" i="1"/>
  <c r="Q61" i="1" s="1"/>
  <c r="N38" i="1"/>
  <c r="Q38" i="1" s="1"/>
  <c r="N16" i="1"/>
  <c r="Q16" i="1" s="1"/>
  <c r="N33" i="1"/>
  <c r="Q33" i="1" s="1"/>
  <c r="N12" i="1"/>
  <c r="Q12" i="1" s="1"/>
  <c r="N7" i="1"/>
  <c r="Q7" i="1" s="1"/>
  <c r="N58" i="1"/>
  <c r="Q58" i="1" s="1"/>
  <c r="N41" i="1"/>
  <c r="Q41" i="1" s="1"/>
  <c r="N17" i="1"/>
  <c r="Q17" i="1" s="1"/>
  <c r="N34" i="1"/>
  <c r="Q34" i="1" s="1"/>
  <c r="N29" i="1"/>
  <c r="Q29" i="1" s="1"/>
  <c r="N15" i="1"/>
  <c r="Q15" i="1" s="1"/>
  <c r="N32" i="1"/>
  <c r="Q32" i="1" s="1"/>
  <c r="N49" i="1"/>
  <c r="Q49" i="1" s="1"/>
  <c r="N54" i="1"/>
  <c r="Q54" i="1" s="1"/>
  <c r="N37" i="1"/>
  <c r="Q37" i="1" s="1"/>
  <c r="N23" i="1"/>
  <c r="Q23" i="1" s="1"/>
  <c r="N48" i="1"/>
  <c r="Q48" i="1" s="1"/>
  <c r="N26" i="1"/>
  <c r="Q26" i="1" s="1"/>
  <c r="N6" i="1"/>
  <c r="Q6" i="1" s="1"/>
  <c r="N57" i="1"/>
  <c r="Q57" i="1" s="1"/>
  <c r="N9" i="1"/>
  <c r="Q9" i="1" s="1"/>
  <c r="N31" i="1"/>
  <c r="Q31" i="1" s="1"/>
  <c r="M69" i="1"/>
  <c r="M68" i="1"/>
  <c r="J68" i="1"/>
  <c r="J69" i="1"/>
  <c r="J70" i="1" s="1"/>
  <c r="A85" i="1" a="1"/>
  <c r="AV89" i="1" s="1"/>
  <c r="BF85" i="1" l="1"/>
  <c r="Y87" i="1"/>
  <c r="F85" i="1"/>
  <c r="AS90" i="1"/>
  <c r="AT97" i="1" s="1"/>
  <c r="BG88" i="1"/>
  <c r="C88" i="1"/>
  <c r="AO87" i="1"/>
  <c r="I86" i="1"/>
  <c r="AW89" i="1"/>
  <c r="Z90" i="1"/>
  <c r="AA97" i="1" s="1"/>
  <c r="AX85" i="1"/>
  <c r="AY89" i="1"/>
  <c r="BA89" i="1"/>
  <c r="T85" i="1"/>
  <c r="AC88" i="1"/>
  <c r="AZ85" i="1"/>
  <c r="X90" i="1"/>
  <c r="Y97" i="1" s="1"/>
  <c r="M89" i="1"/>
  <c r="AR89" i="1"/>
  <c r="BE87" i="1"/>
  <c r="K86" i="1"/>
  <c r="S89" i="1"/>
  <c r="U86" i="1"/>
  <c r="AY85" i="1"/>
  <c r="F88" i="1"/>
  <c r="P90" i="1"/>
  <c r="Q97" i="1" s="1"/>
  <c r="B86" i="1"/>
  <c r="AM87" i="1"/>
  <c r="BA87" i="1"/>
  <c r="S85" i="1"/>
  <c r="AH86" i="1"/>
  <c r="AV90" i="1"/>
  <c r="AW97" i="1" s="1"/>
  <c r="A89" i="1"/>
  <c r="O87" i="1"/>
  <c r="AG88" i="1"/>
  <c r="AK86" i="1"/>
  <c r="AE86" i="1"/>
  <c r="L89" i="1"/>
  <c r="AH87" i="1"/>
  <c r="AM89" i="1"/>
  <c r="BF89" i="1"/>
  <c r="L88" i="1"/>
  <c r="Z86" i="1"/>
  <c r="R89" i="1"/>
  <c r="AF87" i="1"/>
  <c r="BG89" i="1"/>
  <c r="AZ87" i="1"/>
  <c r="AS85" i="1"/>
  <c r="I90" i="1"/>
  <c r="J97" i="1" s="1"/>
  <c r="AN85" i="1"/>
  <c r="I88" i="1"/>
  <c r="U87" i="1"/>
  <c r="U85" i="1"/>
  <c r="P89" i="1"/>
  <c r="AD87" i="1"/>
  <c r="V90" i="1"/>
  <c r="W97" i="1" s="1"/>
  <c r="AJ88" i="1"/>
  <c r="AC85" i="1"/>
  <c r="AP87" i="1"/>
  <c r="AG90" i="1"/>
  <c r="AH97" i="1" s="1"/>
  <c r="BE90" i="1"/>
  <c r="BF97" i="1" s="1"/>
  <c r="AA89" i="1"/>
  <c r="AU88" i="1"/>
  <c r="BD90" i="1"/>
  <c r="BE97" i="1" s="1"/>
  <c r="G90" i="1"/>
  <c r="H97" i="1" s="1"/>
  <c r="BD89" i="1"/>
  <c r="Y90" i="1"/>
  <c r="Z97" i="1" s="1"/>
  <c r="AE90" i="1"/>
  <c r="AF97" i="1" s="1"/>
  <c r="C90" i="1"/>
  <c r="D97" i="1" s="1"/>
  <c r="K90" i="1"/>
  <c r="L97" i="1" s="1"/>
  <c r="B87" i="1"/>
  <c r="X86" i="1"/>
  <c r="D87" i="1"/>
  <c r="AI86" i="1"/>
  <c r="BE88" i="1"/>
  <c r="BE85" i="1"/>
  <c r="AI87" i="1"/>
  <c r="A88" i="1"/>
  <c r="C85" i="1"/>
  <c r="U90" i="1"/>
  <c r="V97" i="1" s="1"/>
  <c r="F87" i="1"/>
  <c r="H89" i="1"/>
  <c r="AM85" i="1"/>
  <c r="L85" i="1"/>
  <c r="AS86" i="1"/>
  <c r="BF90" i="1"/>
  <c r="BG97" i="1" s="1"/>
  <c r="AD90" i="1"/>
  <c r="AE97" i="1" s="1"/>
  <c r="AR88" i="1"/>
  <c r="Z87" i="1"/>
  <c r="AE89" i="1"/>
  <c r="J90" i="1"/>
  <c r="K97" i="1" s="1"/>
  <c r="AU90" i="1"/>
  <c r="AV97" i="1" s="1"/>
  <c r="Z85" i="1"/>
  <c r="AI88" i="1"/>
  <c r="L90" i="1"/>
  <c r="M97" i="1" s="1"/>
  <c r="AQ86" i="1"/>
  <c r="P86" i="1"/>
  <c r="AW87" i="1"/>
  <c r="C86" i="1"/>
  <c r="A86" i="1"/>
  <c r="BH90" i="1"/>
  <c r="S88" i="1"/>
  <c r="AT85" i="1"/>
  <c r="AS89" i="1"/>
  <c r="AC87" i="1"/>
  <c r="E90" i="1"/>
  <c r="F97" i="1" s="1"/>
  <c r="P85" i="1"/>
  <c r="AN89" i="1"/>
  <c r="G87" i="1"/>
  <c r="AC89" i="1"/>
  <c r="BC90" i="1"/>
  <c r="BD97" i="1" s="1"/>
  <c r="BA85" i="1"/>
  <c r="BA88" i="1"/>
  <c r="AP88" i="1"/>
  <c r="H85" i="1"/>
  <c r="AH88" i="1"/>
  <c r="T87" i="1"/>
  <c r="W86" i="1"/>
  <c r="BB86" i="1"/>
  <c r="T90" i="1"/>
  <c r="U97" i="1" s="1"/>
  <c r="AU87" i="1"/>
  <c r="N85" i="1"/>
  <c r="Q88" i="1"/>
  <c r="AG86" i="1"/>
  <c r="AG89" i="1"/>
  <c r="AQ88" i="1"/>
  <c r="J86" i="1"/>
  <c r="AQ90" i="1"/>
  <c r="AR97" i="1" s="1"/>
  <c r="J88" i="1"/>
  <c r="BD86" i="1"/>
  <c r="BG85" i="1"/>
  <c r="AD86" i="1"/>
  <c r="O85" i="1"/>
  <c r="AL86" i="1"/>
  <c r="I85" i="1"/>
  <c r="BD88" i="1"/>
  <c r="AO90" i="1"/>
  <c r="AP97" i="1" s="1"/>
  <c r="M86" i="1"/>
  <c r="M85" i="1"/>
  <c r="BH89" i="1"/>
  <c r="O88" i="1"/>
  <c r="AH85" i="1"/>
  <c r="BB85" i="1"/>
  <c r="AQ89" i="1"/>
  <c r="AS87" i="1"/>
  <c r="A85" i="1"/>
  <c r="AN87" i="1"/>
  <c r="G85" i="1"/>
  <c r="AZ89" i="1"/>
  <c r="BC88" i="1"/>
  <c r="Z89" i="1"/>
  <c r="BA86" i="1"/>
  <c r="BC85" i="1"/>
  <c r="AB86" i="1"/>
  <c r="BB89" i="1"/>
  <c r="AN88" i="1"/>
  <c r="AQ87" i="1"/>
  <c r="N88" i="1"/>
  <c r="AO85" i="1"/>
  <c r="AJ89" i="1"/>
  <c r="BC87" i="1"/>
  <c r="V85" i="1"/>
  <c r="AO88" i="1"/>
  <c r="AW86" i="1"/>
  <c r="AO89" i="1"/>
  <c r="H87" i="1"/>
  <c r="AH90" i="1"/>
  <c r="AI97" i="1" s="1"/>
  <c r="T89" i="1"/>
  <c r="W88" i="1"/>
  <c r="BB88" i="1"/>
  <c r="D88" i="1"/>
  <c r="AE85" i="1"/>
  <c r="D90" i="1"/>
  <c r="E97" i="1" s="1"/>
  <c r="AE87" i="1"/>
  <c r="E85" i="1"/>
  <c r="AK87" i="1"/>
  <c r="Q86" i="1"/>
  <c r="Q89" i="1"/>
  <c r="E89" i="1"/>
  <c r="Q85" i="1"/>
  <c r="BE86" i="1"/>
  <c r="AD88" i="1"/>
  <c r="AA88" i="1"/>
  <c r="AW90" i="1"/>
  <c r="AX97" i="1" s="1"/>
  <c r="AX89" i="1"/>
  <c r="J89" i="1"/>
  <c r="A87" i="1"/>
  <c r="AR85" i="1"/>
  <c r="AK89" i="1"/>
  <c r="AC90" i="1"/>
  <c r="AD97" i="1" s="1"/>
  <c r="AB90" i="1"/>
  <c r="AC97" i="1" s="1"/>
  <c r="AJ86" i="1"/>
  <c r="AV88" i="1"/>
  <c r="AY87" i="1"/>
  <c r="V88" i="1"/>
  <c r="AW85" i="1"/>
  <c r="AT89" i="1"/>
  <c r="X85" i="1"/>
  <c r="AX88" i="1"/>
  <c r="AJ87" i="1"/>
  <c r="AM86" i="1"/>
  <c r="J87" i="1"/>
  <c r="X87" i="1"/>
  <c r="X89" i="1"/>
  <c r="AY86" i="1"/>
  <c r="Y88" i="1"/>
  <c r="AM90" i="1"/>
  <c r="AN97" i="1" s="1"/>
  <c r="AK85" i="1"/>
  <c r="AK88" i="1"/>
  <c r="D86" i="1"/>
  <c r="AD89" i="1"/>
  <c r="P88" i="1"/>
  <c r="S87" i="1"/>
  <c r="AX87" i="1"/>
  <c r="BH86" i="1"/>
  <c r="BH88" i="1"/>
  <c r="AA86" i="1"/>
  <c r="AO86" i="1"/>
  <c r="O90" i="1"/>
  <c r="P97" i="1" s="1"/>
  <c r="AT90" i="1"/>
  <c r="AU97" i="1" s="1"/>
  <c r="M88" i="1"/>
  <c r="C89" i="1"/>
  <c r="AV86" i="1"/>
  <c r="AA85" i="1"/>
  <c r="AS88" i="1"/>
  <c r="H88" i="1"/>
  <c r="BC86" i="1"/>
  <c r="M90" i="1"/>
  <c r="N97" i="1" s="1"/>
  <c r="V86" i="1"/>
  <c r="B88" i="1"/>
  <c r="B90" i="1"/>
  <c r="C97" i="1" s="1"/>
  <c r="AJ90" i="1"/>
  <c r="AK97" i="1" s="1"/>
  <c r="AF85" i="1"/>
  <c r="BF88" i="1"/>
  <c r="AR87" i="1"/>
  <c r="AU86" i="1"/>
  <c r="R87" i="1"/>
  <c r="AF89" i="1"/>
  <c r="AL87" i="1"/>
  <c r="S90" i="1"/>
  <c r="T97" i="1" s="1"/>
  <c r="AT87" i="1"/>
  <c r="AF86" i="1"/>
  <c r="AI85" i="1"/>
  <c r="F86" i="1"/>
  <c r="G89" i="1"/>
  <c r="T88" i="1"/>
  <c r="AU85" i="1"/>
  <c r="AF90" i="1"/>
  <c r="AG97" i="1" s="1"/>
  <c r="AI89" i="1"/>
  <c r="F90" i="1"/>
  <c r="G97" i="1" s="1"/>
  <c r="AG87" i="1"/>
  <c r="BG90" i="1"/>
  <c r="BH97" i="1" s="1"/>
  <c r="Z88" i="1"/>
  <c r="L87" i="1"/>
  <c r="O86" i="1"/>
  <c r="AT86" i="1"/>
  <c r="BD85" i="1"/>
  <c r="V89" i="1"/>
  <c r="BD87" i="1"/>
  <c r="W85" i="1"/>
  <c r="H90" i="1"/>
  <c r="I97" i="1" s="1"/>
  <c r="K89" i="1"/>
  <c r="AP89" i="1"/>
  <c r="I87" i="1"/>
  <c r="G86" i="1"/>
  <c r="AM88" i="1"/>
  <c r="AT88" i="1"/>
  <c r="BF86" i="1"/>
  <c r="K87" i="1"/>
  <c r="N90" i="1"/>
  <c r="O97" i="1" s="1"/>
  <c r="AG85" i="1"/>
  <c r="Q87" i="1"/>
  <c r="BH85" i="1"/>
  <c r="BB90" i="1"/>
  <c r="BC97" i="1" s="1"/>
  <c r="U88" i="1"/>
  <c r="S86" i="1"/>
  <c r="AR90" i="1"/>
  <c r="AS97" i="1" s="1"/>
  <c r="AA90" i="1"/>
  <c r="AB97" i="1" s="1"/>
  <c r="BB87" i="1"/>
  <c r="AN86" i="1"/>
  <c r="AQ85" i="1"/>
  <c r="N86" i="1"/>
  <c r="AB88" i="1"/>
  <c r="AD85" i="1"/>
  <c r="O89" i="1"/>
  <c r="AP86" i="1"/>
  <c r="AB85" i="1"/>
  <c r="A90" i="1"/>
  <c r="B97" i="1" s="1"/>
  <c r="B85" i="1"/>
  <c r="BG86" i="1"/>
  <c r="P87" i="1"/>
  <c r="AP90" i="1"/>
  <c r="AQ97" i="1" s="1"/>
  <c r="AB89" i="1"/>
  <c r="AE88" i="1"/>
  <c r="B89" i="1"/>
  <c r="AC86" i="1"/>
  <c r="BC89" i="1"/>
  <c r="V87" i="1"/>
  <c r="H86" i="1"/>
  <c r="K85" i="1"/>
  <c r="AP85" i="1"/>
  <c r="AY90" i="1"/>
  <c r="AZ97" i="1" s="1"/>
  <c r="R88" i="1"/>
  <c r="AZ86" i="1"/>
  <c r="R90" i="1"/>
  <c r="S97" i="1" s="1"/>
  <c r="D89" i="1"/>
  <c r="G88" i="1"/>
  <c r="AL88" i="1"/>
  <c r="E86" i="1"/>
  <c r="E87" i="1"/>
  <c r="Y86" i="1"/>
  <c r="I89" i="1"/>
  <c r="AF88" i="1"/>
  <c r="AL90" i="1"/>
  <c r="AM97" i="1" s="1"/>
  <c r="E88" i="1"/>
  <c r="AR86" i="1"/>
  <c r="F89" i="1"/>
  <c r="BG87" i="1"/>
  <c r="R85" i="1"/>
  <c r="W87" i="1"/>
  <c r="AB87" i="1"/>
  <c r="AZ90" i="1"/>
  <c r="BA97" i="1" s="1"/>
  <c r="W89" i="1"/>
  <c r="AX86" i="1"/>
  <c r="AJ85" i="1"/>
  <c r="Q90" i="1"/>
  <c r="R97" i="1" s="1"/>
  <c r="J85" i="1"/>
  <c r="T86" i="1"/>
  <c r="AN90" i="1"/>
  <c r="AO97" i="1" s="1"/>
  <c r="K88" i="1"/>
  <c r="AL85" i="1"/>
  <c r="U89" i="1"/>
  <c r="M87" i="1"/>
  <c r="BE89" i="1"/>
  <c r="AX90" i="1"/>
  <c r="AY97" i="1" s="1"/>
  <c r="L86" i="1"/>
  <c r="AL89" i="1"/>
  <c r="X88" i="1"/>
  <c r="AA87" i="1"/>
  <c r="BF87" i="1"/>
  <c r="Y85" i="1"/>
  <c r="AY88" i="1"/>
  <c r="R86" i="1"/>
  <c r="D85" i="1"/>
  <c r="AW88" i="1"/>
  <c r="AK90" i="1"/>
  <c r="AL97" i="1" s="1"/>
  <c r="AU89" i="1"/>
  <c r="N87" i="1"/>
  <c r="AV85" i="1"/>
  <c r="N89" i="1"/>
  <c r="BH87" i="1"/>
  <c r="C87" i="1"/>
  <c r="AV87" i="1"/>
  <c r="AH89" i="1"/>
  <c r="Y89" i="1"/>
  <c r="AI90" i="1"/>
  <c r="AJ97" i="1" s="1"/>
  <c r="W90" i="1"/>
  <c r="X97" i="1" s="1"/>
  <c r="BA90" i="1"/>
  <c r="BB97" i="1" s="1"/>
  <c r="AZ88" i="1"/>
  <c r="M70" i="1"/>
  <c r="Q2" i="1"/>
  <c r="N69" i="1"/>
  <c r="N68" i="1"/>
  <c r="B99" i="1" l="1"/>
  <c r="D99" i="1" s="1"/>
  <c r="N70" i="1"/>
</calcChain>
</file>

<file path=xl/sharedStrings.xml><?xml version="1.0" encoding="utf-8"?>
<sst xmlns="http://schemas.openxmlformats.org/spreadsheetml/2006/main" count="72" uniqueCount="50">
  <si>
    <t>Dönem (Ay)</t>
  </si>
  <si>
    <t>NX1 - Hava</t>
  </si>
  <si>
    <t>Turizm Geliri (Milyon $)</t>
  </si>
  <si>
    <t>NX2- Gelir</t>
  </si>
  <si>
    <t>NY1-Turist Sayisi</t>
  </si>
  <si>
    <t>NX3-Kur($)</t>
  </si>
  <si>
    <t>NX4-Aylik Tufe</t>
  </si>
  <si>
    <t>NX5-Yillik Tufe</t>
  </si>
  <si>
    <t>Min</t>
  </si>
  <si>
    <t>Mak</t>
  </si>
  <si>
    <t>(Mak-Min)</t>
  </si>
  <si>
    <t>1/(Mak-Min)</t>
  </si>
  <si>
    <t>NORMALİZASYON İŞLEMLERİ</t>
  </si>
  <si>
    <t>Normalizasyon Denklemi</t>
  </si>
  <si>
    <t>DEVRİK DÖNÜŞÜM (TRANSPOZ)</t>
  </si>
  <si>
    <t>Dönem(ay)</t>
  </si>
  <si>
    <t>Hava Sıcaklığı</t>
  </si>
  <si>
    <t>Döviz Kuru ($)</t>
  </si>
  <si>
    <t>Aylık Tufe</t>
  </si>
  <si>
    <t>Yıllık Tufe</t>
  </si>
  <si>
    <t>Tahmini Turist Sayısı</t>
  </si>
  <si>
    <t>Normalize Edilmiş Veriler</t>
  </si>
  <si>
    <t>min</t>
  </si>
  <si>
    <t>mak</t>
  </si>
  <si>
    <t>mak-min</t>
  </si>
  <si>
    <t>1/(mak-min)</t>
  </si>
  <si>
    <t>NXHava</t>
  </si>
  <si>
    <t>Ngelir</t>
  </si>
  <si>
    <t>Ndöviz</t>
  </si>
  <si>
    <t>NATufe</t>
  </si>
  <si>
    <t>NYTufe</t>
  </si>
  <si>
    <t>Transpoze edilme işlemi</t>
  </si>
  <si>
    <t>MSE</t>
  </si>
  <si>
    <t>(TAHMİNİ DEĞER-GERÇEK DEĞER)^2</t>
  </si>
  <si>
    <t>MSE   =</t>
  </si>
  <si>
    <t>TOPLAM =</t>
  </si>
  <si>
    <t>MSE DEĞERİ=</t>
  </si>
  <si>
    <r>
      <t xml:space="preserve">tahmini değerler </t>
    </r>
    <r>
      <rPr>
        <b/>
        <i/>
        <sz val="11"/>
        <color rgb="FF002060"/>
        <rFont val="Calibri"/>
        <family val="2"/>
        <charset val="162"/>
        <scheme val="minor"/>
      </rPr>
      <t xml:space="preserve">sarı </t>
    </r>
    <r>
      <rPr>
        <b/>
        <i/>
        <sz val="11"/>
        <color rgb="FFFF0000"/>
        <rFont val="Calibri"/>
        <family val="2"/>
        <charset val="162"/>
        <scheme val="minor"/>
      </rPr>
      <t>ile işaretlendi.</t>
    </r>
  </si>
  <si>
    <t>2019 Yılı Tahmini İçin Veriler</t>
  </si>
  <si>
    <t>simulate için ayrıldı</t>
  </si>
  <si>
    <t>Denormalizasyon Denklemi</t>
  </si>
  <si>
    <t>DENORMALİZASYON İŞLEMLERİ</t>
  </si>
  <si>
    <t>MİN</t>
  </si>
  <si>
    <t>MAK</t>
  </si>
  <si>
    <t>MAK-MİN</t>
  </si>
  <si>
    <t xml:space="preserve">NORM HALİ </t>
  </si>
  <si>
    <t>DENORMALİZE Test Turist Sayısı</t>
  </si>
  <si>
    <t>DENORMALİZE Gerçek Turist Sayısı</t>
  </si>
  <si>
    <t>Gerçek Turist Sayısı</t>
  </si>
  <si>
    <t xml:space="preserve">Hava Sıcaklığı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</si>
</sst>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b/>
      <i/>
      <sz val="11"/>
      <color rgb="FF00206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1" fillId="0" borderId="0" xfId="0" applyFont="1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77</xdr:row>
      <xdr:rowOff>60960</xdr:rowOff>
    </xdr:from>
    <xdr:to>
      <xdr:col>2</xdr:col>
      <xdr:colOff>1284512</xdr:colOff>
      <xdr:row>80</xdr:row>
      <xdr:rowOff>106680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349865B-17DB-42CA-B177-440E15D28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" y="13441680"/>
          <a:ext cx="2122712" cy="59436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77</xdr:row>
      <xdr:rowOff>91440</xdr:rowOff>
    </xdr:from>
    <xdr:to>
      <xdr:col>7</xdr:col>
      <xdr:colOff>30114</xdr:colOff>
      <xdr:row>80</xdr:row>
      <xdr:rowOff>161848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B1DF0A0-C9E6-47F0-BEF5-E3BBA6D06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0" y="14203680"/>
          <a:ext cx="2923809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3"/>
  <sheetViews>
    <sheetView tabSelected="1" topLeftCell="A31" zoomScale="80" zoomScaleNormal="80" workbookViewId="0">
      <selection activeCell="J14" sqref="J14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20.6640625" bestFit="1" customWidth="1"/>
    <col min="4" max="4" width="12.77734375" bestFit="1" customWidth="1"/>
    <col min="5" max="6" width="12" bestFit="1" customWidth="1"/>
    <col min="7" max="7" width="18.44140625" bestFit="1" customWidth="1"/>
    <col min="8" max="8" width="18.77734375" bestFit="1" customWidth="1"/>
    <col min="9" max="11" width="12" bestFit="1" customWidth="1"/>
    <col min="12" max="12" width="13.5546875" bestFit="1" customWidth="1"/>
    <col min="13" max="13" width="14.5546875" bestFit="1" customWidth="1"/>
    <col min="14" max="14" width="14.88671875" bestFit="1" customWidth="1"/>
    <col min="15" max="15" width="18.21875" bestFit="1" customWidth="1"/>
    <col min="16" max="16" width="28.5546875" bestFit="1" customWidth="1"/>
    <col min="17" max="17" width="31.21875" bestFit="1" customWidth="1"/>
  </cols>
  <sheetData>
    <row r="1" spans="1:17" x14ac:dyDescent="0.3">
      <c r="A1" s="5" t="s">
        <v>0</v>
      </c>
      <c r="B1" s="5" t="s">
        <v>16</v>
      </c>
      <c r="C1" s="5" t="s">
        <v>2</v>
      </c>
      <c r="D1" s="5" t="s">
        <v>17</v>
      </c>
      <c r="E1" s="5" t="s">
        <v>18</v>
      </c>
      <c r="F1" s="5" t="s">
        <v>19</v>
      </c>
      <c r="G1" s="5" t="s">
        <v>48</v>
      </c>
      <c r="H1" s="32" t="s">
        <v>20</v>
      </c>
      <c r="I1" s="16" t="s">
        <v>1</v>
      </c>
      <c r="J1" s="16" t="s">
        <v>3</v>
      </c>
      <c r="K1" s="16" t="s">
        <v>5</v>
      </c>
      <c r="L1" s="16" t="s">
        <v>6</v>
      </c>
      <c r="M1" s="16" t="s">
        <v>7</v>
      </c>
      <c r="N1" s="16" t="s">
        <v>4</v>
      </c>
      <c r="O1" s="2" t="s">
        <v>20</v>
      </c>
      <c r="P1" s="2" t="s">
        <v>46</v>
      </c>
      <c r="Q1" s="18" t="s">
        <v>47</v>
      </c>
    </row>
    <row r="2" spans="1:17" x14ac:dyDescent="0.3">
      <c r="A2" s="11">
        <v>1</v>
      </c>
      <c r="B2" s="11">
        <v>4.7</v>
      </c>
      <c r="C2" s="11">
        <v>2702.7</v>
      </c>
      <c r="D2" s="11">
        <v>2.214</v>
      </c>
      <c r="E2" s="11">
        <v>1.98</v>
      </c>
      <c r="F2" s="11">
        <v>7.75</v>
      </c>
      <c r="G2" s="13">
        <v>1146815</v>
      </c>
      <c r="H2" s="33">
        <f>O2*$G$72+$G$69</f>
        <v>1267941.9768010131</v>
      </c>
      <c r="I2" s="4">
        <f t="shared" ref="I2:I33" si="0">$B$74*(B2-$B$69)</f>
        <v>0.17120622568093385</v>
      </c>
      <c r="J2" s="4">
        <f t="shared" ref="J2:J33" si="1">$C$74*(C2-$C$69)</f>
        <v>0.45598507064782717</v>
      </c>
      <c r="K2" s="4">
        <f t="shared" ref="K2:K33" si="2">$D$74*(D2-$D$69)</f>
        <v>3.2506666666666691E-2</v>
      </c>
      <c r="L2" s="4">
        <f t="shared" ref="L2:L33" si="3">$E$74*(E2-$E$69)</f>
        <v>0.83211678832116798</v>
      </c>
      <c r="M2" s="4">
        <f t="shared" ref="M2:M33" si="4">$F$74*(F2-$F$69)</f>
        <v>6.3202999464381349E-2</v>
      </c>
      <c r="N2" s="17">
        <f t="shared" ref="N2:N33" si="5">$G$74*(G2-$G$69)</f>
        <v>1.9786509924448595E-2</v>
      </c>
      <c r="O2" s="6">
        <f t="array" ref="O2:O61">TRANSPOSE(A91:BH91)</f>
        <v>4.60253307014458E-2</v>
      </c>
      <c r="P2" s="19">
        <f>(O2*$G$72+$G$69)</f>
        <v>1267941.9768010131</v>
      </c>
      <c r="Q2" s="13">
        <f t="shared" ref="Q2:Q33" si="6">(N2*$G$72+$G$69)</f>
        <v>1146815</v>
      </c>
    </row>
    <row r="3" spans="1:17" x14ac:dyDescent="0.3">
      <c r="A3" s="11">
        <v>2</v>
      </c>
      <c r="B3" s="11">
        <v>5.6</v>
      </c>
      <c r="C3" s="11">
        <v>2584.9</v>
      </c>
      <c r="D3" s="11">
        <v>2.214</v>
      </c>
      <c r="E3" s="11">
        <v>0.43</v>
      </c>
      <c r="F3" s="11">
        <v>7.89</v>
      </c>
      <c r="G3" s="13">
        <v>1352184</v>
      </c>
      <c r="H3" s="33">
        <f t="shared" ref="H3:H61" si="7">O3*$G$72+$G$69</f>
        <v>1373894.1068393104</v>
      </c>
      <c r="I3" s="4">
        <f t="shared" si="0"/>
        <v>0.20622568093385213</v>
      </c>
      <c r="J3" s="4">
        <f t="shared" si="1"/>
        <v>0.42458011197014134</v>
      </c>
      <c r="K3" s="4">
        <f t="shared" si="2"/>
        <v>3.2506666666666691E-2</v>
      </c>
      <c r="L3" s="4">
        <f t="shared" si="3"/>
        <v>0.4549878345498784</v>
      </c>
      <c r="M3" s="4">
        <f t="shared" si="4"/>
        <v>7.0701660417782516E-2</v>
      </c>
      <c r="N3" s="17">
        <f t="shared" si="5"/>
        <v>6.427404297832455E-2</v>
      </c>
      <c r="O3" s="6">
        <v>6.8976939207146801E-2</v>
      </c>
      <c r="P3" s="19">
        <f t="shared" ref="P2:P33" si="8">(O3*$G$72+$G$69)</f>
        <v>1373894.1068393104</v>
      </c>
      <c r="Q3" s="13">
        <f t="shared" si="6"/>
        <v>1352184</v>
      </c>
    </row>
    <row r="4" spans="1:17" x14ac:dyDescent="0.3">
      <c r="A4" s="11">
        <v>3</v>
      </c>
      <c r="B4" s="11">
        <v>9</v>
      </c>
      <c r="C4" s="11">
        <v>2047.3</v>
      </c>
      <c r="D4" s="11">
        <v>2.2157</v>
      </c>
      <c r="E4" s="11">
        <v>1.1299999999999999</v>
      </c>
      <c r="F4" s="11">
        <v>8.39</v>
      </c>
      <c r="G4" s="13">
        <v>1851980</v>
      </c>
      <c r="H4" s="33">
        <f t="shared" si="7"/>
        <v>1790192.3736853674</v>
      </c>
      <c r="I4" s="4">
        <f t="shared" si="0"/>
        <v>0.33852140077821008</v>
      </c>
      <c r="J4" s="4">
        <f t="shared" si="1"/>
        <v>0.28125833111170351</v>
      </c>
      <c r="K4" s="4">
        <f t="shared" si="2"/>
        <v>3.2960000000000031E-2</v>
      </c>
      <c r="L4" s="4">
        <f t="shared" si="3"/>
        <v>0.62530413625304138</v>
      </c>
      <c r="M4" s="4">
        <f t="shared" si="4"/>
        <v>9.7482592394215348E-2</v>
      </c>
      <c r="N4" s="17">
        <f t="shared" si="5"/>
        <v>0.17254106998919272</v>
      </c>
      <c r="O4" s="6">
        <v>0.15915648386376599</v>
      </c>
      <c r="P4" s="19">
        <f t="shared" si="8"/>
        <v>1790192.3736853674</v>
      </c>
      <c r="Q4" s="13">
        <f t="shared" si="6"/>
        <v>1851980</v>
      </c>
    </row>
    <row r="5" spans="1:17" ht="16.2" customHeight="1" x14ac:dyDescent="0.3">
      <c r="A5" s="11">
        <v>4</v>
      </c>
      <c r="B5" s="11">
        <v>13.5</v>
      </c>
      <c r="C5" s="11">
        <v>2152.4</v>
      </c>
      <c r="D5" s="11">
        <v>2.1282000000000001</v>
      </c>
      <c r="E5" s="11">
        <v>1.34</v>
      </c>
      <c r="F5" s="11">
        <v>9.3800000000000008</v>
      </c>
      <c r="G5" s="13">
        <v>2652071</v>
      </c>
      <c r="H5" s="33">
        <f t="shared" si="7"/>
        <v>2940358.6681111325</v>
      </c>
      <c r="I5" s="4">
        <f t="shared" si="0"/>
        <v>0.51361867704280151</v>
      </c>
      <c r="J5" s="4">
        <f t="shared" si="1"/>
        <v>0.30927752599306851</v>
      </c>
      <c r="K5" s="4">
        <f t="shared" si="2"/>
        <v>9.6266666666667295E-3</v>
      </c>
      <c r="L5" s="4">
        <f t="shared" si="3"/>
        <v>0.67639902676399044</v>
      </c>
      <c r="M5" s="4">
        <f t="shared" si="4"/>
        <v>0.15050883770755227</v>
      </c>
      <c r="N5" s="17">
        <f t="shared" si="5"/>
        <v>0.34585873141135798</v>
      </c>
      <c r="O5" s="6">
        <v>0.40830830833932102</v>
      </c>
      <c r="P5" s="19">
        <f t="shared" si="8"/>
        <v>2940358.6681111325</v>
      </c>
      <c r="Q5" s="13">
        <f t="shared" si="6"/>
        <v>2652071</v>
      </c>
    </row>
    <row r="6" spans="1:17" x14ac:dyDescent="0.3">
      <c r="A6" s="11">
        <v>5</v>
      </c>
      <c r="B6" s="11">
        <v>17.3</v>
      </c>
      <c r="C6" s="11">
        <v>3912.1</v>
      </c>
      <c r="D6" s="11">
        <v>2.0920999999999998</v>
      </c>
      <c r="E6" s="11">
        <v>0.4</v>
      </c>
      <c r="F6" s="11">
        <v>9.66</v>
      </c>
      <c r="G6" s="13">
        <v>3900096</v>
      </c>
      <c r="H6" s="33">
        <f t="shared" si="7"/>
        <v>3484472.149992629</v>
      </c>
      <c r="I6" s="4">
        <f t="shared" si="0"/>
        <v>0.66147859922178986</v>
      </c>
      <c r="J6" s="4">
        <f t="shared" si="1"/>
        <v>0.77840575846440951</v>
      </c>
      <c r="K6" s="4">
        <f t="shared" si="2"/>
        <v>0</v>
      </c>
      <c r="L6" s="4">
        <f t="shared" si="3"/>
        <v>0.44768856447688565</v>
      </c>
      <c r="M6" s="4">
        <f t="shared" si="4"/>
        <v>0.16550615961435458</v>
      </c>
      <c r="N6" s="17">
        <f t="shared" si="5"/>
        <v>0.6162089470698241</v>
      </c>
      <c r="O6" s="6">
        <v>0.52617549623166404</v>
      </c>
      <c r="P6" s="19">
        <f t="shared" si="8"/>
        <v>3484472.149992629</v>
      </c>
      <c r="Q6" s="13">
        <f t="shared" si="6"/>
        <v>3900096</v>
      </c>
    </row>
    <row r="7" spans="1:17" x14ac:dyDescent="0.3">
      <c r="A7" s="11">
        <v>6</v>
      </c>
      <c r="B7" s="11">
        <v>21.4</v>
      </c>
      <c r="C7" s="11">
        <v>3465.5</v>
      </c>
      <c r="D7" s="11">
        <v>2.1154000000000002</v>
      </c>
      <c r="E7" s="11">
        <v>0.31</v>
      </c>
      <c r="F7" s="11">
        <v>9.16</v>
      </c>
      <c r="G7" s="13">
        <v>4335075</v>
      </c>
      <c r="H7" s="33">
        <f t="shared" si="7"/>
        <v>4616532.2459357008</v>
      </c>
      <c r="I7" s="4">
        <f t="shared" si="0"/>
        <v>0.82101167315175094</v>
      </c>
      <c r="J7" s="4">
        <f t="shared" si="1"/>
        <v>0.65934417488669683</v>
      </c>
      <c r="K7" s="4">
        <f t="shared" si="2"/>
        <v>6.213333333333417E-3</v>
      </c>
      <c r="L7" s="4">
        <f t="shared" si="3"/>
        <v>0.42579075425790758</v>
      </c>
      <c r="M7" s="4">
        <f t="shared" si="4"/>
        <v>0.13872522763792181</v>
      </c>
      <c r="N7" s="17">
        <f t="shared" si="5"/>
        <v>0.71043515764806087</v>
      </c>
      <c r="O7" s="6">
        <v>0.77140511188563998</v>
      </c>
      <c r="P7" s="19">
        <f t="shared" si="8"/>
        <v>4616532.2459357008</v>
      </c>
      <c r="Q7" s="13">
        <f t="shared" si="6"/>
        <v>4335075</v>
      </c>
    </row>
    <row r="8" spans="1:17" x14ac:dyDescent="0.3">
      <c r="A8" s="11">
        <v>7</v>
      </c>
      <c r="B8" s="11">
        <v>25.5</v>
      </c>
      <c r="C8" s="11">
        <v>3812.1</v>
      </c>
      <c r="D8" s="11">
        <v>2.1156999999999999</v>
      </c>
      <c r="E8" s="11">
        <v>0.45</v>
      </c>
      <c r="F8" s="11">
        <v>9.32</v>
      </c>
      <c r="G8" s="13">
        <v>5214519</v>
      </c>
      <c r="H8" s="33">
        <f t="shared" si="7"/>
        <v>5078557.9620147999</v>
      </c>
      <c r="I8" s="4">
        <f t="shared" si="0"/>
        <v>0.98054474708171202</v>
      </c>
      <c r="J8" s="4">
        <f t="shared" si="1"/>
        <v>0.75174620101306322</v>
      </c>
      <c r="K8" s="4">
        <f t="shared" si="2"/>
        <v>6.2933333333333496E-3</v>
      </c>
      <c r="L8" s="4">
        <f t="shared" si="3"/>
        <v>0.4598540145985402</v>
      </c>
      <c r="M8" s="4">
        <f t="shared" si="4"/>
        <v>0.14729512587038029</v>
      </c>
      <c r="N8" s="17">
        <f t="shared" si="5"/>
        <v>0.90094245923219918</v>
      </c>
      <c r="O8" s="6">
        <v>0.871490247986072</v>
      </c>
      <c r="P8" s="19">
        <f t="shared" si="8"/>
        <v>5078557.9620147999</v>
      </c>
      <c r="Q8" s="13">
        <f t="shared" si="6"/>
        <v>5214519</v>
      </c>
    </row>
    <row r="9" spans="1:17" x14ac:dyDescent="0.3">
      <c r="A9" s="11">
        <v>8</v>
      </c>
      <c r="B9" s="11">
        <v>26</v>
      </c>
      <c r="C9" s="11">
        <v>4743.3</v>
      </c>
      <c r="D9" s="11">
        <v>2.1591</v>
      </c>
      <c r="E9" s="11">
        <v>0.09</v>
      </c>
      <c r="F9" s="11">
        <v>9.5399999999999991</v>
      </c>
      <c r="G9" s="13">
        <v>5283333</v>
      </c>
      <c r="H9" s="33">
        <f t="shared" si="7"/>
        <v>5165155.6042503882</v>
      </c>
      <c r="I9" s="4">
        <f t="shared" si="0"/>
        <v>1</v>
      </c>
      <c r="J9" s="4">
        <f t="shared" si="1"/>
        <v>1</v>
      </c>
      <c r="K9" s="4">
        <f t="shared" si="2"/>
        <v>1.7866666666666708E-2</v>
      </c>
      <c r="L9" s="4">
        <f t="shared" si="3"/>
        <v>0.37226277372262778</v>
      </c>
      <c r="M9" s="4">
        <f t="shared" si="4"/>
        <v>0.15907873594001068</v>
      </c>
      <c r="N9" s="17">
        <f t="shared" si="5"/>
        <v>0.91584911554142501</v>
      </c>
      <c r="O9" s="6">
        <v>0.89024924019689</v>
      </c>
      <c r="P9" s="19">
        <f t="shared" si="8"/>
        <v>5165155.6042503882</v>
      </c>
      <c r="Q9" s="13">
        <f t="shared" si="6"/>
        <v>5283333</v>
      </c>
    </row>
    <row r="10" spans="1:17" x14ac:dyDescent="0.3">
      <c r="A10" s="11">
        <v>9</v>
      </c>
      <c r="B10" s="11">
        <v>20.399999999999999</v>
      </c>
      <c r="C10" s="11">
        <v>3918.5</v>
      </c>
      <c r="D10" s="11">
        <v>2.2054999999999998</v>
      </c>
      <c r="E10" s="11">
        <v>0.14000000000000001</v>
      </c>
      <c r="F10" s="11">
        <v>8.86</v>
      </c>
      <c r="G10" s="13">
        <v>4352429</v>
      </c>
      <c r="H10" s="33">
        <f t="shared" si="7"/>
        <v>4529542.9203357557</v>
      </c>
      <c r="I10" s="4">
        <f t="shared" si="0"/>
        <v>0.78210116731517498</v>
      </c>
      <c r="J10" s="4">
        <f t="shared" si="1"/>
        <v>0.78011197014129563</v>
      </c>
      <c r="K10" s="4">
        <f t="shared" si="2"/>
        <v>3.0239999999999979E-2</v>
      </c>
      <c r="L10" s="4">
        <f t="shared" si="3"/>
        <v>0.38442822384428232</v>
      </c>
      <c r="M10" s="4">
        <f t="shared" si="4"/>
        <v>0.12265666845206209</v>
      </c>
      <c r="N10" s="17">
        <f t="shared" si="5"/>
        <v>0.71419442340198169</v>
      </c>
      <c r="O10" s="6">
        <v>0.752561272270304</v>
      </c>
      <c r="P10" s="19">
        <f t="shared" si="8"/>
        <v>4529542.9203357557</v>
      </c>
      <c r="Q10" s="13">
        <f t="shared" si="6"/>
        <v>4352429</v>
      </c>
    </row>
    <row r="11" spans="1:17" x14ac:dyDescent="0.3">
      <c r="A11" s="11">
        <v>10</v>
      </c>
      <c r="B11" s="11">
        <v>14.7</v>
      </c>
      <c r="C11" s="11">
        <v>2417.1999999999998</v>
      </c>
      <c r="D11" s="11">
        <v>2.2589999999999999</v>
      </c>
      <c r="E11" s="11">
        <v>1.9</v>
      </c>
      <c r="F11" s="11">
        <v>8.9600000000000009</v>
      </c>
      <c r="G11" s="13">
        <v>3439554</v>
      </c>
      <c r="H11" s="33">
        <f t="shared" si="7"/>
        <v>3347946.3090347359</v>
      </c>
      <c r="I11" s="4">
        <f t="shared" si="0"/>
        <v>0.56031128404669261</v>
      </c>
      <c r="J11" s="4">
        <f t="shared" si="1"/>
        <v>0.37987203412423348</v>
      </c>
      <c r="K11" s="4">
        <f t="shared" si="2"/>
        <v>4.4506666666666667E-2</v>
      </c>
      <c r="L11" s="4">
        <f t="shared" si="3"/>
        <v>0.8126520681265208</v>
      </c>
      <c r="M11" s="4">
        <f t="shared" si="4"/>
        <v>0.12801285484734873</v>
      </c>
      <c r="N11" s="17">
        <f t="shared" si="5"/>
        <v>0.51644521716074276</v>
      </c>
      <c r="O11" s="6">
        <v>0.49660093598974597</v>
      </c>
      <c r="P11" s="19">
        <f t="shared" si="8"/>
        <v>3347946.3090347359</v>
      </c>
      <c r="Q11" s="13">
        <f t="shared" si="6"/>
        <v>3439554</v>
      </c>
    </row>
    <row r="12" spans="1:17" x14ac:dyDescent="0.3">
      <c r="A12" s="11">
        <v>11</v>
      </c>
      <c r="B12" s="11">
        <v>8.5</v>
      </c>
      <c r="C12" s="11">
        <v>1252.5</v>
      </c>
      <c r="D12" s="11">
        <v>2.2322000000000002</v>
      </c>
      <c r="E12" s="11">
        <v>0.18</v>
      </c>
      <c r="F12" s="11">
        <v>9.15</v>
      </c>
      <c r="G12" s="13">
        <v>1729803</v>
      </c>
      <c r="H12" s="33">
        <f t="shared" si="7"/>
        <v>1726698.1608190308</v>
      </c>
      <c r="I12" s="4">
        <f t="shared" si="0"/>
        <v>0.31906614785992216</v>
      </c>
      <c r="J12" s="4">
        <f t="shared" si="1"/>
        <v>6.9368168488403104E-2</v>
      </c>
      <c r="K12" s="4">
        <f t="shared" si="2"/>
        <v>3.7360000000000081E-2</v>
      </c>
      <c r="L12" s="4">
        <f t="shared" si="3"/>
        <v>0.39416058394160586</v>
      </c>
      <c r="M12" s="4">
        <f t="shared" si="4"/>
        <v>0.13818960899839317</v>
      </c>
      <c r="N12" s="17">
        <f t="shared" si="5"/>
        <v>0.14607479062900008</v>
      </c>
      <c r="O12" s="6">
        <v>0.145402212802306</v>
      </c>
      <c r="P12" s="19">
        <f t="shared" si="8"/>
        <v>1726698.1608190308</v>
      </c>
      <c r="Q12" s="13">
        <f t="shared" si="6"/>
        <v>1729803</v>
      </c>
    </row>
    <row r="13" spans="1:17" x14ac:dyDescent="0.3">
      <c r="A13" s="11">
        <v>12</v>
      </c>
      <c r="B13" s="11">
        <v>7.1</v>
      </c>
      <c r="C13" s="11">
        <v>1297.4000000000001</v>
      </c>
      <c r="D13" s="11">
        <v>2.2879</v>
      </c>
      <c r="E13" s="11">
        <v>-0.44</v>
      </c>
      <c r="F13" s="11">
        <v>8.17</v>
      </c>
      <c r="G13" s="13">
        <v>1580041</v>
      </c>
      <c r="H13" s="33">
        <f t="shared" si="7"/>
        <v>1539172.0195903543</v>
      </c>
      <c r="I13" s="4">
        <f t="shared" si="0"/>
        <v>0.26459143968871596</v>
      </c>
      <c r="J13" s="4">
        <f t="shared" si="1"/>
        <v>8.1338309784057622E-2</v>
      </c>
      <c r="K13" s="4">
        <f t="shared" si="2"/>
        <v>5.2213333333333375E-2</v>
      </c>
      <c r="L13" s="4">
        <f t="shared" si="3"/>
        <v>0.24330900243309006</v>
      </c>
      <c r="M13" s="4">
        <f t="shared" si="4"/>
        <v>8.569898232458488E-2</v>
      </c>
      <c r="N13" s="17">
        <f t="shared" si="5"/>
        <v>0.11363298137242012</v>
      </c>
      <c r="O13" s="6">
        <v>0.10477984328024301</v>
      </c>
      <c r="P13" s="19">
        <f t="shared" si="8"/>
        <v>1539172.0195903543</v>
      </c>
      <c r="Q13" s="13">
        <f t="shared" si="6"/>
        <v>1580041</v>
      </c>
    </row>
    <row r="14" spans="1:17" ht="15" customHeight="1" x14ac:dyDescent="0.3">
      <c r="A14" s="11">
        <v>13</v>
      </c>
      <c r="B14" s="11">
        <v>2.6</v>
      </c>
      <c r="C14" s="11">
        <v>1625.5</v>
      </c>
      <c r="D14" s="11">
        <v>2.3294999999999999</v>
      </c>
      <c r="E14" s="11">
        <v>1.1000000000000001</v>
      </c>
      <c r="F14" s="11">
        <v>7.24</v>
      </c>
      <c r="G14" s="14">
        <v>1250941</v>
      </c>
      <c r="H14" s="33">
        <f t="shared" si="7"/>
        <v>1352620.4566509265</v>
      </c>
      <c r="I14" s="4">
        <f t="shared" si="0"/>
        <v>8.9494163424124529E-2</v>
      </c>
      <c r="J14" s="4">
        <f t="shared" si="1"/>
        <v>0.16880831778192482</v>
      </c>
      <c r="K14" s="4">
        <f t="shared" si="2"/>
        <v>6.3306666666666664E-2</v>
      </c>
      <c r="L14" s="4">
        <f t="shared" si="3"/>
        <v>0.6180048661800488</v>
      </c>
      <c r="M14" s="4">
        <f t="shared" si="4"/>
        <v>3.5886448848419926E-2</v>
      </c>
      <c r="N14" s="17">
        <f t="shared" si="5"/>
        <v>4.2342537692845419E-2</v>
      </c>
      <c r="O14" s="6">
        <v>6.4368589281246003E-2</v>
      </c>
      <c r="P14" s="19">
        <f t="shared" si="8"/>
        <v>1352620.4566509265</v>
      </c>
      <c r="Q14" s="13">
        <f t="shared" si="6"/>
        <v>1250941</v>
      </c>
    </row>
    <row r="15" spans="1:17" ht="14.4" customHeight="1" x14ac:dyDescent="0.3">
      <c r="A15" s="11">
        <v>14</v>
      </c>
      <c r="B15" s="11">
        <v>4.5999999999999996</v>
      </c>
      <c r="C15" s="11">
        <v>1427.3</v>
      </c>
      <c r="D15" s="11">
        <v>2.4550000000000001</v>
      </c>
      <c r="E15" s="11">
        <v>0.71</v>
      </c>
      <c r="F15" s="11">
        <v>7.55</v>
      </c>
      <c r="G15" s="14">
        <v>1383343</v>
      </c>
      <c r="H15" s="33">
        <f t="shared" si="7"/>
        <v>1431022.2344178725</v>
      </c>
      <c r="I15" s="4">
        <f t="shared" si="0"/>
        <v>0.16731517509727625</v>
      </c>
      <c r="J15" s="4">
        <f t="shared" si="1"/>
        <v>0.11596907491335644</v>
      </c>
      <c r="K15" s="4">
        <f t="shared" si="2"/>
        <v>9.6773333333333378E-2</v>
      </c>
      <c r="L15" s="4">
        <f t="shared" si="3"/>
        <v>0.52311435523114358</v>
      </c>
      <c r="M15" s="4">
        <f t="shared" si="4"/>
        <v>5.249062667380823E-2</v>
      </c>
      <c r="N15" s="17">
        <f t="shared" si="5"/>
        <v>7.102378146088871E-2</v>
      </c>
      <c r="O15" s="6">
        <v>8.1352173365940597E-2</v>
      </c>
      <c r="P15" s="19">
        <f t="shared" si="8"/>
        <v>1431022.2344178725</v>
      </c>
      <c r="Q15" s="13">
        <f t="shared" si="6"/>
        <v>1383343</v>
      </c>
    </row>
    <row r="16" spans="1:17" x14ac:dyDescent="0.3">
      <c r="A16" s="11">
        <v>15</v>
      </c>
      <c r="B16" s="11">
        <v>7.6</v>
      </c>
      <c r="C16" s="11">
        <v>1816</v>
      </c>
      <c r="D16" s="11">
        <v>2.5865999999999998</v>
      </c>
      <c r="E16" s="11">
        <v>1.19</v>
      </c>
      <c r="F16" s="11">
        <v>7.61</v>
      </c>
      <c r="G16" s="14">
        <v>1895940</v>
      </c>
      <c r="H16" s="33">
        <f t="shared" si="7"/>
        <v>1622482.2500757901</v>
      </c>
      <c r="I16" s="4">
        <f t="shared" si="0"/>
        <v>0.28404669260700388</v>
      </c>
      <c r="J16" s="4">
        <f t="shared" si="1"/>
        <v>0.21959477472673955</v>
      </c>
      <c r="K16" s="4">
        <f t="shared" si="2"/>
        <v>0.13186666666666663</v>
      </c>
      <c r="L16" s="4">
        <f t="shared" si="3"/>
        <v>0.63990267639902687</v>
      </c>
      <c r="M16" s="4">
        <f t="shared" si="4"/>
        <v>5.5704338510980188E-2</v>
      </c>
      <c r="N16" s="17">
        <f t="shared" si="5"/>
        <v>0.18206379227468072</v>
      </c>
      <c r="O16" s="6">
        <v>0.12282670834968799</v>
      </c>
      <c r="P16" s="19">
        <f t="shared" si="8"/>
        <v>1622482.2500757901</v>
      </c>
      <c r="Q16" s="13">
        <f t="shared" si="6"/>
        <v>1895940</v>
      </c>
    </row>
    <row r="17" spans="1:17" x14ac:dyDescent="0.3">
      <c r="A17" s="11">
        <v>16</v>
      </c>
      <c r="B17" s="11">
        <v>10.7</v>
      </c>
      <c r="C17" s="11">
        <v>1863.8</v>
      </c>
      <c r="D17" s="11">
        <v>2.6511999999999998</v>
      </c>
      <c r="E17" s="11">
        <v>1.63</v>
      </c>
      <c r="F17" s="11">
        <v>7.91</v>
      </c>
      <c r="G17" s="14">
        <v>2437263</v>
      </c>
      <c r="H17" s="33">
        <f t="shared" si="7"/>
        <v>2174098.388075727</v>
      </c>
      <c r="I17" s="4">
        <f t="shared" si="0"/>
        <v>0.40466926070038906</v>
      </c>
      <c r="J17" s="4">
        <f t="shared" si="1"/>
        <v>0.23233804318848306</v>
      </c>
      <c r="K17" s="4">
        <f t="shared" si="2"/>
        <v>0.14909333333333327</v>
      </c>
      <c r="L17" s="4">
        <f t="shared" si="3"/>
        <v>0.74695863746958646</v>
      </c>
      <c r="M17" s="4">
        <f t="shared" si="4"/>
        <v>7.1772897696839852E-2</v>
      </c>
      <c r="N17" s="17">
        <f t="shared" si="5"/>
        <v>0.2993264991843082</v>
      </c>
      <c r="O17" s="6">
        <v>0.24231913988669501</v>
      </c>
      <c r="P17" s="19">
        <f t="shared" si="8"/>
        <v>2174098.388075727</v>
      </c>
      <c r="Q17" s="13">
        <f t="shared" si="6"/>
        <v>2437263</v>
      </c>
    </row>
    <row r="18" spans="1:17" x14ac:dyDescent="0.3">
      <c r="A18" s="11">
        <v>17</v>
      </c>
      <c r="B18" s="11">
        <v>17.3</v>
      </c>
      <c r="C18" s="11">
        <v>2719.4</v>
      </c>
      <c r="D18" s="11">
        <v>2.6408999999999998</v>
      </c>
      <c r="E18" s="11">
        <v>0.56000000000000005</v>
      </c>
      <c r="F18" s="11">
        <v>8.09</v>
      </c>
      <c r="G18" s="14">
        <v>3804158</v>
      </c>
      <c r="H18" s="33">
        <f t="shared" si="7"/>
        <v>3610311.7414901578</v>
      </c>
      <c r="I18" s="4">
        <f t="shared" si="0"/>
        <v>0.66147859922178986</v>
      </c>
      <c r="J18" s="4">
        <f t="shared" si="1"/>
        <v>0.46043721674220212</v>
      </c>
      <c r="K18" s="4">
        <f t="shared" si="2"/>
        <v>0.14634666666666662</v>
      </c>
      <c r="L18" s="4">
        <f t="shared" si="3"/>
        <v>0.48661800486618012</v>
      </c>
      <c r="M18" s="4">
        <f t="shared" si="4"/>
        <v>8.1414033208355635E-2</v>
      </c>
      <c r="N18" s="17">
        <f t="shared" si="5"/>
        <v>0.59542662380719569</v>
      </c>
      <c r="O18" s="6">
        <v>0.55343517508403495</v>
      </c>
      <c r="P18" s="19">
        <f t="shared" si="8"/>
        <v>3610311.7414901578</v>
      </c>
      <c r="Q18" s="13">
        <f t="shared" si="6"/>
        <v>3804158.0000000005</v>
      </c>
    </row>
    <row r="19" spans="1:17" x14ac:dyDescent="0.3">
      <c r="A19" s="11">
        <v>18</v>
      </c>
      <c r="B19" s="11">
        <v>20.9</v>
      </c>
      <c r="C19" s="11">
        <v>3150.5</v>
      </c>
      <c r="D19" s="11">
        <v>2.6974999999999998</v>
      </c>
      <c r="E19" s="11">
        <v>-0.51</v>
      </c>
      <c r="F19" s="11">
        <v>7.2</v>
      </c>
      <c r="G19" s="14">
        <v>4123109</v>
      </c>
      <c r="H19" s="33">
        <f t="shared" si="7"/>
        <v>3907266.3614454265</v>
      </c>
      <c r="I19" s="4">
        <f t="shared" si="0"/>
        <v>0.80155642023346296</v>
      </c>
      <c r="J19" s="4">
        <f t="shared" si="1"/>
        <v>0.57536656891495597</v>
      </c>
      <c r="K19" s="4">
        <f t="shared" si="2"/>
        <v>0.16143999999999994</v>
      </c>
      <c r="L19" s="4">
        <f t="shared" si="3"/>
        <v>0.22627737226277375</v>
      </c>
      <c r="M19" s="4">
        <f t="shared" si="4"/>
        <v>3.3743974290305304E-2</v>
      </c>
      <c r="N19" s="17">
        <f t="shared" si="5"/>
        <v>0.66451856638405382</v>
      </c>
      <c r="O19" s="6">
        <v>0.61776220823295802</v>
      </c>
      <c r="P19" s="19">
        <f t="shared" si="8"/>
        <v>3907266.3614454265</v>
      </c>
      <c r="Q19" s="13">
        <f t="shared" si="6"/>
        <v>4123109</v>
      </c>
    </row>
    <row r="20" spans="1:17" x14ac:dyDescent="0.3">
      <c r="A20" s="11">
        <v>19</v>
      </c>
      <c r="B20" s="11">
        <v>25.1</v>
      </c>
      <c r="C20" s="11">
        <v>3683</v>
      </c>
      <c r="D20" s="11">
        <v>2.6892</v>
      </c>
      <c r="E20" s="11">
        <v>0.09</v>
      </c>
      <c r="F20" s="11">
        <v>6.81</v>
      </c>
      <c r="G20" s="14">
        <v>5480502</v>
      </c>
      <c r="H20" s="33">
        <f t="shared" si="7"/>
        <v>4659922.7292348826</v>
      </c>
      <c r="I20" s="4">
        <f t="shared" si="0"/>
        <v>0.96498054474708173</v>
      </c>
      <c r="J20" s="4">
        <f t="shared" si="1"/>
        <v>0.71732871234337503</v>
      </c>
      <c r="K20" s="4">
        <f t="shared" si="2"/>
        <v>0.15922666666666668</v>
      </c>
      <c r="L20" s="4">
        <f t="shared" si="3"/>
        <v>0.37226277372262778</v>
      </c>
      <c r="M20" s="4">
        <f t="shared" si="4"/>
        <v>1.2854847348687699E-2</v>
      </c>
      <c r="N20" s="17">
        <f t="shared" si="5"/>
        <v>0.95856034462030093</v>
      </c>
      <c r="O20" s="6">
        <v>0.78080446407606796</v>
      </c>
      <c r="P20" s="19">
        <f t="shared" si="8"/>
        <v>4659922.7292348826</v>
      </c>
      <c r="Q20" s="13">
        <f t="shared" si="6"/>
        <v>5480502</v>
      </c>
    </row>
    <row r="21" spans="1:17" x14ac:dyDescent="0.3">
      <c r="A21" s="11">
        <v>20</v>
      </c>
      <c r="B21" s="11">
        <v>25.5</v>
      </c>
      <c r="C21" s="11">
        <v>4742.3999999999996</v>
      </c>
      <c r="D21" s="11">
        <v>2.8454000000000002</v>
      </c>
      <c r="E21" s="11">
        <v>0.4</v>
      </c>
      <c r="F21" s="11">
        <v>7.14</v>
      </c>
      <c r="G21" s="14">
        <v>5130967</v>
      </c>
      <c r="H21" s="33">
        <f t="shared" si="7"/>
        <v>5009739.3781246981</v>
      </c>
      <c r="I21" s="4">
        <f t="shared" si="0"/>
        <v>0.98054474708171202</v>
      </c>
      <c r="J21" s="4">
        <f t="shared" si="1"/>
        <v>0.99976006398293771</v>
      </c>
      <c r="K21" s="4">
        <f t="shared" si="2"/>
        <v>0.20088000000000003</v>
      </c>
      <c r="L21" s="4">
        <f t="shared" si="3"/>
        <v>0.44768856447688565</v>
      </c>
      <c r="M21" s="4">
        <f t="shared" si="4"/>
        <v>3.0530262453133339E-2</v>
      </c>
      <c r="N21" s="17">
        <f t="shared" si="5"/>
        <v>0.88284322146156458</v>
      </c>
      <c r="O21" s="6">
        <v>0.85658259870340603</v>
      </c>
      <c r="P21" s="19">
        <f t="shared" si="8"/>
        <v>5009739.3781246981</v>
      </c>
      <c r="Q21" s="13">
        <f t="shared" si="6"/>
        <v>5130967</v>
      </c>
    </row>
    <row r="22" spans="1:17" x14ac:dyDescent="0.3">
      <c r="A22" s="11">
        <v>21</v>
      </c>
      <c r="B22" s="11">
        <v>23</v>
      </c>
      <c r="C22" s="11">
        <v>3868.8</v>
      </c>
      <c r="D22" s="11">
        <v>3.0032000000000001</v>
      </c>
      <c r="E22" s="11">
        <v>0.89</v>
      </c>
      <c r="F22" s="11">
        <v>7.95</v>
      </c>
      <c r="G22" s="14">
        <v>4251870</v>
      </c>
      <c r="H22" s="33">
        <f t="shared" si="7"/>
        <v>4340555.8904812001</v>
      </c>
      <c r="I22" s="4">
        <f t="shared" si="0"/>
        <v>0.88326848249027234</v>
      </c>
      <c r="J22" s="4">
        <f t="shared" si="1"/>
        <v>0.76686217008797652</v>
      </c>
      <c r="K22" s="4">
        <f t="shared" si="2"/>
        <v>0.24296000000000001</v>
      </c>
      <c r="L22" s="4">
        <f t="shared" si="3"/>
        <v>0.56690997566909984</v>
      </c>
      <c r="M22" s="4">
        <f t="shared" si="4"/>
        <v>7.3915372254954481E-2</v>
      </c>
      <c r="N22" s="17">
        <f t="shared" si="5"/>
        <v>0.69241108786270988</v>
      </c>
      <c r="O22" s="6">
        <v>0.71162244149541398</v>
      </c>
      <c r="P22" s="19">
        <f t="shared" si="8"/>
        <v>4340555.8904812001</v>
      </c>
      <c r="Q22" s="13">
        <f t="shared" si="6"/>
        <v>4251870</v>
      </c>
    </row>
    <row r="23" spans="1:17" x14ac:dyDescent="0.3">
      <c r="A23" s="11">
        <v>22</v>
      </c>
      <c r="B23" s="11">
        <v>15.7</v>
      </c>
      <c r="C23" s="11">
        <v>3381.4</v>
      </c>
      <c r="D23" s="11">
        <v>2.9253999999999998</v>
      </c>
      <c r="E23" s="11">
        <v>1.55</v>
      </c>
      <c r="F23" s="11">
        <v>7.58</v>
      </c>
      <c r="G23" s="14">
        <v>3301194</v>
      </c>
      <c r="H23" s="33">
        <f t="shared" si="7"/>
        <v>3455693.2179094218</v>
      </c>
      <c r="I23" s="4">
        <f t="shared" si="0"/>
        <v>0.59922178988326846</v>
      </c>
      <c r="J23" s="4">
        <f t="shared" si="1"/>
        <v>0.6369234870701147</v>
      </c>
      <c r="K23" s="4">
        <f t="shared" si="2"/>
        <v>0.22221333333333326</v>
      </c>
      <c r="L23" s="4">
        <f t="shared" si="3"/>
        <v>0.72749391727493928</v>
      </c>
      <c r="M23" s="4">
        <f t="shared" si="4"/>
        <v>5.4097482592394212E-2</v>
      </c>
      <c r="N23" s="17">
        <f t="shared" si="5"/>
        <v>0.48647333691915673</v>
      </c>
      <c r="O23" s="6">
        <v>0.51994133385902297</v>
      </c>
      <c r="P23" s="19">
        <f t="shared" si="8"/>
        <v>3455693.2179094218</v>
      </c>
      <c r="Q23" s="13">
        <f t="shared" si="6"/>
        <v>3301194</v>
      </c>
    </row>
    <row r="24" spans="1:17" x14ac:dyDescent="0.3">
      <c r="A24" s="11">
        <v>23</v>
      </c>
      <c r="B24" s="11">
        <v>10</v>
      </c>
      <c r="C24" s="11">
        <v>1797.3</v>
      </c>
      <c r="D24" s="11">
        <v>2.8731</v>
      </c>
      <c r="E24" s="11">
        <v>0.67</v>
      </c>
      <c r="F24" s="11">
        <v>8.1</v>
      </c>
      <c r="G24" s="14">
        <v>1720554</v>
      </c>
      <c r="H24" s="33">
        <f t="shared" si="7"/>
        <v>1887878.1634955425</v>
      </c>
      <c r="I24" s="4">
        <f t="shared" si="0"/>
        <v>0.37743190661478598</v>
      </c>
      <c r="J24" s="4">
        <f t="shared" si="1"/>
        <v>0.21460943748333777</v>
      </c>
      <c r="K24" s="4">
        <f t="shared" si="2"/>
        <v>0.20826666666666666</v>
      </c>
      <c r="L24" s="4">
        <f t="shared" si="3"/>
        <v>0.51338199513381999</v>
      </c>
      <c r="M24" s="4">
        <f t="shared" si="4"/>
        <v>8.1949651847884275E-2</v>
      </c>
      <c r="N24" s="17">
        <f t="shared" si="5"/>
        <v>0.14407124971866161</v>
      </c>
      <c r="O24" s="6">
        <v>0.180317417612648</v>
      </c>
      <c r="P24" s="19">
        <f t="shared" si="8"/>
        <v>1887878.1634955425</v>
      </c>
      <c r="Q24" s="13">
        <f t="shared" si="6"/>
        <v>1720554</v>
      </c>
    </row>
    <row r="25" spans="1:17" x14ac:dyDescent="0.3">
      <c r="A25" s="11">
        <v>24</v>
      </c>
      <c r="B25" s="11">
        <v>3.2</v>
      </c>
      <c r="C25" s="11">
        <v>1389.3</v>
      </c>
      <c r="D25" s="11">
        <v>2.9175</v>
      </c>
      <c r="E25" s="11">
        <v>0.21</v>
      </c>
      <c r="F25" s="11">
        <v>8.81</v>
      </c>
      <c r="G25" s="14">
        <v>1464791</v>
      </c>
      <c r="H25" s="33">
        <f t="shared" si="7"/>
        <v>1347232.9803469875</v>
      </c>
      <c r="I25" s="4">
        <f t="shared" si="0"/>
        <v>0.11284046692607005</v>
      </c>
      <c r="J25" s="4">
        <f t="shared" si="1"/>
        <v>0.10583844308184484</v>
      </c>
      <c r="K25" s="4">
        <f t="shared" si="2"/>
        <v>0.22010666666666664</v>
      </c>
      <c r="L25" s="4">
        <f t="shared" si="3"/>
        <v>0.4014598540145986</v>
      </c>
      <c r="M25" s="4">
        <f t="shared" si="4"/>
        <v>0.11997857525441888</v>
      </c>
      <c r="N25" s="17">
        <f t="shared" si="5"/>
        <v>8.8667245626230559E-2</v>
      </c>
      <c r="O25" s="6">
        <v>6.3201541040525805E-2</v>
      </c>
      <c r="P25" s="19">
        <f t="shared" si="8"/>
        <v>1347232.9803469875</v>
      </c>
      <c r="Q25" s="13">
        <f t="shared" si="6"/>
        <v>1464791</v>
      </c>
    </row>
    <row r="26" spans="1:17" x14ac:dyDescent="0.3">
      <c r="A26" s="11">
        <v>25</v>
      </c>
      <c r="B26" s="11">
        <v>2.1</v>
      </c>
      <c r="C26" s="11">
        <v>1412</v>
      </c>
      <c r="D26" s="11">
        <v>2.9963000000000002</v>
      </c>
      <c r="E26" s="11">
        <v>1.82</v>
      </c>
      <c r="F26" s="11">
        <v>9.58</v>
      </c>
      <c r="G26" s="13">
        <v>1170333</v>
      </c>
      <c r="H26" s="33">
        <f t="shared" si="7"/>
        <v>1244204.1289372921</v>
      </c>
      <c r="I26" s="4">
        <f t="shared" si="0"/>
        <v>7.0038910505836577E-2</v>
      </c>
      <c r="J26" s="4">
        <f t="shared" si="1"/>
        <v>0.11189016262330045</v>
      </c>
      <c r="K26" s="4">
        <f t="shared" si="2"/>
        <v>0.24112000000000003</v>
      </c>
      <c r="L26" s="4">
        <f t="shared" si="3"/>
        <v>0.79318734793187351</v>
      </c>
      <c r="M26" s="4">
        <f t="shared" si="4"/>
        <v>0.16122121049812535</v>
      </c>
      <c r="N26" s="17">
        <f t="shared" si="5"/>
        <v>2.4881036373723093E-2</v>
      </c>
      <c r="O26" s="6">
        <v>4.0883180272387999E-2</v>
      </c>
      <c r="P26" s="19">
        <f t="shared" si="8"/>
        <v>1244204.1289372921</v>
      </c>
      <c r="Q26" s="13">
        <f t="shared" si="6"/>
        <v>1170333</v>
      </c>
    </row>
    <row r="27" spans="1:17" x14ac:dyDescent="0.3">
      <c r="A27" s="11">
        <v>26</v>
      </c>
      <c r="B27" s="11">
        <v>7.5</v>
      </c>
      <c r="C27" s="11">
        <v>1188.8</v>
      </c>
      <c r="D27" s="11">
        <v>2.9379</v>
      </c>
      <c r="E27" s="11">
        <v>-0.02</v>
      </c>
      <c r="F27" s="11">
        <v>8.7799999999999994</v>
      </c>
      <c r="G27" s="13">
        <v>1240633</v>
      </c>
      <c r="H27" s="33">
        <f t="shared" si="7"/>
        <v>1495676.5279433364</v>
      </c>
      <c r="I27" s="4">
        <f t="shared" si="0"/>
        <v>0.28015564202334631</v>
      </c>
      <c r="J27" s="4">
        <f t="shared" si="1"/>
        <v>5.2386030391895495E-2</v>
      </c>
      <c r="K27" s="4">
        <f t="shared" si="2"/>
        <v>0.22554666666666665</v>
      </c>
      <c r="L27" s="4">
        <f t="shared" si="3"/>
        <v>0.34549878345498786</v>
      </c>
      <c r="M27" s="4">
        <f t="shared" si="4"/>
        <v>0.11837171933583285</v>
      </c>
      <c r="N27" s="17">
        <f t="shared" si="5"/>
        <v>4.0109593622808783E-2</v>
      </c>
      <c r="O27" s="6">
        <v>9.5357743925709004E-2</v>
      </c>
      <c r="P27" s="19">
        <f t="shared" si="8"/>
        <v>1495676.5279433364</v>
      </c>
      <c r="Q27" s="13">
        <f t="shared" si="6"/>
        <v>1240633</v>
      </c>
    </row>
    <row r="28" spans="1:17" x14ac:dyDescent="0.3">
      <c r="A28" s="11">
        <v>27</v>
      </c>
      <c r="B28" s="11">
        <v>9</v>
      </c>
      <c r="C28" s="11">
        <v>1465.6</v>
      </c>
      <c r="D28" s="11">
        <v>2.8883000000000001</v>
      </c>
      <c r="E28" s="11">
        <v>-0.04</v>
      </c>
      <c r="F28" s="11">
        <v>7.46</v>
      </c>
      <c r="G28" s="13">
        <v>1652511</v>
      </c>
      <c r="H28" s="33">
        <f t="shared" si="7"/>
        <v>1546921.4033568308</v>
      </c>
      <c r="I28" s="4">
        <f t="shared" si="0"/>
        <v>0.33852140077821008</v>
      </c>
      <c r="J28" s="4">
        <f t="shared" si="1"/>
        <v>0.12617968541722205</v>
      </c>
      <c r="K28" s="4">
        <f t="shared" si="2"/>
        <v>0.21232000000000001</v>
      </c>
      <c r="L28" s="4">
        <f t="shared" si="3"/>
        <v>0.34063260340632606</v>
      </c>
      <c r="M28" s="4">
        <f t="shared" si="4"/>
        <v>4.7670058918050338E-2</v>
      </c>
      <c r="N28" s="17">
        <f t="shared" si="5"/>
        <v>0.1293316093075729</v>
      </c>
      <c r="O28" s="6">
        <v>0.10645853366904701</v>
      </c>
      <c r="P28" s="19">
        <f t="shared" si="8"/>
        <v>1546921.4033568308</v>
      </c>
      <c r="Q28" s="13">
        <f t="shared" si="6"/>
        <v>1652511</v>
      </c>
    </row>
    <row r="29" spans="1:17" x14ac:dyDescent="0.3">
      <c r="A29" s="11">
        <v>28</v>
      </c>
      <c r="B29" s="11">
        <v>14.7</v>
      </c>
      <c r="C29" s="11">
        <v>1352.8</v>
      </c>
      <c r="D29" s="11">
        <v>2.835</v>
      </c>
      <c r="E29" s="11">
        <v>0.78</v>
      </c>
      <c r="F29" s="11">
        <v>6.57</v>
      </c>
      <c r="G29" s="13">
        <v>1753045</v>
      </c>
      <c r="H29" s="33">
        <f t="shared" si="7"/>
        <v>2049865.2695408147</v>
      </c>
      <c r="I29" s="4">
        <f t="shared" si="0"/>
        <v>0.56031128404669261</v>
      </c>
      <c r="J29" s="4">
        <f t="shared" si="1"/>
        <v>9.610770461210344E-2</v>
      </c>
      <c r="K29" s="4">
        <f t="shared" si="2"/>
        <v>0.19810666666666665</v>
      </c>
      <c r="L29" s="4">
        <f t="shared" si="3"/>
        <v>0.54014598540145986</v>
      </c>
      <c r="M29" s="4">
        <f t="shared" si="4"/>
        <v>0</v>
      </c>
      <c r="N29" s="17">
        <f t="shared" si="5"/>
        <v>0.15110952928594529</v>
      </c>
      <c r="O29" s="6">
        <v>0.21540745912081499</v>
      </c>
      <c r="P29" s="19">
        <f t="shared" si="8"/>
        <v>2049865.2695408147</v>
      </c>
      <c r="Q29" s="13">
        <f t="shared" si="6"/>
        <v>1753045</v>
      </c>
    </row>
    <row r="30" spans="1:17" x14ac:dyDescent="0.3">
      <c r="A30" s="11">
        <v>29</v>
      </c>
      <c r="B30" s="11">
        <v>16.5</v>
      </c>
      <c r="C30" s="11">
        <v>1838.4</v>
      </c>
      <c r="D30" s="11">
        <v>2.9298999999999999</v>
      </c>
      <c r="E30" s="11">
        <v>0.57999999999999996</v>
      </c>
      <c r="F30" s="11">
        <v>6.58</v>
      </c>
      <c r="G30" s="13">
        <v>2485411</v>
      </c>
      <c r="H30" s="33">
        <f t="shared" si="7"/>
        <v>2290594.0774646639</v>
      </c>
      <c r="I30" s="4">
        <f t="shared" si="0"/>
        <v>0.63035019455252916</v>
      </c>
      <c r="J30" s="4">
        <f t="shared" si="1"/>
        <v>0.22556651559584115</v>
      </c>
      <c r="K30" s="4">
        <f t="shared" si="2"/>
        <v>0.2234133333333333</v>
      </c>
      <c r="L30" s="4">
        <f t="shared" si="3"/>
        <v>0.49148418491484192</v>
      </c>
      <c r="M30" s="4">
        <f t="shared" si="4"/>
        <v>5.356186395286442E-4</v>
      </c>
      <c r="N30" s="17">
        <f t="shared" si="5"/>
        <v>0.3097564362316621</v>
      </c>
      <c r="O30" s="6">
        <v>0.26755471990278501</v>
      </c>
      <c r="P30" s="19">
        <f t="shared" si="8"/>
        <v>2290594.0774646639</v>
      </c>
      <c r="Q30" s="13">
        <f t="shared" si="6"/>
        <v>2485411</v>
      </c>
    </row>
    <row r="31" spans="1:17" x14ac:dyDescent="0.3">
      <c r="A31" s="11">
        <v>30</v>
      </c>
      <c r="B31" s="11">
        <v>22.3</v>
      </c>
      <c r="C31" s="11">
        <v>1790</v>
      </c>
      <c r="D31" s="11">
        <v>2.92</v>
      </c>
      <c r="E31" s="11">
        <v>0.47</v>
      </c>
      <c r="F31" s="11">
        <v>7.64</v>
      </c>
      <c r="G31" s="13">
        <v>2438293</v>
      </c>
      <c r="H31" s="33">
        <f t="shared" si="7"/>
        <v>2505397.5945404992</v>
      </c>
      <c r="I31" s="4">
        <f t="shared" si="0"/>
        <v>0.85603112840466933</v>
      </c>
      <c r="J31" s="4">
        <f t="shared" si="1"/>
        <v>0.2126632897893895</v>
      </c>
      <c r="K31" s="4">
        <f t="shared" si="2"/>
        <v>0.22077333333333329</v>
      </c>
      <c r="L31" s="4">
        <f t="shared" si="3"/>
        <v>0.46472019464720199</v>
      </c>
      <c r="M31" s="4">
        <f t="shared" si="4"/>
        <v>5.7311194429566122E-2</v>
      </c>
      <c r="N31" s="17">
        <f t="shared" si="5"/>
        <v>0.29954962029336313</v>
      </c>
      <c r="O31" s="6">
        <v>0.31408598102788199</v>
      </c>
      <c r="P31" s="19">
        <f t="shared" si="8"/>
        <v>2505397.5945404992</v>
      </c>
      <c r="Q31" s="13">
        <f t="shared" si="6"/>
        <v>2438293</v>
      </c>
    </row>
    <row r="32" spans="1:17" x14ac:dyDescent="0.3">
      <c r="A32" s="11">
        <v>31</v>
      </c>
      <c r="B32" s="11">
        <v>25</v>
      </c>
      <c r="C32" s="11">
        <v>2390.6</v>
      </c>
      <c r="D32" s="11">
        <v>2.9487000000000001</v>
      </c>
      <c r="E32" s="11">
        <v>1.1599999999999999</v>
      </c>
      <c r="F32" s="11">
        <v>8.7899999999999991</v>
      </c>
      <c r="G32" s="13">
        <v>3468202</v>
      </c>
      <c r="H32" s="33">
        <f t="shared" si="7"/>
        <v>3500140.7571000434</v>
      </c>
      <c r="I32" s="4">
        <f t="shared" si="0"/>
        <v>0.96108949416342415</v>
      </c>
      <c r="J32" s="4">
        <f t="shared" si="1"/>
        <v>0.37278059184217538</v>
      </c>
      <c r="K32" s="4">
        <f t="shared" si="2"/>
        <v>0.22842666666666669</v>
      </c>
      <c r="L32" s="4">
        <f t="shared" si="3"/>
        <v>0.63260340632603407</v>
      </c>
      <c r="M32" s="4">
        <f t="shared" si="4"/>
        <v>0.11890733797536149</v>
      </c>
      <c r="N32" s="17">
        <f t="shared" si="5"/>
        <v>0.5226510167065721</v>
      </c>
      <c r="O32" s="6">
        <v>0.52956966807161698</v>
      </c>
      <c r="P32" s="19">
        <f t="shared" si="8"/>
        <v>3500140.7571000434</v>
      </c>
      <c r="Q32" s="13">
        <f t="shared" si="6"/>
        <v>3468202</v>
      </c>
    </row>
    <row r="33" spans="1:17" x14ac:dyDescent="0.3">
      <c r="A33" s="11">
        <v>32</v>
      </c>
      <c r="B33" s="11">
        <v>25.7</v>
      </c>
      <c r="C33" s="11">
        <v>3098.4</v>
      </c>
      <c r="D33" s="11">
        <v>2.9609000000000001</v>
      </c>
      <c r="E33" s="11">
        <v>-0.28999999999999998</v>
      </c>
      <c r="F33" s="11">
        <v>8.0500000000000007</v>
      </c>
      <c r="G33" s="13">
        <v>3183003</v>
      </c>
      <c r="H33" s="33">
        <f t="shared" si="7"/>
        <v>4035654.1771704415</v>
      </c>
      <c r="I33" s="4">
        <f t="shared" si="0"/>
        <v>0.98832684824902717</v>
      </c>
      <c r="J33" s="4">
        <f t="shared" si="1"/>
        <v>0.56147693948280464</v>
      </c>
      <c r="K33" s="4">
        <f t="shared" si="2"/>
        <v>0.23168000000000002</v>
      </c>
      <c r="L33" s="4">
        <f t="shared" si="3"/>
        <v>0.27980535279805357</v>
      </c>
      <c r="M33" s="4">
        <f t="shared" si="4"/>
        <v>7.9271558650241061E-2</v>
      </c>
      <c r="N33" s="17">
        <f t="shared" si="5"/>
        <v>0.46087051458876288</v>
      </c>
      <c r="O33" s="6">
        <v>0.64557388962489903</v>
      </c>
      <c r="P33" s="19">
        <f t="shared" si="8"/>
        <v>4035654.1771704415</v>
      </c>
      <c r="Q33" s="13">
        <f t="shared" si="6"/>
        <v>3183003</v>
      </c>
    </row>
    <row r="34" spans="1:17" x14ac:dyDescent="0.3">
      <c r="A34" s="11">
        <v>33</v>
      </c>
      <c r="B34" s="11">
        <v>20</v>
      </c>
      <c r="C34" s="11">
        <v>2788</v>
      </c>
      <c r="D34" s="11">
        <v>2.9586999999999999</v>
      </c>
      <c r="E34" s="11">
        <v>0.18</v>
      </c>
      <c r="F34" s="11">
        <v>7.28</v>
      </c>
      <c r="G34" s="13">
        <v>2855397</v>
      </c>
      <c r="H34" s="33">
        <f t="shared" si="7"/>
        <v>3346123.2564906524</v>
      </c>
      <c r="I34" s="4">
        <f t="shared" ref="I34:I61" si="9">$B$74*(B34-$B$69)</f>
        <v>0.76653696498054469</v>
      </c>
      <c r="J34" s="4">
        <f t="shared" ref="J34:J61" si="10">$C$74*(C34-$C$69)</f>
        <v>0.47872567315382564</v>
      </c>
      <c r="K34" s="4">
        <f t="shared" ref="K34:K61" si="11">$D$74*(D34-$D$69)</f>
        <v>0.23109333333333329</v>
      </c>
      <c r="L34" s="4">
        <f t="shared" ref="L34:L61" si="12">$E$74*(E34-$E$69)</f>
        <v>0.39416058394160586</v>
      </c>
      <c r="M34" s="4">
        <f t="shared" ref="M34:M61" si="13">$F$74*(F34-$F$69)</f>
        <v>3.8028923406534548E-2</v>
      </c>
      <c r="N34" s="17">
        <f t="shared" ref="N34:N61" si="14">$G$74*(G34-$G$69)</f>
        <v>0.38990370482853576</v>
      </c>
      <c r="O34" s="6">
        <v>0.49620602190673502</v>
      </c>
      <c r="P34" s="19">
        <f t="shared" ref="P34:P65" si="15">(O34*$G$72+$G$69)</f>
        <v>3346123.2564906524</v>
      </c>
      <c r="Q34" s="13">
        <f t="shared" ref="Q34:Q61" si="16">(N34*$G$72+$G$69)</f>
        <v>2855397</v>
      </c>
    </row>
    <row r="35" spans="1:17" x14ac:dyDescent="0.3">
      <c r="A35" s="11">
        <v>34</v>
      </c>
      <c r="B35" s="11">
        <v>15.3</v>
      </c>
      <c r="C35" s="11">
        <v>2309.6999999999998</v>
      </c>
      <c r="D35" s="11">
        <v>3.0661</v>
      </c>
      <c r="E35" s="11">
        <v>1.44</v>
      </c>
      <c r="F35" s="11">
        <v>7.16</v>
      </c>
      <c r="G35" s="13">
        <v>2449948</v>
      </c>
      <c r="H35" s="33">
        <f t="shared" si="7"/>
        <v>2590887.8302618247</v>
      </c>
      <c r="I35" s="4">
        <f t="shared" si="9"/>
        <v>0.58365758754863817</v>
      </c>
      <c r="J35" s="4">
        <f t="shared" si="10"/>
        <v>0.3512130098640362</v>
      </c>
      <c r="K35" s="4">
        <f t="shared" si="11"/>
        <v>0.25973333333333332</v>
      </c>
      <c r="L35" s="4">
        <f t="shared" si="12"/>
        <v>0.7007299270072993</v>
      </c>
      <c r="M35" s="4">
        <f t="shared" si="13"/>
        <v>3.1601499732190674E-2</v>
      </c>
      <c r="N35" s="17">
        <f t="shared" si="14"/>
        <v>0.30207435478465888</v>
      </c>
      <c r="O35" s="6">
        <v>0.33260508414196499</v>
      </c>
      <c r="P35" s="19">
        <f t="shared" si="15"/>
        <v>2590887.8302618247</v>
      </c>
      <c r="Q35" s="13">
        <f t="shared" si="16"/>
        <v>2449948</v>
      </c>
    </row>
    <row r="36" spans="1:17" x14ac:dyDescent="0.3">
      <c r="A36" s="11">
        <v>35</v>
      </c>
      <c r="B36" s="11">
        <v>8.5</v>
      </c>
      <c r="C36" s="11">
        <v>1331</v>
      </c>
      <c r="D36" s="11">
        <v>3.2772999999999999</v>
      </c>
      <c r="E36" s="11">
        <v>0.52</v>
      </c>
      <c r="F36" s="11">
        <v>7</v>
      </c>
      <c r="G36" s="13">
        <v>1353280</v>
      </c>
      <c r="H36" s="33">
        <f t="shared" si="7"/>
        <v>1431865.948543061</v>
      </c>
      <c r="I36" s="4">
        <f t="shared" si="9"/>
        <v>0.31906614785992216</v>
      </c>
      <c r="J36" s="4">
        <f t="shared" si="10"/>
        <v>9.0295921087709952E-2</v>
      </c>
      <c r="K36" s="4">
        <f t="shared" si="11"/>
        <v>0.3160533333333333</v>
      </c>
      <c r="L36" s="4">
        <f t="shared" si="12"/>
        <v>0.47688564476885653</v>
      </c>
      <c r="M36" s="4">
        <f t="shared" si="13"/>
        <v>2.3031601499732178E-2</v>
      </c>
      <c r="N36" s="17">
        <f t="shared" si="14"/>
        <v>6.4511461168153816E-2</v>
      </c>
      <c r="O36" s="6">
        <v>8.1534940775006004E-2</v>
      </c>
      <c r="P36" s="19">
        <f t="shared" si="15"/>
        <v>1431865.948543061</v>
      </c>
      <c r="Q36" s="13">
        <f t="shared" si="16"/>
        <v>1353280</v>
      </c>
    </row>
    <row r="37" spans="1:17" x14ac:dyDescent="0.3">
      <c r="A37" s="11">
        <v>36</v>
      </c>
      <c r="B37" s="11">
        <v>1.2</v>
      </c>
      <c r="C37" s="11">
        <v>1142.0999999999999</v>
      </c>
      <c r="D37" s="11">
        <v>3.4902000000000002</v>
      </c>
      <c r="E37" s="11">
        <v>1.64</v>
      </c>
      <c r="F37" s="11">
        <v>8.5299999999999994</v>
      </c>
      <c r="G37" s="13">
        <v>1302157</v>
      </c>
      <c r="H37" s="33">
        <f t="shared" si="7"/>
        <v>1158113.9056644319</v>
      </c>
      <c r="I37" s="4">
        <f t="shared" si="9"/>
        <v>3.5019455252918288E-2</v>
      </c>
      <c r="J37" s="4">
        <f t="shared" si="10"/>
        <v>3.9936017062116753E-2</v>
      </c>
      <c r="K37" s="4">
        <f t="shared" si="11"/>
        <v>0.3728266666666667</v>
      </c>
      <c r="L37" s="4">
        <f t="shared" si="12"/>
        <v>0.74939172749391736</v>
      </c>
      <c r="M37" s="4">
        <f t="shared" si="13"/>
        <v>0.10498125334761646</v>
      </c>
      <c r="N37" s="17">
        <f t="shared" si="14"/>
        <v>5.343707237377248E-2</v>
      </c>
      <c r="O37" s="6">
        <v>2.2234106393336499E-2</v>
      </c>
      <c r="P37" s="19">
        <f t="shared" si="15"/>
        <v>1158113.9056644319</v>
      </c>
      <c r="Q37" s="13">
        <f t="shared" si="16"/>
        <v>1302157</v>
      </c>
    </row>
    <row r="38" spans="1:17" x14ac:dyDescent="0.3">
      <c r="A38" s="11">
        <v>37</v>
      </c>
      <c r="B38" s="11">
        <v>0.3</v>
      </c>
      <c r="C38" s="11">
        <v>1143.5999999999999</v>
      </c>
      <c r="D38" s="11">
        <v>3.7387999999999999</v>
      </c>
      <c r="E38" s="11">
        <v>2.46</v>
      </c>
      <c r="F38" s="11">
        <v>9.2200000000000006</v>
      </c>
      <c r="G38" s="13">
        <v>1055474</v>
      </c>
      <c r="H38" s="33">
        <f t="shared" si="7"/>
        <v>1131159.7705807672</v>
      </c>
      <c r="I38" s="4">
        <f t="shared" si="9"/>
        <v>0</v>
      </c>
      <c r="J38" s="4">
        <f t="shared" si="10"/>
        <v>4.0335910423886949E-2</v>
      </c>
      <c r="K38" s="4">
        <f t="shared" si="11"/>
        <v>0.4391199999999999</v>
      </c>
      <c r="L38" s="4">
        <f t="shared" si="12"/>
        <v>0.94890510948905127</v>
      </c>
      <c r="M38" s="4">
        <f t="shared" si="13"/>
        <v>0.14193893947509376</v>
      </c>
      <c r="N38" s="17">
        <f t="shared" si="14"/>
        <v>0</v>
      </c>
      <c r="O38" s="6">
        <v>1.6395235991897301E-2</v>
      </c>
      <c r="P38" s="19">
        <f t="shared" si="15"/>
        <v>1131159.7705807672</v>
      </c>
      <c r="Q38" s="13">
        <f t="shared" si="16"/>
        <v>1055474</v>
      </c>
    </row>
    <row r="39" spans="1:17" x14ac:dyDescent="0.3">
      <c r="A39" s="11">
        <v>38</v>
      </c>
      <c r="B39" s="11">
        <v>3</v>
      </c>
      <c r="C39" s="11">
        <v>992.3</v>
      </c>
      <c r="D39" s="11">
        <v>3.6697000000000002</v>
      </c>
      <c r="E39" s="11">
        <v>0.81</v>
      </c>
      <c r="F39" s="11">
        <v>10.130000000000001</v>
      </c>
      <c r="G39" s="13">
        <v>1159833</v>
      </c>
      <c r="H39" s="33">
        <f t="shared" si="7"/>
        <v>1233791.6926639348</v>
      </c>
      <c r="I39" s="4">
        <f t="shared" si="9"/>
        <v>0.10505836575875487</v>
      </c>
      <c r="J39" s="4">
        <f t="shared" si="10"/>
        <v>0</v>
      </c>
      <c r="K39" s="4">
        <f t="shared" si="11"/>
        <v>0.42069333333333331</v>
      </c>
      <c r="L39" s="4">
        <f t="shared" si="12"/>
        <v>0.54744525547445266</v>
      </c>
      <c r="M39" s="4">
        <f t="shared" si="13"/>
        <v>0.19068023567220144</v>
      </c>
      <c r="N39" s="17">
        <f t="shared" si="14"/>
        <v>2.2606500795979142E-2</v>
      </c>
      <c r="O39" s="6">
        <v>3.8627612962412503E-2</v>
      </c>
      <c r="P39" s="19">
        <f t="shared" si="15"/>
        <v>1233791.6926639348</v>
      </c>
      <c r="Q39" s="13">
        <f t="shared" si="16"/>
        <v>1159833</v>
      </c>
    </row>
    <row r="40" spans="1:17" x14ac:dyDescent="0.3">
      <c r="A40" s="11">
        <v>39</v>
      </c>
      <c r="B40" s="11">
        <v>8.3000000000000007</v>
      </c>
      <c r="C40" s="11">
        <v>1233.8</v>
      </c>
      <c r="D40" s="11">
        <v>3.6678000000000002</v>
      </c>
      <c r="E40" s="11">
        <v>1.02</v>
      </c>
      <c r="F40" s="11">
        <v>11.29</v>
      </c>
      <c r="G40" s="13">
        <v>1587007</v>
      </c>
      <c r="H40" s="33">
        <f t="shared" si="7"/>
        <v>1691595.6950598471</v>
      </c>
      <c r="I40" s="4">
        <f t="shared" si="9"/>
        <v>0.31128404669260701</v>
      </c>
      <c r="J40" s="4">
        <f t="shared" si="10"/>
        <v>6.4382831245001326E-2</v>
      </c>
      <c r="K40" s="4">
        <f t="shared" si="11"/>
        <v>0.42018666666666665</v>
      </c>
      <c r="L40" s="4">
        <f t="shared" si="12"/>
        <v>0.59854014598540151</v>
      </c>
      <c r="M40" s="4">
        <f t="shared" si="13"/>
        <v>0.25281199785752539</v>
      </c>
      <c r="N40" s="17">
        <f t="shared" si="14"/>
        <v>0.11514197326142624</v>
      </c>
      <c r="O40" s="6">
        <v>0.137798231160801</v>
      </c>
      <c r="P40" s="19">
        <f t="shared" si="15"/>
        <v>1691595.6950598471</v>
      </c>
      <c r="Q40" s="13">
        <f t="shared" si="16"/>
        <v>1587007</v>
      </c>
    </row>
    <row r="41" spans="1:17" x14ac:dyDescent="0.3">
      <c r="A41" s="11">
        <v>40</v>
      </c>
      <c r="B41" s="11">
        <v>11.8</v>
      </c>
      <c r="C41" s="11">
        <v>1372.1</v>
      </c>
      <c r="D41" s="11">
        <v>3.6509999999999998</v>
      </c>
      <c r="E41" s="11">
        <v>1.31</v>
      </c>
      <c r="F41" s="11">
        <v>11.87</v>
      </c>
      <c r="G41" s="13">
        <v>2070322</v>
      </c>
      <c r="H41" s="33">
        <f t="shared" si="7"/>
        <v>2098996.0106211109</v>
      </c>
      <c r="I41" s="4">
        <f t="shared" si="9"/>
        <v>0.44747081712062259</v>
      </c>
      <c r="J41" s="4">
        <f t="shared" si="10"/>
        <v>0.10125299920021326</v>
      </c>
      <c r="K41" s="4">
        <f t="shared" si="11"/>
        <v>0.41570666666666656</v>
      </c>
      <c r="L41" s="4">
        <f t="shared" si="12"/>
        <v>0.66909975669099764</v>
      </c>
      <c r="M41" s="4">
        <f t="shared" si="13"/>
        <v>0.28387787895018746</v>
      </c>
      <c r="N41" s="17">
        <f t="shared" si="14"/>
        <v>0.21983884590498032</v>
      </c>
      <c r="O41" s="6">
        <v>0.226050279934916</v>
      </c>
      <c r="P41" s="19">
        <f t="shared" si="15"/>
        <v>2098996.0106211109</v>
      </c>
      <c r="Q41" s="13">
        <f t="shared" si="16"/>
        <v>2070322</v>
      </c>
    </row>
    <row r="42" spans="1:17" x14ac:dyDescent="0.3">
      <c r="A42" s="11">
        <v>41</v>
      </c>
      <c r="B42" s="11">
        <v>16.399999999999999</v>
      </c>
      <c r="C42" s="11">
        <v>1905.2</v>
      </c>
      <c r="D42" s="11">
        <v>3.5693999999999999</v>
      </c>
      <c r="E42" s="11">
        <v>0.45</v>
      </c>
      <c r="F42" s="11">
        <v>11.72</v>
      </c>
      <c r="G42" s="13">
        <v>2889873</v>
      </c>
      <c r="H42" s="33">
        <f t="shared" si="7"/>
        <v>2887532.0169704808</v>
      </c>
      <c r="I42" s="4">
        <f t="shared" si="9"/>
        <v>0.62645914396887148</v>
      </c>
      <c r="J42" s="4">
        <f t="shared" si="10"/>
        <v>0.24337509997334045</v>
      </c>
      <c r="K42" s="4">
        <f t="shared" si="11"/>
        <v>0.39394666666666661</v>
      </c>
      <c r="L42" s="4">
        <f t="shared" si="12"/>
        <v>0.4598540145985402</v>
      </c>
      <c r="M42" s="4">
        <f t="shared" si="13"/>
        <v>0.27584359935725766</v>
      </c>
      <c r="N42" s="17">
        <f t="shared" si="14"/>
        <v>0.39737197993123102</v>
      </c>
      <c r="O42" s="6">
        <v>0.39686487048479901</v>
      </c>
      <c r="P42" s="19">
        <f t="shared" si="15"/>
        <v>2887532.0169704808</v>
      </c>
      <c r="Q42" s="13">
        <f t="shared" si="16"/>
        <v>2889873</v>
      </c>
    </row>
    <row r="43" spans="1:17" x14ac:dyDescent="0.3">
      <c r="A43" s="11">
        <v>42</v>
      </c>
      <c r="B43" s="11">
        <v>21.6</v>
      </c>
      <c r="C43" s="11">
        <v>2135.6999999999998</v>
      </c>
      <c r="D43" s="11">
        <v>3.5167999999999999</v>
      </c>
      <c r="E43" s="11">
        <v>-0.27</v>
      </c>
      <c r="F43" s="11">
        <v>10.9</v>
      </c>
      <c r="G43" s="13">
        <v>3486940</v>
      </c>
      <c r="H43" s="33">
        <f t="shared" si="7"/>
        <v>3520098.4830118679</v>
      </c>
      <c r="I43" s="4">
        <f t="shared" si="9"/>
        <v>0.8287937743190662</v>
      </c>
      <c r="J43" s="4">
        <f t="shared" si="10"/>
        <v>0.30482537989869363</v>
      </c>
      <c r="K43" s="4">
        <f t="shared" si="11"/>
        <v>0.37991999999999992</v>
      </c>
      <c r="L43" s="4">
        <f t="shared" si="12"/>
        <v>0.28467153284671537</v>
      </c>
      <c r="M43" s="4">
        <f t="shared" si="13"/>
        <v>0.23192287091590791</v>
      </c>
      <c r="N43" s="17">
        <f t="shared" si="14"/>
        <v>0.52671008791188323</v>
      </c>
      <c r="O43" s="6">
        <v>0.53389295927517</v>
      </c>
      <c r="P43" s="19">
        <f t="shared" si="15"/>
        <v>3520098.4830118679</v>
      </c>
      <c r="Q43" s="13">
        <f t="shared" si="16"/>
        <v>3486940</v>
      </c>
    </row>
    <row r="44" spans="1:17" x14ac:dyDescent="0.3">
      <c r="A44" s="11">
        <v>43</v>
      </c>
      <c r="B44" s="11">
        <v>25.7</v>
      </c>
      <c r="C44" s="11">
        <v>3468.9</v>
      </c>
      <c r="D44" s="11">
        <v>3.5577000000000001</v>
      </c>
      <c r="E44" s="11">
        <v>0.15</v>
      </c>
      <c r="F44" s="11">
        <v>9.7899999999999991</v>
      </c>
      <c r="G44" s="13">
        <v>5075961</v>
      </c>
      <c r="H44" s="33">
        <f t="shared" si="7"/>
        <v>4733446.0852632765</v>
      </c>
      <c r="I44" s="4">
        <f t="shared" si="9"/>
        <v>0.98832684824902717</v>
      </c>
      <c r="J44" s="4">
        <f t="shared" si="10"/>
        <v>0.66025059984004275</v>
      </c>
      <c r="K44" s="4">
        <f t="shared" si="11"/>
        <v>0.39082666666666666</v>
      </c>
      <c r="L44" s="4">
        <f t="shared" si="12"/>
        <v>0.38686131386861317</v>
      </c>
      <c r="M44" s="4">
        <f t="shared" si="13"/>
        <v>0.17246920192822707</v>
      </c>
      <c r="N44" s="17">
        <f t="shared" si="14"/>
        <v>0.87092768774828999</v>
      </c>
      <c r="O44" s="6">
        <v>0.79673127256004095</v>
      </c>
      <c r="P44" s="19">
        <f t="shared" si="15"/>
        <v>4733446.0852632765</v>
      </c>
      <c r="Q44" s="13">
        <f t="shared" si="16"/>
        <v>5075961</v>
      </c>
    </row>
    <row r="45" spans="1:17" x14ac:dyDescent="0.3">
      <c r="A45" s="11">
        <v>44</v>
      </c>
      <c r="B45" s="11">
        <v>25.4</v>
      </c>
      <c r="C45" s="11">
        <v>4270</v>
      </c>
      <c r="D45" s="11">
        <v>3.5116000000000001</v>
      </c>
      <c r="E45" s="11">
        <v>0.52</v>
      </c>
      <c r="F45" s="11">
        <v>10.68</v>
      </c>
      <c r="G45" s="13">
        <v>4658463</v>
      </c>
      <c r="H45" s="33">
        <f t="shared" si="7"/>
        <v>4770759.1933758771</v>
      </c>
      <c r="I45" s="4">
        <f t="shared" si="9"/>
        <v>0.97665369649805445</v>
      </c>
      <c r="J45" s="4">
        <f t="shared" si="10"/>
        <v>0.87382031458277787</v>
      </c>
      <c r="K45" s="4">
        <f t="shared" si="11"/>
        <v>0.37853333333333328</v>
      </c>
      <c r="L45" s="4">
        <f t="shared" si="12"/>
        <v>0.47688564476885653</v>
      </c>
      <c r="M45" s="4">
        <f t="shared" si="13"/>
        <v>0.22013926084627744</v>
      </c>
      <c r="N45" s="17">
        <f t="shared" si="14"/>
        <v>0.78048825397334287</v>
      </c>
      <c r="O45" s="6">
        <v>0.80481412893321402</v>
      </c>
      <c r="P45" s="19">
        <f t="shared" si="15"/>
        <v>4770759.1933758771</v>
      </c>
      <c r="Q45" s="13">
        <f t="shared" si="16"/>
        <v>4658463</v>
      </c>
    </row>
    <row r="46" spans="1:17" x14ac:dyDescent="0.3">
      <c r="A46" s="11">
        <v>45</v>
      </c>
      <c r="B46" s="11">
        <v>22.5</v>
      </c>
      <c r="C46" s="11">
        <v>3652.8</v>
      </c>
      <c r="D46" s="11">
        <v>3.4619</v>
      </c>
      <c r="E46" s="11">
        <v>0.65</v>
      </c>
      <c r="F46" s="11">
        <v>11.2</v>
      </c>
      <c r="G46" s="13">
        <v>4076630</v>
      </c>
      <c r="H46" s="33">
        <f t="shared" si="7"/>
        <v>4327852.2041910933</v>
      </c>
      <c r="I46" s="4">
        <f t="shared" si="9"/>
        <v>0.86381322957198448</v>
      </c>
      <c r="J46" s="4">
        <f t="shared" si="10"/>
        <v>0.70927752599306848</v>
      </c>
      <c r="K46" s="4">
        <f t="shared" si="11"/>
        <v>0.36527999999999994</v>
      </c>
      <c r="L46" s="4">
        <f t="shared" si="12"/>
        <v>0.5085158150851582</v>
      </c>
      <c r="M46" s="4">
        <f t="shared" si="13"/>
        <v>0.24799143010176752</v>
      </c>
      <c r="N46" s="17">
        <f t="shared" si="14"/>
        <v>0.65445017218234325</v>
      </c>
      <c r="O46" s="6">
        <v>0.70887053802538103</v>
      </c>
      <c r="P46" s="19">
        <f t="shared" si="15"/>
        <v>4327852.2041910933</v>
      </c>
      <c r="Q46" s="13">
        <f t="shared" si="16"/>
        <v>4076630</v>
      </c>
    </row>
    <row r="47" spans="1:17" x14ac:dyDescent="0.3">
      <c r="A47" s="11">
        <v>46</v>
      </c>
      <c r="B47" s="11">
        <v>14.3</v>
      </c>
      <c r="C47" s="11">
        <v>3012.6</v>
      </c>
      <c r="D47" s="11">
        <v>3.6638999999999999</v>
      </c>
      <c r="E47" s="11">
        <v>2.08</v>
      </c>
      <c r="F47" s="11">
        <v>11.9</v>
      </c>
      <c r="G47" s="13">
        <v>2992947</v>
      </c>
      <c r="H47" s="33">
        <f t="shared" si="7"/>
        <v>2863392.8785037035</v>
      </c>
      <c r="I47" s="4">
        <f t="shared" si="9"/>
        <v>0.54474708171206232</v>
      </c>
      <c r="J47" s="4">
        <f t="shared" si="10"/>
        <v>0.53860303918954944</v>
      </c>
      <c r="K47" s="4">
        <f t="shared" si="11"/>
        <v>0.41914666666666661</v>
      </c>
      <c r="L47" s="4">
        <f t="shared" si="12"/>
        <v>0.85644768856447706</v>
      </c>
      <c r="M47" s="4">
        <f t="shared" si="13"/>
        <v>0.28548473486877346</v>
      </c>
      <c r="N47" s="17">
        <f t="shared" si="14"/>
        <v>0.41970012089698155</v>
      </c>
      <c r="O47" s="6">
        <v>0.391635791507773</v>
      </c>
      <c r="P47" s="19">
        <f t="shared" si="15"/>
        <v>2863392.8785037035</v>
      </c>
      <c r="Q47" s="13">
        <f t="shared" si="16"/>
        <v>2992947</v>
      </c>
    </row>
    <row r="48" spans="1:17" x14ac:dyDescent="0.3">
      <c r="A48" s="11">
        <v>47</v>
      </c>
      <c r="B48" s="11">
        <v>8.9</v>
      </c>
      <c r="C48" s="11">
        <v>1667</v>
      </c>
      <c r="D48" s="11">
        <v>3.8780000000000001</v>
      </c>
      <c r="E48" s="11">
        <v>1.49</v>
      </c>
      <c r="F48" s="11">
        <v>12.98</v>
      </c>
      <c r="G48" s="13">
        <v>1652795</v>
      </c>
      <c r="H48" s="33">
        <f t="shared" si="7"/>
        <v>1853449.5576259522</v>
      </c>
      <c r="I48" s="4">
        <f t="shared" si="9"/>
        <v>0.33463035019455251</v>
      </c>
      <c r="J48" s="4">
        <f t="shared" si="10"/>
        <v>0.17987203412423355</v>
      </c>
      <c r="K48" s="4">
        <f t="shared" si="11"/>
        <v>0.47623999999999994</v>
      </c>
      <c r="L48" s="4">
        <f t="shared" si="12"/>
        <v>0.71289537712895379</v>
      </c>
      <c r="M48" s="4">
        <f t="shared" si="13"/>
        <v>0.3433315479378683</v>
      </c>
      <c r="N48" s="17">
        <f t="shared" si="14"/>
        <v>0.12939313007938996</v>
      </c>
      <c r="O48" s="6">
        <v>0.17285940914193301</v>
      </c>
      <c r="P48" s="19">
        <f t="shared" si="15"/>
        <v>1853449.5576259522</v>
      </c>
      <c r="Q48" s="13">
        <f t="shared" si="16"/>
        <v>1652795</v>
      </c>
    </row>
    <row r="49" spans="1:17" x14ac:dyDescent="0.3">
      <c r="A49" s="11">
        <v>48</v>
      </c>
      <c r="B49" s="11">
        <v>6.5</v>
      </c>
      <c r="C49" s="11">
        <v>1429.6</v>
      </c>
      <c r="D49" s="11">
        <v>3.8471000000000002</v>
      </c>
      <c r="E49" s="11">
        <v>0.69</v>
      </c>
      <c r="F49" s="11">
        <v>11.92</v>
      </c>
      <c r="G49" s="13">
        <v>1703789</v>
      </c>
      <c r="H49" s="33">
        <f t="shared" si="7"/>
        <v>1540631.8278216154</v>
      </c>
      <c r="I49" s="4">
        <f t="shared" si="9"/>
        <v>0.24124513618677043</v>
      </c>
      <c r="J49" s="4">
        <f t="shared" si="10"/>
        <v>0.11658224473473738</v>
      </c>
      <c r="K49" s="4">
        <f t="shared" si="11"/>
        <v>0.46799999999999997</v>
      </c>
      <c r="L49" s="4">
        <f t="shared" si="12"/>
        <v>0.51824817518248179</v>
      </c>
      <c r="M49" s="4">
        <f t="shared" si="13"/>
        <v>0.28655597214783074</v>
      </c>
      <c r="N49" s="17">
        <f t="shared" si="14"/>
        <v>0.14043957457953044</v>
      </c>
      <c r="O49" s="6">
        <v>0.10509607049535601</v>
      </c>
      <c r="P49" s="19">
        <f t="shared" si="15"/>
        <v>1540631.8278216154</v>
      </c>
      <c r="Q49" s="13">
        <f t="shared" si="16"/>
        <v>1703789</v>
      </c>
    </row>
    <row r="50" spans="1:17" x14ac:dyDescent="0.3">
      <c r="A50" s="11">
        <v>49</v>
      </c>
      <c r="B50" s="11">
        <v>4.8</v>
      </c>
      <c r="C50" s="11">
        <v>1511.2</v>
      </c>
      <c r="D50" s="11">
        <v>3.7679999999999998</v>
      </c>
      <c r="E50" s="11">
        <v>1.02</v>
      </c>
      <c r="F50" s="11">
        <v>10.35</v>
      </c>
      <c r="G50" s="13">
        <v>1461570</v>
      </c>
      <c r="H50" s="33">
        <f t="shared" si="7"/>
        <v>1321042.0610484213</v>
      </c>
      <c r="I50" s="4">
        <f t="shared" si="9"/>
        <v>0.17509727626459143</v>
      </c>
      <c r="J50" s="4">
        <f t="shared" si="10"/>
        <v>0.138336443615036</v>
      </c>
      <c r="K50" s="4">
        <f t="shared" si="11"/>
        <v>0.44690666666666656</v>
      </c>
      <c r="L50" s="4">
        <f t="shared" si="12"/>
        <v>0.59854014598540151</v>
      </c>
      <c r="M50" s="4">
        <f t="shared" si="13"/>
        <v>0.20246384574183179</v>
      </c>
      <c r="N50" s="17">
        <f t="shared" si="14"/>
        <v>8.7969504759953104E-2</v>
      </c>
      <c r="O50" s="6">
        <v>5.7528000301629703E-2</v>
      </c>
      <c r="P50" s="19">
        <f t="shared" si="15"/>
        <v>1321042.0610484213</v>
      </c>
      <c r="Q50" s="13">
        <f t="shared" si="16"/>
        <v>1461570</v>
      </c>
    </row>
    <row r="51" spans="1:17" x14ac:dyDescent="0.3">
      <c r="A51" s="11">
        <v>50</v>
      </c>
      <c r="B51" s="11">
        <v>7.5</v>
      </c>
      <c r="C51" s="11">
        <v>1301.4000000000001</v>
      </c>
      <c r="D51" s="11">
        <v>3.7765</v>
      </c>
      <c r="E51" s="11">
        <v>0.73</v>
      </c>
      <c r="F51" s="11">
        <v>10.26</v>
      </c>
      <c r="G51" s="13">
        <v>1527070</v>
      </c>
      <c r="H51" s="33">
        <f t="shared" si="7"/>
        <v>1528033.8572005841</v>
      </c>
      <c r="I51" s="4">
        <f t="shared" si="9"/>
        <v>0.28015564202334631</v>
      </c>
      <c r="J51" s="4">
        <f t="shared" si="10"/>
        <v>8.2404692082111472E-2</v>
      </c>
      <c r="K51" s="4">
        <f t="shared" si="11"/>
        <v>0.44917333333333326</v>
      </c>
      <c r="L51" s="4">
        <f t="shared" si="12"/>
        <v>0.52798053527980537</v>
      </c>
      <c r="M51" s="4">
        <f t="shared" si="13"/>
        <v>0.19764327798607392</v>
      </c>
      <c r="N51" s="17">
        <f t="shared" si="14"/>
        <v>0.10215827431635584</v>
      </c>
      <c r="O51" s="6">
        <v>0.102367067411079</v>
      </c>
      <c r="P51" s="19">
        <f t="shared" si="15"/>
        <v>1528033.8572005841</v>
      </c>
      <c r="Q51" s="13">
        <f t="shared" si="16"/>
        <v>1527070</v>
      </c>
    </row>
    <row r="52" spans="1:17" x14ac:dyDescent="0.3">
      <c r="A52" s="11">
        <v>51</v>
      </c>
      <c r="B52" s="11">
        <v>11.3</v>
      </c>
      <c r="C52" s="11">
        <v>1612.6</v>
      </c>
      <c r="D52" s="11">
        <v>3.8805999999999998</v>
      </c>
      <c r="E52" s="11">
        <v>0.99</v>
      </c>
      <c r="F52" s="11">
        <v>10.23</v>
      </c>
      <c r="G52" s="13">
        <v>2139766</v>
      </c>
      <c r="H52" s="33">
        <f t="shared" si="7"/>
        <v>1953212.6700948784</v>
      </c>
      <c r="I52" s="4">
        <f t="shared" si="9"/>
        <v>0.42801556420233466</v>
      </c>
      <c r="J52" s="4">
        <f t="shared" si="10"/>
        <v>0.16536923487070113</v>
      </c>
      <c r="K52" s="4">
        <f t="shared" si="11"/>
        <v>0.47693333333333321</v>
      </c>
      <c r="L52" s="4">
        <f t="shared" si="12"/>
        <v>0.59124087591240881</v>
      </c>
      <c r="M52" s="4">
        <f t="shared" si="13"/>
        <v>0.19603642206748798</v>
      </c>
      <c r="N52" s="17">
        <f t="shared" si="14"/>
        <v>0.23488197434887087</v>
      </c>
      <c r="O52" s="6">
        <v>0.19447033758546101</v>
      </c>
      <c r="P52" s="19">
        <f t="shared" si="15"/>
        <v>1953212.6700948784</v>
      </c>
      <c r="Q52" s="13">
        <f t="shared" si="16"/>
        <v>2139766</v>
      </c>
    </row>
    <row r="53" spans="1:17" x14ac:dyDescent="0.3">
      <c r="A53" s="11">
        <v>52</v>
      </c>
      <c r="B53" s="11">
        <v>15</v>
      </c>
      <c r="C53" s="11">
        <v>1810.1</v>
      </c>
      <c r="D53" s="11">
        <v>4.05</v>
      </c>
      <c r="E53" s="11">
        <v>1.87</v>
      </c>
      <c r="F53" s="11">
        <v>10.85</v>
      </c>
      <c r="G53" s="13">
        <v>2655561</v>
      </c>
      <c r="H53" s="33">
        <f t="shared" si="7"/>
        <v>2484159.0246355431</v>
      </c>
      <c r="I53" s="4">
        <f t="shared" si="9"/>
        <v>0.57198443579766534</v>
      </c>
      <c r="J53" s="4">
        <f t="shared" si="10"/>
        <v>0.21802186083711009</v>
      </c>
      <c r="K53" s="4">
        <f t="shared" si="11"/>
        <v>0.5221066666666665</v>
      </c>
      <c r="L53" s="4">
        <f t="shared" si="12"/>
        <v>0.80535279805352811</v>
      </c>
      <c r="M53" s="4">
        <f t="shared" si="13"/>
        <v>0.2292447777182646</v>
      </c>
      <c r="N53" s="17">
        <f t="shared" si="14"/>
        <v>0.3466147437129129</v>
      </c>
      <c r="O53" s="6">
        <v>0.309485230278432</v>
      </c>
      <c r="P53" s="19">
        <f t="shared" si="15"/>
        <v>2484159.0246355431</v>
      </c>
      <c r="Q53" s="13">
        <f t="shared" si="16"/>
        <v>2655561</v>
      </c>
    </row>
    <row r="54" spans="1:17" x14ac:dyDescent="0.3">
      <c r="A54" s="11">
        <v>53</v>
      </c>
      <c r="B54" s="11">
        <v>18.600000000000001</v>
      </c>
      <c r="C54" s="11">
        <v>2421.9</v>
      </c>
      <c r="D54" s="11">
        <v>4.4047999999999998</v>
      </c>
      <c r="E54" s="11">
        <v>1.62</v>
      </c>
      <c r="F54" s="11">
        <v>12.15</v>
      </c>
      <c r="G54" s="13">
        <v>3678440</v>
      </c>
      <c r="H54" s="33">
        <f t="shared" si="7"/>
        <v>3833310.0127261067</v>
      </c>
      <c r="I54" s="4">
        <f t="shared" si="9"/>
        <v>0.71206225680933855</v>
      </c>
      <c r="J54" s="4">
        <f t="shared" si="10"/>
        <v>0.38112503332444686</v>
      </c>
      <c r="K54" s="4">
        <f t="shared" si="11"/>
        <v>0.61671999999999982</v>
      </c>
      <c r="L54" s="4">
        <f t="shared" si="12"/>
        <v>0.74452554744525556</v>
      </c>
      <c r="M54" s="4">
        <f t="shared" si="13"/>
        <v>0.29887520085698988</v>
      </c>
      <c r="N54" s="17">
        <f t="shared" si="14"/>
        <v>0.56819328440121331</v>
      </c>
      <c r="O54" s="6">
        <v>0.60174160381751696</v>
      </c>
      <c r="P54" s="19">
        <f t="shared" si="15"/>
        <v>3833310.0127261067</v>
      </c>
      <c r="Q54" s="13">
        <f t="shared" si="16"/>
        <v>3678440</v>
      </c>
    </row>
    <row r="55" spans="1:17" x14ac:dyDescent="0.3">
      <c r="A55" s="11">
        <v>54</v>
      </c>
      <c r="B55" s="11">
        <v>21.3</v>
      </c>
      <c r="C55" s="11">
        <v>2812.5</v>
      </c>
      <c r="D55" s="11">
        <v>4.6224999999999996</v>
      </c>
      <c r="E55" s="11">
        <v>2.61</v>
      </c>
      <c r="F55" s="11">
        <v>15.39</v>
      </c>
      <c r="G55" s="13">
        <v>4505594</v>
      </c>
      <c r="H55" s="33">
        <f t="shared" si="7"/>
        <v>4461802.3108811788</v>
      </c>
      <c r="I55" s="4">
        <f t="shared" si="9"/>
        <v>0.81712062256809337</v>
      </c>
      <c r="J55" s="4">
        <f t="shared" si="10"/>
        <v>0.4852572647294055</v>
      </c>
      <c r="K55" s="4">
        <f t="shared" si="11"/>
        <v>0.67477333333333311</v>
      </c>
      <c r="L55" s="4">
        <f t="shared" si="12"/>
        <v>0.98540145985401473</v>
      </c>
      <c r="M55" s="4">
        <f t="shared" si="13"/>
        <v>0.47241564006427428</v>
      </c>
      <c r="N55" s="17">
        <f t="shared" si="14"/>
        <v>0.74737339880818665</v>
      </c>
      <c r="O55" s="6">
        <v>0.73788713643578097</v>
      </c>
      <c r="P55" s="19">
        <f t="shared" si="15"/>
        <v>4461802.3108811788</v>
      </c>
      <c r="Q55" s="13">
        <f t="shared" si="16"/>
        <v>4505594</v>
      </c>
    </row>
    <row r="56" spans="1:17" x14ac:dyDescent="0.3">
      <c r="A56" s="11">
        <v>55</v>
      </c>
      <c r="B56" s="11">
        <v>25.4</v>
      </c>
      <c r="C56" s="11">
        <v>3534.8</v>
      </c>
      <c r="D56" s="11">
        <v>4.7488999999999999</v>
      </c>
      <c r="E56" s="11">
        <v>0.55000000000000004</v>
      </c>
      <c r="F56" s="11">
        <v>15.85</v>
      </c>
      <c r="G56" s="14">
        <v>5671801</v>
      </c>
      <c r="H56" s="33">
        <f t="shared" si="7"/>
        <v>5165452.5051676566</v>
      </c>
      <c r="I56" s="4">
        <f t="shared" si="9"/>
        <v>0.97665369649805445</v>
      </c>
      <c r="J56" s="4">
        <f t="shared" si="10"/>
        <v>0.6778192482004799</v>
      </c>
      <c r="K56" s="4">
        <f t="shared" si="11"/>
        <v>0.70847999999999989</v>
      </c>
      <c r="L56" s="4">
        <f t="shared" si="12"/>
        <v>0.48418491484184922</v>
      </c>
      <c r="M56" s="4">
        <f t="shared" si="13"/>
        <v>0.49705409748259244</v>
      </c>
      <c r="N56" s="17">
        <f t="shared" si="14"/>
        <v>1</v>
      </c>
      <c r="O56" s="6">
        <v>0.89031355559683201</v>
      </c>
      <c r="P56" s="19">
        <f t="shared" si="15"/>
        <v>5165452.5051676566</v>
      </c>
      <c r="Q56" s="13">
        <f t="shared" si="16"/>
        <v>5671801</v>
      </c>
    </row>
    <row r="57" spans="1:17" x14ac:dyDescent="0.3">
      <c r="A57" s="15">
        <v>56</v>
      </c>
      <c r="B57" s="15">
        <v>25.7</v>
      </c>
      <c r="C57" s="15">
        <v>4281.3999999999996</v>
      </c>
      <c r="D57" s="15">
        <v>5.7915999999999999</v>
      </c>
      <c r="E57" s="15">
        <v>2.2999999999999998</v>
      </c>
      <c r="F57" s="15">
        <v>17.899999999999999</v>
      </c>
      <c r="G57" s="14">
        <v>5383332</v>
      </c>
      <c r="H57" s="33">
        <f t="shared" si="7"/>
        <v>5386727.8336858489</v>
      </c>
      <c r="I57" s="4">
        <f t="shared" si="9"/>
        <v>0.98832684824902717</v>
      </c>
      <c r="J57" s="4">
        <f t="shared" si="10"/>
        <v>0.87685950413223124</v>
      </c>
      <c r="K57" s="4">
        <f t="shared" si="11"/>
        <v>0.98653333333333315</v>
      </c>
      <c r="L57" s="4">
        <f t="shared" si="12"/>
        <v>0.9099756690997568</v>
      </c>
      <c r="M57" s="4">
        <f t="shared" si="13"/>
        <v>0.60685591858596677</v>
      </c>
      <c r="N57" s="17">
        <f t="shared" si="14"/>
        <v>0.93751114251655054</v>
      </c>
      <c r="O57" s="6">
        <v>0.93824675628174703</v>
      </c>
      <c r="P57" s="19">
        <f t="shared" si="15"/>
        <v>5386727.8336858489</v>
      </c>
      <c r="Q57" s="13">
        <f t="shared" si="16"/>
        <v>5383332</v>
      </c>
    </row>
    <row r="58" spans="1:17" x14ac:dyDescent="0.3">
      <c r="A58" s="15">
        <v>57</v>
      </c>
      <c r="B58" s="15">
        <v>21.9</v>
      </c>
      <c r="C58" s="15">
        <v>3686.4</v>
      </c>
      <c r="D58" s="15">
        <v>5.3339999999999996</v>
      </c>
      <c r="E58" s="15">
        <v>1.3</v>
      </c>
      <c r="F58" s="15">
        <v>24.52</v>
      </c>
      <c r="G58" s="13">
        <v>4950364</v>
      </c>
      <c r="H58" s="33">
        <f t="shared" si="7"/>
        <v>5258340.861332953</v>
      </c>
      <c r="I58" s="4">
        <f t="shared" si="9"/>
        <v>0.84046692607003881</v>
      </c>
      <c r="J58" s="4">
        <f t="shared" si="10"/>
        <v>0.71823513729672095</v>
      </c>
      <c r="K58" s="4">
        <f t="shared" si="11"/>
        <v>0.86450666666666642</v>
      </c>
      <c r="L58" s="4">
        <f t="shared" si="12"/>
        <v>0.66666666666666685</v>
      </c>
      <c r="M58" s="4">
        <f t="shared" si="13"/>
        <v>0.96143545795393681</v>
      </c>
      <c r="N58" s="17">
        <f t="shared" si="14"/>
        <v>0.84372055965706072</v>
      </c>
      <c r="O58" s="6">
        <v>0.91043525758312904</v>
      </c>
      <c r="P58" s="19">
        <f t="shared" si="15"/>
        <v>5258340.861332953</v>
      </c>
      <c r="Q58" s="13">
        <f t="shared" si="16"/>
        <v>4950364</v>
      </c>
    </row>
    <row r="59" spans="1:17" x14ac:dyDescent="0.3">
      <c r="A59" s="15">
        <v>58</v>
      </c>
      <c r="B59" s="15">
        <v>16.3</v>
      </c>
      <c r="C59" s="15">
        <v>2154.5</v>
      </c>
      <c r="D59" s="15">
        <v>5.8421000000000003</v>
      </c>
      <c r="E59" s="15">
        <v>2.67</v>
      </c>
      <c r="F59" s="15">
        <v>25.24</v>
      </c>
      <c r="G59" s="13">
        <v>5015469</v>
      </c>
      <c r="H59" s="33">
        <f t="shared" si="7"/>
        <v>5088670.3100948781</v>
      </c>
      <c r="I59" s="4">
        <f t="shared" si="9"/>
        <v>0.62256809338521402</v>
      </c>
      <c r="J59" s="4">
        <f t="shared" si="10"/>
        <v>0.30983737669954681</v>
      </c>
      <c r="K59" s="4">
        <f t="shared" si="11"/>
        <v>0.99999999999999989</v>
      </c>
      <c r="L59" s="4">
        <f t="shared" si="12"/>
        <v>1</v>
      </c>
      <c r="M59" s="4">
        <f t="shared" si="13"/>
        <v>1</v>
      </c>
      <c r="N59" s="17">
        <f t="shared" si="14"/>
        <v>0.8578237633512531</v>
      </c>
      <c r="O59" s="6">
        <v>0.873680809460612</v>
      </c>
      <c r="P59" s="19">
        <f t="shared" si="15"/>
        <v>5088670.3100948781</v>
      </c>
      <c r="Q59" s="13">
        <f t="shared" si="16"/>
        <v>5015469</v>
      </c>
    </row>
    <row r="60" spans="1:17" x14ac:dyDescent="0.3">
      <c r="A60" s="15">
        <v>59</v>
      </c>
      <c r="B60" s="15">
        <v>8.6999999999999993</v>
      </c>
      <c r="C60" s="15">
        <v>2545.1</v>
      </c>
      <c r="D60" s="15">
        <v>5.3780000000000001</v>
      </c>
      <c r="E60" s="15">
        <v>-1.44</v>
      </c>
      <c r="F60" s="15">
        <v>21.62</v>
      </c>
      <c r="G60" s="13">
        <v>5265846</v>
      </c>
      <c r="H60" s="33">
        <f t="shared" si="7"/>
        <v>5223239.9980665417</v>
      </c>
      <c r="I60" s="4">
        <f t="shared" si="9"/>
        <v>0.3268482490272373</v>
      </c>
      <c r="J60" s="4">
        <f t="shared" si="10"/>
        <v>0.41396960810450545</v>
      </c>
      <c r="K60" s="4">
        <f t="shared" si="11"/>
        <v>0.87623999999999991</v>
      </c>
      <c r="L60" s="4">
        <f t="shared" si="12"/>
        <v>0</v>
      </c>
      <c r="M60" s="4">
        <f t="shared" si="13"/>
        <v>0.80610605249062683</v>
      </c>
      <c r="N60" s="17">
        <f t="shared" si="14"/>
        <v>0.91206103900351954</v>
      </c>
      <c r="O60" s="6">
        <v>0.90283162307751197</v>
      </c>
      <c r="P60" s="19">
        <f t="shared" si="15"/>
        <v>5223239.9980665417</v>
      </c>
      <c r="Q60" s="13">
        <f t="shared" si="16"/>
        <v>5265846</v>
      </c>
    </row>
    <row r="61" spans="1:17" x14ac:dyDescent="0.3">
      <c r="A61" s="15">
        <v>60</v>
      </c>
      <c r="B61" s="15">
        <v>6.7</v>
      </c>
      <c r="C61" s="15">
        <v>2715.5</v>
      </c>
      <c r="D61" s="15">
        <v>5.2731000000000003</v>
      </c>
      <c r="E61" s="15">
        <v>1.1499999999999999</v>
      </c>
      <c r="F61" s="15">
        <v>20.23</v>
      </c>
      <c r="G61" s="13">
        <v>5136482</v>
      </c>
      <c r="H61" s="33">
        <f t="shared" si="7"/>
        <v>5090341.3043546136</v>
      </c>
      <c r="I61" s="4">
        <f t="shared" si="9"/>
        <v>0.24902723735408561</v>
      </c>
      <c r="J61" s="4">
        <f t="shared" si="10"/>
        <v>0.45939749400159957</v>
      </c>
      <c r="K61" s="4">
        <f t="shared" si="11"/>
        <v>0.84826666666666661</v>
      </c>
      <c r="L61" s="4">
        <f t="shared" si="12"/>
        <v>0.63017031630170317</v>
      </c>
      <c r="M61" s="4">
        <f t="shared" si="13"/>
        <v>0.73165506159614369</v>
      </c>
      <c r="N61" s="17">
        <f t="shared" si="14"/>
        <v>0.88403789419597012</v>
      </c>
      <c r="O61" s="6">
        <v>0.87404278430765703</v>
      </c>
      <c r="P61" s="19">
        <f t="shared" si="15"/>
        <v>5090341.3043546136</v>
      </c>
      <c r="Q61" s="13">
        <f t="shared" si="16"/>
        <v>5136482</v>
      </c>
    </row>
    <row r="62" spans="1:17" x14ac:dyDescent="0.3">
      <c r="A62" s="3"/>
      <c r="B62" s="22" t="s">
        <v>39</v>
      </c>
      <c r="C62" s="22"/>
      <c r="D62" s="22"/>
      <c r="E62" s="3"/>
      <c r="F62" s="3"/>
      <c r="G62" s="3"/>
    </row>
    <row r="63" spans="1:17" x14ac:dyDescent="0.3">
      <c r="A63" s="3"/>
      <c r="B63" s="3"/>
      <c r="C63" s="3"/>
      <c r="D63" s="3"/>
      <c r="E63" s="3"/>
      <c r="F63" s="3"/>
      <c r="G63" s="3"/>
    </row>
    <row r="64" spans="1:17" x14ac:dyDescent="0.3">
      <c r="A64" s="3"/>
      <c r="B64" s="3"/>
      <c r="C64" s="3"/>
      <c r="D64" s="3"/>
      <c r="E64" s="3"/>
      <c r="F64" s="3"/>
      <c r="G64" s="3"/>
    </row>
    <row r="65" spans="1:15" x14ac:dyDescent="0.3">
      <c r="A65" s="3"/>
      <c r="B65" s="3"/>
      <c r="C65" s="3"/>
      <c r="D65" s="3"/>
      <c r="E65" s="3"/>
      <c r="F65" s="3"/>
      <c r="G65" s="3"/>
    </row>
    <row r="67" spans="1:15" x14ac:dyDescent="0.3">
      <c r="A67" s="24" t="s">
        <v>12</v>
      </c>
      <c r="B67" s="25"/>
      <c r="C67" s="25"/>
      <c r="D67" s="25"/>
      <c r="E67" s="25"/>
      <c r="F67" s="25"/>
      <c r="G67" s="25"/>
      <c r="I67" s="25" t="s">
        <v>41</v>
      </c>
      <c r="J67" s="25"/>
      <c r="K67" s="25"/>
      <c r="L67" s="25"/>
      <c r="M67" s="25"/>
      <c r="N67" s="25"/>
      <c r="O67" s="25"/>
    </row>
    <row r="68" spans="1:15" x14ac:dyDescent="0.3">
      <c r="A68" s="4"/>
      <c r="B68" s="4"/>
      <c r="C68" s="4"/>
      <c r="D68" s="4"/>
      <c r="E68" s="4"/>
      <c r="F68" s="4"/>
      <c r="G68" s="4"/>
      <c r="H68" s="10" t="s">
        <v>42</v>
      </c>
      <c r="I68" s="4">
        <f t="shared" ref="I68:O68" si="17">MIN(I2:I61)</f>
        <v>0</v>
      </c>
      <c r="J68" s="4">
        <f t="shared" si="17"/>
        <v>0</v>
      </c>
      <c r="K68" s="4">
        <f t="shared" si="17"/>
        <v>0</v>
      </c>
      <c r="L68" s="4">
        <f t="shared" si="17"/>
        <v>0</v>
      </c>
      <c r="M68" s="4">
        <f t="shared" si="17"/>
        <v>0</v>
      </c>
      <c r="N68" s="4">
        <f t="shared" si="17"/>
        <v>0</v>
      </c>
      <c r="O68" s="4">
        <f t="shared" si="17"/>
        <v>1.6395235991897301E-2</v>
      </c>
    </row>
    <row r="69" spans="1:15" x14ac:dyDescent="0.3">
      <c r="A69" s="5" t="s">
        <v>8</v>
      </c>
      <c r="B69" s="11">
        <f t="shared" ref="B69:G69" si="18">MIN(B2:B61)</f>
        <v>0.3</v>
      </c>
      <c r="C69" s="11">
        <f t="shared" si="18"/>
        <v>992.3</v>
      </c>
      <c r="D69" s="11">
        <f t="shared" si="18"/>
        <v>2.0920999999999998</v>
      </c>
      <c r="E69" s="11">
        <f t="shared" si="18"/>
        <v>-1.44</v>
      </c>
      <c r="F69" s="11">
        <f t="shared" si="18"/>
        <v>6.57</v>
      </c>
      <c r="G69" s="11">
        <f t="shared" si="18"/>
        <v>1055474</v>
      </c>
      <c r="H69" s="10" t="s">
        <v>43</v>
      </c>
      <c r="I69" s="4">
        <f t="shared" ref="I69:O69" si="19">MAX(I2:I61)</f>
        <v>1</v>
      </c>
      <c r="J69" s="4">
        <f t="shared" si="19"/>
        <v>1</v>
      </c>
      <c r="K69" s="4">
        <f t="shared" si="19"/>
        <v>0.99999999999999989</v>
      </c>
      <c r="L69" s="4">
        <f t="shared" si="19"/>
        <v>1</v>
      </c>
      <c r="M69" s="4">
        <f t="shared" si="19"/>
        <v>1</v>
      </c>
      <c r="N69" s="4">
        <f t="shared" si="19"/>
        <v>1</v>
      </c>
      <c r="O69" s="4">
        <f t="shared" si="19"/>
        <v>0.93824675628174703</v>
      </c>
    </row>
    <row r="70" spans="1:15" x14ac:dyDescent="0.3">
      <c r="A70" s="5" t="s">
        <v>9</v>
      </c>
      <c r="B70" s="11">
        <f t="shared" ref="B70:G70" si="20">MAX(B2:B61)</f>
        <v>26</v>
      </c>
      <c r="C70" s="11">
        <f t="shared" si="20"/>
        <v>4743.3</v>
      </c>
      <c r="D70" s="11">
        <f t="shared" si="20"/>
        <v>5.8421000000000003</v>
      </c>
      <c r="E70" s="11">
        <f t="shared" si="20"/>
        <v>2.67</v>
      </c>
      <c r="F70" s="11">
        <f t="shared" si="20"/>
        <v>25.24</v>
      </c>
      <c r="G70" s="11">
        <f t="shared" si="20"/>
        <v>5671801</v>
      </c>
      <c r="H70" s="10" t="s">
        <v>44</v>
      </c>
      <c r="I70" s="4">
        <f>I69-I68</f>
        <v>1</v>
      </c>
      <c r="J70" s="4">
        <f t="shared" ref="J70:O70" si="21">J69-J68</f>
        <v>1</v>
      </c>
      <c r="K70" s="4">
        <f t="shared" si="21"/>
        <v>0.99999999999999989</v>
      </c>
      <c r="L70" s="4">
        <f t="shared" si="21"/>
        <v>1</v>
      </c>
      <c r="M70" s="4">
        <f t="shared" si="21"/>
        <v>1</v>
      </c>
      <c r="N70" s="4">
        <f t="shared" si="21"/>
        <v>1</v>
      </c>
      <c r="O70" s="4">
        <f t="shared" si="21"/>
        <v>0.92185152028984974</v>
      </c>
    </row>
    <row r="71" spans="1:15" x14ac:dyDescent="0.3">
      <c r="A71" s="4"/>
      <c r="B71" s="4"/>
      <c r="C71" s="4"/>
      <c r="D71" s="4"/>
      <c r="E71" s="4"/>
      <c r="F71" s="4"/>
      <c r="G71" s="4"/>
      <c r="H71" s="10" t="s">
        <v>45</v>
      </c>
      <c r="I71" s="4"/>
      <c r="J71" s="4"/>
      <c r="K71" s="4"/>
      <c r="L71" s="4"/>
      <c r="M71" s="4"/>
      <c r="N71" s="4"/>
      <c r="O71" s="4"/>
    </row>
    <row r="72" spans="1:15" x14ac:dyDescent="0.3">
      <c r="A72" s="5" t="s">
        <v>10</v>
      </c>
      <c r="B72" s="11">
        <f>B70-B69</f>
        <v>25.7</v>
      </c>
      <c r="C72" s="11">
        <f t="shared" ref="C72:G72" si="22">C70-C69</f>
        <v>3751</v>
      </c>
      <c r="D72" s="11">
        <f t="shared" si="22"/>
        <v>3.7500000000000004</v>
      </c>
      <c r="E72" s="11">
        <f t="shared" si="22"/>
        <v>4.1099999999999994</v>
      </c>
      <c r="F72" s="11">
        <f t="shared" si="22"/>
        <v>18.669999999999998</v>
      </c>
      <c r="G72" s="11">
        <f t="shared" si="22"/>
        <v>4616327</v>
      </c>
      <c r="I72" s="4"/>
      <c r="J72" s="4"/>
      <c r="K72" s="4"/>
      <c r="L72" s="4"/>
      <c r="M72" s="4"/>
      <c r="N72" s="4"/>
      <c r="O72" s="4"/>
    </row>
    <row r="73" spans="1:15" x14ac:dyDescent="0.3">
      <c r="A73" s="4"/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</row>
    <row r="74" spans="1:15" x14ac:dyDescent="0.3">
      <c r="A74" s="5" t="s">
        <v>11</v>
      </c>
      <c r="B74" s="11">
        <f>1/B72</f>
        <v>3.8910505836575876E-2</v>
      </c>
      <c r="C74" s="11">
        <f t="shared" ref="C74:G74" si="23">1/C72</f>
        <v>2.6659557451346307E-4</v>
      </c>
      <c r="D74" s="11">
        <f t="shared" si="23"/>
        <v>0.26666666666666661</v>
      </c>
      <c r="E74" s="11">
        <f t="shared" si="23"/>
        <v>0.24330900243309006</v>
      </c>
      <c r="F74" s="11">
        <f t="shared" si="23"/>
        <v>5.3561863952865565E-2</v>
      </c>
      <c r="G74" s="11">
        <f t="shared" si="23"/>
        <v>2.1662243597561438E-7</v>
      </c>
      <c r="I74" s="4"/>
      <c r="J74" s="4"/>
      <c r="K74" s="4"/>
      <c r="L74" s="4"/>
      <c r="M74" s="4"/>
      <c r="N74" s="4"/>
      <c r="O74" s="4"/>
    </row>
    <row r="75" spans="1:15" x14ac:dyDescent="0.3">
      <c r="I75" s="4"/>
      <c r="J75" s="4"/>
      <c r="K75" s="4"/>
      <c r="L75" s="4"/>
      <c r="M75" s="4"/>
      <c r="N75" s="4"/>
      <c r="O75" s="4"/>
    </row>
    <row r="77" spans="1:15" x14ac:dyDescent="0.3">
      <c r="B77" s="23" t="s">
        <v>13</v>
      </c>
      <c r="C77" s="22"/>
      <c r="E77" s="23" t="s">
        <v>40</v>
      </c>
      <c r="F77" s="23"/>
      <c r="G77" s="23"/>
    </row>
    <row r="78" spans="1:15" x14ac:dyDescent="0.3">
      <c r="B78" s="26"/>
      <c r="C78" s="27"/>
    </row>
    <row r="79" spans="1:15" x14ac:dyDescent="0.3">
      <c r="B79" s="28"/>
      <c r="C79" s="29"/>
    </row>
    <row r="80" spans="1:15" x14ac:dyDescent="0.3">
      <c r="B80" s="28"/>
      <c r="C80" s="29"/>
    </row>
    <row r="81" spans="1:60" x14ac:dyDescent="0.3">
      <c r="B81" s="30"/>
      <c r="C81" s="31"/>
    </row>
    <row r="84" spans="1:60" x14ac:dyDescent="0.3">
      <c r="B84" s="22" t="s">
        <v>14</v>
      </c>
      <c r="C84" s="22"/>
    </row>
    <row r="85" spans="1:60" x14ac:dyDescent="0.3">
      <c r="A85">
        <f t="array" ref="A85:BH90">TRANSPOSE(I2:N61)</f>
        <v>0.17120622568093385</v>
      </c>
      <c r="B85">
        <v>0.20622568093385213</v>
      </c>
      <c r="C85">
        <v>0.33852140077821008</v>
      </c>
      <c r="D85">
        <v>0.51361867704280151</v>
      </c>
      <c r="E85">
        <v>0.66147859922178986</v>
      </c>
      <c r="F85">
        <v>0.82101167315175094</v>
      </c>
      <c r="G85">
        <v>0.98054474708171202</v>
      </c>
      <c r="H85">
        <v>1</v>
      </c>
      <c r="I85">
        <v>0.78210116731517498</v>
      </c>
      <c r="J85">
        <v>0.56031128404669261</v>
      </c>
      <c r="K85">
        <v>0.31906614785992216</v>
      </c>
      <c r="L85">
        <v>0.26459143968871596</v>
      </c>
      <c r="M85">
        <v>8.9494163424124529E-2</v>
      </c>
      <c r="N85">
        <v>0.16731517509727625</v>
      </c>
      <c r="O85">
        <v>0.28404669260700388</v>
      </c>
      <c r="P85">
        <v>0.40466926070038906</v>
      </c>
      <c r="Q85">
        <v>0.66147859922178986</v>
      </c>
      <c r="R85">
        <v>0.80155642023346296</v>
      </c>
      <c r="S85">
        <v>0.96498054474708173</v>
      </c>
      <c r="T85">
        <v>0.98054474708171202</v>
      </c>
      <c r="U85">
        <v>0.88326848249027234</v>
      </c>
      <c r="V85">
        <v>0.59922178988326846</v>
      </c>
      <c r="W85">
        <v>0.37743190661478598</v>
      </c>
      <c r="X85">
        <v>0.11284046692607005</v>
      </c>
      <c r="Y85">
        <v>7.0038910505836577E-2</v>
      </c>
      <c r="Z85">
        <v>0.28015564202334631</v>
      </c>
      <c r="AA85">
        <v>0.33852140077821008</v>
      </c>
      <c r="AB85">
        <v>0.56031128404669261</v>
      </c>
      <c r="AC85">
        <v>0.63035019455252916</v>
      </c>
      <c r="AD85">
        <v>0.85603112840466933</v>
      </c>
      <c r="AE85">
        <v>0.96108949416342415</v>
      </c>
      <c r="AF85">
        <v>0.98832684824902717</v>
      </c>
      <c r="AG85">
        <v>0.76653696498054469</v>
      </c>
      <c r="AH85">
        <v>0.58365758754863817</v>
      </c>
      <c r="AI85">
        <v>0.31906614785992216</v>
      </c>
      <c r="AJ85">
        <v>3.5019455252918288E-2</v>
      </c>
      <c r="AK85">
        <v>0</v>
      </c>
      <c r="AL85">
        <v>0.10505836575875487</v>
      </c>
      <c r="AM85">
        <v>0.31128404669260701</v>
      </c>
      <c r="AN85">
        <v>0.44747081712062259</v>
      </c>
      <c r="AO85">
        <v>0.62645914396887148</v>
      </c>
      <c r="AP85">
        <v>0.8287937743190662</v>
      </c>
      <c r="AQ85">
        <v>0.98832684824902717</v>
      </c>
      <c r="AR85">
        <v>0.97665369649805445</v>
      </c>
      <c r="AS85">
        <v>0.86381322957198448</v>
      </c>
      <c r="AT85">
        <v>0.54474708171206232</v>
      </c>
      <c r="AU85">
        <v>0.33463035019455251</v>
      </c>
      <c r="AV85">
        <v>0.24124513618677043</v>
      </c>
      <c r="AW85">
        <v>0.17509727626459143</v>
      </c>
      <c r="AX85">
        <v>0.28015564202334631</v>
      </c>
      <c r="AY85">
        <v>0.42801556420233466</v>
      </c>
      <c r="AZ85">
        <v>0.57198443579766534</v>
      </c>
      <c r="BA85">
        <v>0.71206225680933855</v>
      </c>
      <c r="BB85">
        <v>0.81712062256809337</v>
      </c>
      <c r="BC85">
        <v>0.97665369649805445</v>
      </c>
      <c r="BD85">
        <v>0.98832684824902717</v>
      </c>
      <c r="BE85">
        <v>0.84046692607003881</v>
      </c>
      <c r="BF85">
        <v>0.62256809338521402</v>
      </c>
      <c r="BG85">
        <v>0.3268482490272373</v>
      </c>
      <c r="BH85">
        <v>0.24902723735408561</v>
      </c>
    </row>
    <row r="86" spans="1:60" x14ac:dyDescent="0.3">
      <c r="A86">
        <v>0.45598507064782717</v>
      </c>
      <c r="B86">
        <v>0.42458011197014134</v>
      </c>
      <c r="C86">
        <v>0.28125833111170351</v>
      </c>
      <c r="D86">
        <v>0.30927752599306851</v>
      </c>
      <c r="E86">
        <v>0.77840575846440951</v>
      </c>
      <c r="F86">
        <v>0.65934417488669683</v>
      </c>
      <c r="G86">
        <v>0.75174620101306322</v>
      </c>
      <c r="H86">
        <v>1</v>
      </c>
      <c r="I86">
        <v>0.78011197014129563</v>
      </c>
      <c r="J86">
        <v>0.37987203412423348</v>
      </c>
      <c r="K86">
        <v>6.9368168488403104E-2</v>
      </c>
      <c r="L86">
        <v>8.1338309784057622E-2</v>
      </c>
      <c r="M86">
        <v>0.16880831778192482</v>
      </c>
      <c r="N86">
        <v>0.11596907491335644</v>
      </c>
      <c r="O86">
        <v>0.21959477472673955</v>
      </c>
      <c r="P86">
        <v>0.23233804318848306</v>
      </c>
      <c r="Q86">
        <v>0.46043721674220212</v>
      </c>
      <c r="R86">
        <v>0.57536656891495597</v>
      </c>
      <c r="S86">
        <v>0.71732871234337503</v>
      </c>
      <c r="T86">
        <v>0.99976006398293771</v>
      </c>
      <c r="U86">
        <v>0.76686217008797652</v>
      </c>
      <c r="V86">
        <v>0.6369234870701147</v>
      </c>
      <c r="W86">
        <v>0.21460943748333777</v>
      </c>
      <c r="X86">
        <v>0.10583844308184484</v>
      </c>
      <c r="Y86">
        <v>0.11189016262330045</v>
      </c>
      <c r="Z86">
        <v>5.2386030391895495E-2</v>
      </c>
      <c r="AA86">
        <v>0.12617968541722205</v>
      </c>
      <c r="AB86">
        <v>9.610770461210344E-2</v>
      </c>
      <c r="AC86">
        <v>0.22556651559584115</v>
      </c>
      <c r="AD86">
        <v>0.2126632897893895</v>
      </c>
      <c r="AE86">
        <v>0.37278059184217538</v>
      </c>
      <c r="AF86">
        <v>0.56147693948280464</v>
      </c>
      <c r="AG86">
        <v>0.47872567315382564</v>
      </c>
      <c r="AH86">
        <v>0.3512130098640362</v>
      </c>
      <c r="AI86">
        <v>9.0295921087709952E-2</v>
      </c>
      <c r="AJ86">
        <v>3.9936017062116753E-2</v>
      </c>
      <c r="AK86">
        <v>4.0335910423886949E-2</v>
      </c>
      <c r="AL86">
        <v>0</v>
      </c>
      <c r="AM86">
        <v>6.4382831245001326E-2</v>
      </c>
      <c r="AN86">
        <v>0.10125299920021326</v>
      </c>
      <c r="AO86">
        <v>0.24337509997334045</v>
      </c>
      <c r="AP86">
        <v>0.30482537989869363</v>
      </c>
      <c r="AQ86">
        <v>0.66025059984004275</v>
      </c>
      <c r="AR86">
        <v>0.87382031458277787</v>
      </c>
      <c r="AS86">
        <v>0.70927752599306848</v>
      </c>
      <c r="AT86">
        <v>0.53860303918954944</v>
      </c>
      <c r="AU86">
        <v>0.17987203412423355</v>
      </c>
      <c r="AV86">
        <v>0.11658224473473738</v>
      </c>
      <c r="AW86">
        <v>0.138336443615036</v>
      </c>
      <c r="AX86">
        <v>8.2404692082111472E-2</v>
      </c>
      <c r="AY86">
        <v>0.16536923487070113</v>
      </c>
      <c r="AZ86">
        <v>0.21802186083711009</v>
      </c>
      <c r="BA86">
        <v>0.38112503332444686</v>
      </c>
      <c r="BB86">
        <v>0.4852572647294055</v>
      </c>
      <c r="BC86">
        <v>0.6778192482004799</v>
      </c>
      <c r="BD86">
        <v>0.87685950413223124</v>
      </c>
      <c r="BE86">
        <v>0.71823513729672095</v>
      </c>
      <c r="BF86">
        <v>0.30983737669954681</v>
      </c>
      <c r="BG86">
        <v>0.41396960810450545</v>
      </c>
      <c r="BH86">
        <v>0.45939749400159957</v>
      </c>
    </row>
    <row r="87" spans="1:60" x14ac:dyDescent="0.3">
      <c r="A87">
        <v>3.2506666666666691E-2</v>
      </c>
      <c r="B87">
        <v>3.2506666666666691E-2</v>
      </c>
      <c r="C87">
        <v>3.2960000000000031E-2</v>
      </c>
      <c r="D87">
        <v>9.6266666666667295E-3</v>
      </c>
      <c r="E87">
        <v>0</v>
      </c>
      <c r="F87">
        <v>6.213333333333417E-3</v>
      </c>
      <c r="G87">
        <v>6.2933333333333496E-3</v>
      </c>
      <c r="H87">
        <v>1.7866666666666708E-2</v>
      </c>
      <c r="I87">
        <v>3.0239999999999979E-2</v>
      </c>
      <c r="J87">
        <v>4.4506666666666667E-2</v>
      </c>
      <c r="K87">
        <v>3.7360000000000081E-2</v>
      </c>
      <c r="L87">
        <v>5.2213333333333375E-2</v>
      </c>
      <c r="M87">
        <v>6.3306666666666664E-2</v>
      </c>
      <c r="N87">
        <v>9.6773333333333378E-2</v>
      </c>
      <c r="O87">
        <v>0.13186666666666663</v>
      </c>
      <c r="P87">
        <v>0.14909333333333327</v>
      </c>
      <c r="Q87">
        <v>0.14634666666666662</v>
      </c>
      <c r="R87">
        <v>0.16143999999999994</v>
      </c>
      <c r="S87">
        <v>0.15922666666666668</v>
      </c>
      <c r="T87">
        <v>0.20088000000000003</v>
      </c>
      <c r="U87">
        <v>0.24296000000000001</v>
      </c>
      <c r="V87">
        <v>0.22221333333333326</v>
      </c>
      <c r="W87">
        <v>0.20826666666666666</v>
      </c>
      <c r="X87">
        <v>0.22010666666666664</v>
      </c>
      <c r="Y87">
        <v>0.24112000000000003</v>
      </c>
      <c r="Z87">
        <v>0.22554666666666665</v>
      </c>
      <c r="AA87">
        <v>0.21232000000000001</v>
      </c>
      <c r="AB87">
        <v>0.19810666666666665</v>
      </c>
      <c r="AC87">
        <v>0.2234133333333333</v>
      </c>
      <c r="AD87">
        <v>0.22077333333333329</v>
      </c>
      <c r="AE87">
        <v>0.22842666666666669</v>
      </c>
      <c r="AF87">
        <v>0.23168000000000002</v>
      </c>
      <c r="AG87">
        <v>0.23109333333333329</v>
      </c>
      <c r="AH87">
        <v>0.25973333333333332</v>
      </c>
      <c r="AI87">
        <v>0.3160533333333333</v>
      </c>
      <c r="AJ87">
        <v>0.3728266666666667</v>
      </c>
      <c r="AK87">
        <v>0.4391199999999999</v>
      </c>
      <c r="AL87">
        <v>0.42069333333333331</v>
      </c>
      <c r="AM87">
        <v>0.42018666666666665</v>
      </c>
      <c r="AN87">
        <v>0.41570666666666656</v>
      </c>
      <c r="AO87">
        <v>0.39394666666666661</v>
      </c>
      <c r="AP87">
        <v>0.37991999999999992</v>
      </c>
      <c r="AQ87">
        <v>0.39082666666666666</v>
      </c>
      <c r="AR87">
        <v>0.37853333333333328</v>
      </c>
      <c r="AS87">
        <v>0.36527999999999994</v>
      </c>
      <c r="AT87">
        <v>0.41914666666666661</v>
      </c>
      <c r="AU87">
        <v>0.47623999999999994</v>
      </c>
      <c r="AV87">
        <v>0.46799999999999997</v>
      </c>
      <c r="AW87">
        <v>0.44690666666666656</v>
      </c>
      <c r="AX87">
        <v>0.44917333333333326</v>
      </c>
      <c r="AY87">
        <v>0.47693333333333321</v>
      </c>
      <c r="AZ87">
        <v>0.5221066666666665</v>
      </c>
      <c r="BA87">
        <v>0.61671999999999982</v>
      </c>
      <c r="BB87">
        <v>0.67477333333333311</v>
      </c>
      <c r="BC87">
        <v>0.70847999999999989</v>
      </c>
      <c r="BD87">
        <v>0.98653333333333315</v>
      </c>
      <c r="BE87">
        <v>0.86450666666666642</v>
      </c>
      <c r="BF87">
        <v>0.99999999999999989</v>
      </c>
      <c r="BG87">
        <v>0.87623999999999991</v>
      </c>
      <c r="BH87">
        <v>0.84826666666666661</v>
      </c>
    </row>
    <row r="88" spans="1:60" x14ac:dyDescent="0.3">
      <c r="A88">
        <v>0.83211678832116798</v>
      </c>
      <c r="B88">
        <v>0.4549878345498784</v>
      </c>
      <c r="C88">
        <v>0.62530413625304138</v>
      </c>
      <c r="D88">
        <v>0.67639902676399044</v>
      </c>
      <c r="E88">
        <v>0.44768856447688565</v>
      </c>
      <c r="F88">
        <v>0.42579075425790758</v>
      </c>
      <c r="G88">
        <v>0.4598540145985402</v>
      </c>
      <c r="H88">
        <v>0.37226277372262778</v>
      </c>
      <c r="I88">
        <v>0.38442822384428232</v>
      </c>
      <c r="J88">
        <v>0.8126520681265208</v>
      </c>
      <c r="K88">
        <v>0.39416058394160586</v>
      </c>
      <c r="L88">
        <v>0.24330900243309006</v>
      </c>
      <c r="M88">
        <v>0.6180048661800488</v>
      </c>
      <c r="N88">
        <v>0.52311435523114358</v>
      </c>
      <c r="O88">
        <v>0.63990267639902687</v>
      </c>
      <c r="P88">
        <v>0.74695863746958646</v>
      </c>
      <c r="Q88">
        <v>0.48661800486618012</v>
      </c>
      <c r="R88">
        <v>0.22627737226277375</v>
      </c>
      <c r="S88">
        <v>0.37226277372262778</v>
      </c>
      <c r="T88">
        <v>0.44768856447688565</v>
      </c>
      <c r="U88">
        <v>0.56690997566909984</v>
      </c>
      <c r="V88">
        <v>0.72749391727493928</v>
      </c>
      <c r="W88">
        <v>0.51338199513381999</v>
      </c>
      <c r="X88">
        <v>0.4014598540145986</v>
      </c>
      <c r="Y88">
        <v>0.79318734793187351</v>
      </c>
      <c r="Z88">
        <v>0.34549878345498786</v>
      </c>
      <c r="AA88">
        <v>0.34063260340632606</v>
      </c>
      <c r="AB88">
        <v>0.54014598540145986</v>
      </c>
      <c r="AC88">
        <v>0.49148418491484192</v>
      </c>
      <c r="AD88">
        <v>0.46472019464720199</v>
      </c>
      <c r="AE88">
        <v>0.63260340632603407</v>
      </c>
      <c r="AF88">
        <v>0.27980535279805357</v>
      </c>
      <c r="AG88">
        <v>0.39416058394160586</v>
      </c>
      <c r="AH88">
        <v>0.7007299270072993</v>
      </c>
      <c r="AI88">
        <v>0.47688564476885653</v>
      </c>
      <c r="AJ88">
        <v>0.74939172749391736</v>
      </c>
      <c r="AK88">
        <v>0.94890510948905127</v>
      </c>
      <c r="AL88">
        <v>0.54744525547445266</v>
      </c>
      <c r="AM88">
        <v>0.59854014598540151</v>
      </c>
      <c r="AN88">
        <v>0.66909975669099764</v>
      </c>
      <c r="AO88">
        <v>0.4598540145985402</v>
      </c>
      <c r="AP88">
        <v>0.28467153284671537</v>
      </c>
      <c r="AQ88">
        <v>0.38686131386861317</v>
      </c>
      <c r="AR88">
        <v>0.47688564476885653</v>
      </c>
      <c r="AS88">
        <v>0.5085158150851582</v>
      </c>
      <c r="AT88">
        <v>0.85644768856447706</v>
      </c>
      <c r="AU88">
        <v>0.71289537712895379</v>
      </c>
      <c r="AV88">
        <v>0.51824817518248179</v>
      </c>
      <c r="AW88">
        <v>0.59854014598540151</v>
      </c>
      <c r="AX88">
        <v>0.52798053527980537</v>
      </c>
      <c r="AY88">
        <v>0.59124087591240881</v>
      </c>
      <c r="AZ88">
        <v>0.80535279805352811</v>
      </c>
      <c r="BA88">
        <v>0.74452554744525556</v>
      </c>
      <c r="BB88">
        <v>0.98540145985401473</v>
      </c>
      <c r="BC88">
        <v>0.48418491484184922</v>
      </c>
      <c r="BD88">
        <v>0.9099756690997568</v>
      </c>
      <c r="BE88">
        <v>0.66666666666666685</v>
      </c>
      <c r="BF88">
        <v>1</v>
      </c>
      <c r="BG88">
        <v>0</v>
      </c>
      <c r="BH88">
        <v>0.63017031630170317</v>
      </c>
    </row>
    <row r="89" spans="1:60" x14ac:dyDescent="0.3">
      <c r="A89">
        <v>6.3202999464381349E-2</v>
      </c>
      <c r="B89">
        <v>7.0701660417782516E-2</v>
      </c>
      <c r="C89">
        <v>9.7482592394215348E-2</v>
      </c>
      <c r="D89">
        <v>0.15050883770755227</v>
      </c>
      <c r="E89">
        <v>0.16550615961435458</v>
      </c>
      <c r="F89">
        <v>0.13872522763792181</v>
      </c>
      <c r="G89">
        <v>0.14729512587038029</v>
      </c>
      <c r="H89">
        <v>0.15907873594001068</v>
      </c>
      <c r="I89">
        <v>0.12265666845206209</v>
      </c>
      <c r="J89">
        <v>0.12801285484734873</v>
      </c>
      <c r="K89">
        <v>0.13818960899839317</v>
      </c>
      <c r="L89">
        <v>8.569898232458488E-2</v>
      </c>
      <c r="M89">
        <v>3.5886448848419926E-2</v>
      </c>
      <c r="N89">
        <v>5.249062667380823E-2</v>
      </c>
      <c r="O89">
        <v>5.5704338510980188E-2</v>
      </c>
      <c r="P89">
        <v>7.1772897696839852E-2</v>
      </c>
      <c r="Q89">
        <v>8.1414033208355635E-2</v>
      </c>
      <c r="R89">
        <v>3.3743974290305304E-2</v>
      </c>
      <c r="S89">
        <v>1.2854847348687699E-2</v>
      </c>
      <c r="T89">
        <v>3.0530262453133339E-2</v>
      </c>
      <c r="U89">
        <v>7.3915372254954481E-2</v>
      </c>
      <c r="V89">
        <v>5.4097482592394212E-2</v>
      </c>
      <c r="W89">
        <v>8.1949651847884275E-2</v>
      </c>
      <c r="X89">
        <v>0.11997857525441888</v>
      </c>
      <c r="Y89">
        <v>0.16122121049812535</v>
      </c>
      <c r="Z89">
        <v>0.11837171933583285</v>
      </c>
      <c r="AA89">
        <v>4.7670058918050338E-2</v>
      </c>
      <c r="AB89">
        <v>0</v>
      </c>
      <c r="AC89">
        <v>5.356186395286442E-4</v>
      </c>
      <c r="AD89">
        <v>5.7311194429566122E-2</v>
      </c>
      <c r="AE89">
        <v>0.11890733797536149</v>
      </c>
      <c r="AF89">
        <v>7.9271558650241061E-2</v>
      </c>
      <c r="AG89">
        <v>3.8028923406534548E-2</v>
      </c>
      <c r="AH89">
        <v>3.1601499732190674E-2</v>
      </c>
      <c r="AI89">
        <v>2.3031601499732178E-2</v>
      </c>
      <c r="AJ89">
        <v>0.10498125334761646</v>
      </c>
      <c r="AK89">
        <v>0.14193893947509376</v>
      </c>
      <c r="AL89">
        <v>0.19068023567220144</v>
      </c>
      <c r="AM89">
        <v>0.25281199785752539</v>
      </c>
      <c r="AN89">
        <v>0.28387787895018746</v>
      </c>
      <c r="AO89">
        <v>0.27584359935725766</v>
      </c>
      <c r="AP89">
        <v>0.23192287091590791</v>
      </c>
      <c r="AQ89">
        <v>0.17246920192822707</v>
      </c>
      <c r="AR89">
        <v>0.22013926084627744</v>
      </c>
      <c r="AS89">
        <v>0.24799143010176752</v>
      </c>
      <c r="AT89">
        <v>0.28548473486877346</v>
      </c>
      <c r="AU89">
        <v>0.3433315479378683</v>
      </c>
      <c r="AV89">
        <v>0.28655597214783074</v>
      </c>
      <c r="AW89">
        <v>0.20246384574183179</v>
      </c>
      <c r="AX89">
        <v>0.19764327798607392</v>
      </c>
      <c r="AY89">
        <v>0.19603642206748798</v>
      </c>
      <c r="AZ89">
        <v>0.2292447777182646</v>
      </c>
      <c r="BA89">
        <v>0.29887520085698988</v>
      </c>
      <c r="BB89">
        <v>0.47241564006427428</v>
      </c>
      <c r="BC89">
        <v>0.49705409748259244</v>
      </c>
      <c r="BD89">
        <v>0.60685591858596677</v>
      </c>
      <c r="BE89">
        <v>0.96143545795393681</v>
      </c>
      <c r="BF89">
        <v>1</v>
      </c>
      <c r="BG89">
        <v>0.80610605249062683</v>
      </c>
      <c r="BH89">
        <v>0.73165506159614369</v>
      </c>
    </row>
    <row r="90" spans="1:60" x14ac:dyDescent="0.3">
      <c r="A90">
        <v>1.9786509924448595E-2</v>
      </c>
      <c r="B90">
        <v>6.427404297832455E-2</v>
      </c>
      <c r="C90">
        <v>0.17254106998919272</v>
      </c>
      <c r="D90">
        <v>0.34585873141135798</v>
      </c>
      <c r="E90">
        <v>0.6162089470698241</v>
      </c>
      <c r="F90">
        <v>0.71043515764806087</v>
      </c>
      <c r="G90">
        <v>0.90094245923219918</v>
      </c>
      <c r="H90">
        <v>0.91584911554142501</v>
      </c>
      <c r="I90">
        <v>0.71419442340198169</v>
      </c>
      <c r="J90">
        <v>0.51644521716074276</v>
      </c>
      <c r="K90">
        <v>0.14607479062900008</v>
      </c>
      <c r="L90">
        <v>0.11363298137242012</v>
      </c>
      <c r="M90">
        <v>4.2342537692845419E-2</v>
      </c>
      <c r="N90">
        <v>7.102378146088871E-2</v>
      </c>
      <c r="O90">
        <v>0.18206379227468072</v>
      </c>
      <c r="P90">
        <v>0.2993264991843082</v>
      </c>
      <c r="Q90">
        <v>0.59542662380719569</v>
      </c>
      <c r="R90">
        <v>0.66451856638405382</v>
      </c>
      <c r="S90">
        <v>0.95856034462030093</v>
      </c>
      <c r="T90">
        <v>0.88284322146156458</v>
      </c>
      <c r="U90">
        <v>0.69241108786270988</v>
      </c>
      <c r="V90">
        <v>0.48647333691915673</v>
      </c>
      <c r="W90">
        <v>0.14407124971866161</v>
      </c>
      <c r="X90">
        <v>8.8667245626230559E-2</v>
      </c>
      <c r="Y90">
        <v>2.4881036373723093E-2</v>
      </c>
      <c r="Z90">
        <v>4.0109593622808783E-2</v>
      </c>
      <c r="AA90">
        <v>0.1293316093075729</v>
      </c>
      <c r="AB90">
        <v>0.15110952928594529</v>
      </c>
      <c r="AC90">
        <v>0.3097564362316621</v>
      </c>
      <c r="AD90">
        <v>0.29954962029336313</v>
      </c>
      <c r="AE90">
        <v>0.5226510167065721</v>
      </c>
      <c r="AF90">
        <v>0.46087051458876288</v>
      </c>
      <c r="AG90">
        <v>0.38990370482853576</v>
      </c>
      <c r="AH90">
        <v>0.30207435478465888</v>
      </c>
      <c r="AI90">
        <v>6.4511461168153816E-2</v>
      </c>
      <c r="AJ90">
        <v>5.343707237377248E-2</v>
      </c>
      <c r="AK90">
        <v>0</v>
      </c>
      <c r="AL90">
        <v>2.2606500795979142E-2</v>
      </c>
      <c r="AM90">
        <v>0.11514197326142624</v>
      </c>
      <c r="AN90">
        <v>0.21983884590498032</v>
      </c>
      <c r="AO90">
        <v>0.39737197993123102</v>
      </c>
      <c r="AP90">
        <v>0.52671008791188323</v>
      </c>
      <c r="AQ90">
        <v>0.87092768774828999</v>
      </c>
      <c r="AR90">
        <v>0.78048825397334287</v>
      </c>
      <c r="AS90">
        <v>0.65445017218234325</v>
      </c>
      <c r="AT90">
        <v>0.41970012089698155</v>
      </c>
      <c r="AU90">
        <v>0.12939313007938996</v>
      </c>
      <c r="AV90">
        <v>0.14043957457953044</v>
      </c>
      <c r="AW90">
        <v>8.7969504759953104E-2</v>
      </c>
      <c r="AX90">
        <v>0.10215827431635584</v>
      </c>
      <c r="AY90">
        <v>0.23488197434887087</v>
      </c>
      <c r="AZ90">
        <v>0.3466147437129129</v>
      </c>
      <c r="BA90">
        <v>0.56819328440121331</v>
      </c>
      <c r="BB90">
        <v>0.74737339880818665</v>
      </c>
      <c r="BC90">
        <v>1</v>
      </c>
      <c r="BD90">
        <v>0.93751114251655054</v>
      </c>
      <c r="BE90">
        <v>0.84372055965706072</v>
      </c>
      <c r="BF90">
        <v>0.8578237633512531</v>
      </c>
      <c r="BG90">
        <v>0.91206103900351954</v>
      </c>
      <c r="BH90">
        <v>0.88403789419597012</v>
      </c>
    </row>
    <row r="91" spans="1:60" x14ac:dyDescent="0.3">
      <c r="A91" s="6">
        <v>4.60253307014458E-2</v>
      </c>
      <c r="B91" s="6">
        <v>6.8976939207146801E-2</v>
      </c>
      <c r="C91" s="6">
        <v>0.15915648386376599</v>
      </c>
      <c r="D91" s="6">
        <v>0.40830830833932102</v>
      </c>
      <c r="E91" s="6">
        <v>0.52617549623166404</v>
      </c>
      <c r="F91" s="6">
        <v>0.77140511188563998</v>
      </c>
      <c r="G91" s="6">
        <v>0.871490247986072</v>
      </c>
      <c r="H91" s="6">
        <v>0.89024924019689</v>
      </c>
      <c r="I91" s="6">
        <v>0.752561272270304</v>
      </c>
      <c r="J91" s="6">
        <v>0.49660093598974597</v>
      </c>
      <c r="K91" s="6">
        <v>0.145402212802306</v>
      </c>
      <c r="L91" s="6">
        <v>0.10477984328024301</v>
      </c>
      <c r="M91" s="6">
        <v>6.4368589281246003E-2</v>
      </c>
      <c r="N91" s="6">
        <v>8.1352173365940597E-2</v>
      </c>
      <c r="O91" s="6">
        <v>0.12282670834968799</v>
      </c>
      <c r="P91" s="6">
        <v>0.24231913988669501</v>
      </c>
      <c r="Q91" s="6">
        <v>0.55343517508403495</v>
      </c>
      <c r="R91" s="6">
        <v>0.61776220823295802</v>
      </c>
      <c r="S91" s="6">
        <v>0.78080446407606796</v>
      </c>
      <c r="T91" s="6">
        <v>0.85658259870340603</v>
      </c>
      <c r="U91" s="6">
        <v>0.71162244149541398</v>
      </c>
      <c r="V91" s="6">
        <v>0.51994133385902297</v>
      </c>
      <c r="W91" s="6">
        <v>0.180317417612648</v>
      </c>
      <c r="X91" s="6">
        <v>6.3201541040525805E-2</v>
      </c>
      <c r="Y91" s="6">
        <v>4.0883180272387999E-2</v>
      </c>
      <c r="Z91" s="6">
        <v>9.5357743925709004E-2</v>
      </c>
      <c r="AA91" s="6">
        <v>0.10645853366904701</v>
      </c>
      <c r="AB91" s="6">
        <v>0.21540745912081499</v>
      </c>
      <c r="AC91" s="6">
        <v>0.26755471990278501</v>
      </c>
      <c r="AD91" s="6">
        <v>0.31408598102788199</v>
      </c>
      <c r="AE91" s="6">
        <v>0.52956966807161698</v>
      </c>
      <c r="AF91" s="6">
        <v>0.64557388962489903</v>
      </c>
      <c r="AG91" s="6">
        <v>0.49620602190673502</v>
      </c>
      <c r="AH91" s="6">
        <v>0.33260508414196499</v>
      </c>
      <c r="AI91" s="6">
        <v>8.1534940775006004E-2</v>
      </c>
      <c r="AJ91" s="6">
        <v>2.2234106393336499E-2</v>
      </c>
      <c r="AK91" s="6">
        <v>1.6395235991897301E-2</v>
      </c>
      <c r="AL91" s="6">
        <v>3.8627612962412503E-2</v>
      </c>
      <c r="AM91" s="6">
        <v>0.137798231160801</v>
      </c>
      <c r="AN91" s="6">
        <v>0.226050279934916</v>
      </c>
      <c r="AO91" s="6">
        <v>0.39686487048479901</v>
      </c>
      <c r="AP91" s="6">
        <v>0.53389295927517</v>
      </c>
      <c r="AQ91" s="6">
        <v>0.79673127256004095</v>
      </c>
      <c r="AR91" s="6">
        <v>0.80481412893321402</v>
      </c>
      <c r="AS91" s="6">
        <v>0.70887053802538103</v>
      </c>
      <c r="AT91" s="6">
        <v>0.391635791507773</v>
      </c>
      <c r="AU91" s="6">
        <v>0.17285940914193301</v>
      </c>
      <c r="AV91" s="6">
        <v>0.10509607049535601</v>
      </c>
      <c r="AW91" s="6">
        <v>5.7528000301629703E-2</v>
      </c>
      <c r="AX91" s="6">
        <v>0.102367067411079</v>
      </c>
      <c r="AY91" s="6">
        <v>0.19447033758546101</v>
      </c>
      <c r="AZ91" s="6">
        <v>0.309485230278432</v>
      </c>
      <c r="BA91" s="6">
        <v>0.60174160381751696</v>
      </c>
      <c r="BB91" s="6">
        <v>0.73788713643578097</v>
      </c>
      <c r="BC91" s="6">
        <v>0.89031355559683201</v>
      </c>
      <c r="BD91" s="6">
        <v>0.93824675628174703</v>
      </c>
      <c r="BE91" s="6">
        <v>0.91043525758312904</v>
      </c>
      <c r="BF91" s="6">
        <v>0.873680809460612</v>
      </c>
      <c r="BG91" s="6">
        <v>0.90283162307751197</v>
      </c>
      <c r="BH91" s="6">
        <v>0.87404278430765703</v>
      </c>
    </row>
    <row r="92" spans="1:60" x14ac:dyDescent="0.3">
      <c r="A92" s="9" t="s">
        <v>37</v>
      </c>
      <c r="B92" s="9"/>
      <c r="C92" s="9"/>
    </row>
    <row r="95" spans="1:60" x14ac:dyDescent="0.3">
      <c r="A95" s="1" t="s">
        <v>34</v>
      </c>
      <c r="B95" s="7" t="s">
        <v>33</v>
      </c>
      <c r="C95" s="7"/>
    </row>
    <row r="97" spans="1:60" x14ac:dyDescent="0.3">
      <c r="A97" s="1" t="s">
        <v>32</v>
      </c>
      <c r="B97" s="3">
        <f>(A91-A90)^2</f>
        <v>6.8847571576738029E-4</v>
      </c>
      <c r="C97" s="3">
        <f t="shared" ref="C97:BH97" si="24">(B91-B90)^2</f>
        <v>2.2117232939070548E-5</v>
      </c>
      <c r="D97" s="3">
        <f t="shared" si="24"/>
        <v>1.7914714574896568E-4</v>
      </c>
      <c r="E97" s="3">
        <f t="shared" si="24"/>
        <v>3.8999496584815746E-3</v>
      </c>
      <c r="F97" s="3">
        <f t="shared" si="24"/>
        <v>8.1060222698273836E-3</v>
      </c>
      <c r="G97" s="3">
        <f t="shared" si="24"/>
        <v>3.7173353197324918E-3</v>
      </c>
      <c r="H97" s="3">
        <f t="shared" si="24"/>
        <v>8.6743274728650038E-4</v>
      </c>
      <c r="I97" s="3">
        <f t="shared" si="24"/>
        <v>6.5535361765573126E-4</v>
      </c>
      <c r="J97" s="3">
        <f t="shared" si="24"/>
        <v>1.4720150920846851E-3</v>
      </c>
      <c r="K97" s="3">
        <f t="shared" si="24"/>
        <v>3.9379549519357777E-4</v>
      </c>
      <c r="L97" s="3">
        <f t="shared" si="24"/>
        <v>4.5236093296053436E-7</v>
      </c>
      <c r="M97" s="3">
        <f t="shared" si="24"/>
        <v>7.8378054079157358E-5</v>
      </c>
      <c r="N97" s="3">
        <f t="shared" si="24"/>
        <v>4.8514694857488384E-4</v>
      </c>
      <c r="O97" s="3">
        <f t="shared" si="24"/>
        <v>1.0667567934434135E-4</v>
      </c>
      <c r="P97" s="3">
        <f t="shared" si="24"/>
        <v>3.5090321119366323E-3</v>
      </c>
      <c r="Q97" s="3">
        <f t="shared" si="24"/>
        <v>3.2498390140871651E-3</v>
      </c>
      <c r="R97" s="3">
        <f t="shared" si="24"/>
        <v>1.7632817658698378E-3</v>
      </c>
      <c r="S97" s="3">
        <f t="shared" si="24"/>
        <v>2.1861570275535426E-3</v>
      </c>
      <c r="T97" s="3">
        <f t="shared" si="24"/>
        <v>3.159715306805562E-2</v>
      </c>
      <c r="U97" s="3">
        <f t="shared" si="24"/>
        <v>6.8962030764631462E-4</v>
      </c>
      <c r="V97" s="3">
        <f t="shared" si="24"/>
        <v>3.6907610840081293E-4</v>
      </c>
      <c r="W97" s="3">
        <f t="shared" si="24"/>
        <v>1.120106819166896E-3</v>
      </c>
      <c r="X97" s="3">
        <f t="shared" si="24"/>
        <v>1.3137846869990491E-3</v>
      </c>
      <c r="Y97" s="3">
        <f t="shared" si="24"/>
        <v>6.4850211004638413E-4</v>
      </c>
      <c r="Z97" s="3">
        <f t="shared" si="24"/>
        <v>2.5606860935357848E-4</v>
      </c>
      <c r="AA97" s="3">
        <f t="shared" si="24"/>
        <v>3.0523581118918537E-3</v>
      </c>
      <c r="AB97" s="3">
        <f t="shared" si="24"/>
        <v>5.2317758916572662E-4</v>
      </c>
      <c r="AC97" s="3">
        <f t="shared" si="24"/>
        <v>4.1342237810498275E-3</v>
      </c>
      <c r="AD97" s="3">
        <f t="shared" si="24"/>
        <v>1.7809848611030114E-3</v>
      </c>
      <c r="AE97" s="3">
        <f t="shared" si="24"/>
        <v>2.1130578340406171E-4</v>
      </c>
      <c r="AF97" s="3">
        <f t="shared" si="24"/>
        <v>4.7867736711037397E-5</v>
      </c>
      <c r="AG97" s="3">
        <f t="shared" si="24"/>
        <v>3.4115336749739565E-2</v>
      </c>
      <c r="AH97" s="3">
        <f t="shared" si="24"/>
        <v>1.1300182616194015E-2</v>
      </c>
      <c r="AI97" s="3">
        <f t="shared" si="24"/>
        <v>9.3212543508907307E-4</v>
      </c>
      <c r="AJ97" s="3">
        <f t="shared" si="24"/>
        <v>2.8979885792491234E-4</v>
      </c>
      <c r="AK97" s="3">
        <f t="shared" si="24"/>
        <v>9.7362508597624521E-4</v>
      </c>
      <c r="AL97" s="3">
        <f t="shared" si="24"/>
        <v>2.6880376323000472E-4</v>
      </c>
      <c r="AM97" s="3">
        <f t="shared" si="24"/>
        <v>2.5667603504943905E-4</v>
      </c>
      <c r="AN97" s="3">
        <f t="shared" si="24"/>
        <v>5.1330602200298163E-4</v>
      </c>
      <c r="AO97" s="3">
        <f t="shared" si="24"/>
        <v>3.8581912708243011E-5</v>
      </c>
      <c r="AP97" s="3">
        <f t="shared" si="24"/>
        <v>2.5715999066057767E-7</v>
      </c>
      <c r="AQ97" s="3">
        <f t="shared" si="24"/>
        <v>5.1593641021525132E-5</v>
      </c>
      <c r="AR97" s="3">
        <f t="shared" si="24"/>
        <v>5.5051080267870334E-3</v>
      </c>
      <c r="AS97" s="3">
        <f t="shared" si="24"/>
        <v>5.9174819256328629E-4</v>
      </c>
      <c r="AT97" s="3">
        <f t="shared" si="24"/>
        <v>2.9615762184900729E-3</v>
      </c>
      <c r="AU97" s="3">
        <f t="shared" si="24"/>
        <v>7.8760658406599494E-4</v>
      </c>
      <c r="AV97" s="3">
        <f t="shared" si="24"/>
        <v>1.8893174155428683E-3</v>
      </c>
      <c r="AW97" s="3">
        <f t="shared" si="24"/>
        <v>1.2491632809480545E-3</v>
      </c>
      <c r="AX97" s="3">
        <f t="shared" si="24"/>
        <v>9.2668519368612346E-4</v>
      </c>
      <c r="AY97" s="3">
        <f t="shared" si="24"/>
        <v>4.3594556404073903E-8</v>
      </c>
      <c r="AZ97" s="3">
        <f t="shared" si="24"/>
        <v>1.6331003858977796E-3</v>
      </c>
      <c r="BA97" s="3">
        <f t="shared" si="24"/>
        <v>1.3786007678812976E-3</v>
      </c>
      <c r="BB97" s="3">
        <f t="shared" si="24"/>
        <v>1.1254897356583365E-3</v>
      </c>
      <c r="BC97" s="3">
        <f t="shared" si="24"/>
        <v>8.9989173798119934E-5</v>
      </c>
      <c r="BD97" s="3">
        <f t="shared" si="24"/>
        <v>1.2031116085809264E-2</v>
      </c>
      <c r="BE97" s="3">
        <f t="shared" si="24"/>
        <v>5.4112761154655022E-7</v>
      </c>
      <c r="BF97" s="3">
        <f t="shared" si="24"/>
        <v>4.4508509193665448E-3</v>
      </c>
      <c r="BG97" s="3">
        <f t="shared" si="24"/>
        <v>2.514459113143341E-4</v>
      </c>
      <c r="BH97" s="3">
        <f t="shared" si="24"/>
        <v>8.5182118335242117E-5</v>
      </c>
    </row>
    <row r="99" spans="1:60" x14ac:dyDescent="0.3">
      <c r="A99" t="s">
        <v>35</v>
      </c>
      <c r="B99">
        <f>SUM(B97:BH97)</f>
        <v>0.16082268884132908</v>
      </c>
      <c r="C99" s="8" t="s">
        <v>36</v>
      </c>
      <c r="D99" s="1">
        <f>B99/60</f>
        <v>2.6803781473554848E-3</v>
      </c>
    </row>
    <row r="103" spans="1:60" x14ac:dyDescent="0.3">
      <c r="B103" s="23" t="s">
        <v>38</v>
      </c>
      <c r="C103" s="22"/>
      <c r="D103" s="22"/>
      <c r="J103" s="23" t="s">
        <v>21</v>
      </c>
      <c r="K103" s="22"/>
      <c r="L103" s="22"/>
    </row>
    <row r="104" spans="1:60" x14ac:dyDescent="0.3">
      <c r="A104" s="4" t="s">
        <v>15</v>
      </c>
      <c r="B104" s="4" t="s">
        <v>16</v>
      </c>
      <c r="C104" s="4" t="s">
        <v>2</v>
      </c>
      <c r="D104" s="4" t="s">
        <v>17</v>
      </c>
      <c r="E104" s="4" t="s">
        <v>18</v>
      </c>
      <c r="F104" s="4" t="s">
        <v>19</v>
      </c>
      <c r="G104" s="20" t="s">
        <v>20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20</v>
      </c>
    </row>
    <row r="105" spans="1:60" x14ac:dyDescent="0.3">
      <c r="A105" s="4">
        <v>61</v>
      </c>
      <c r="B105" s="11">
        <v>4.7</v>
      </c>
      <c r="C105" s="11">
        <v>1511.1</v>
      </c>
      <c r="D105" s="11">
        <v>5.7915000000000001</v>
      </c>
      <c r="E105" s="11">
        <v>1.03</v>
      </c>
      <c r="F105" s="11">
        <v>10.34</v>
      </c>
      <c r="G105" s="21">
        <f t="shared" ref="G105:G116" si="25">O105*$G$72+$G$69</f>
        <v>1937052.6306381018</v>
      </c>
      <c r="J105">
        <f t="shared" ref="J105:J116" si="26">$B$122*(B105-$B$119)</f>
        <v>0</v>
      </c>
      <c r="K105">
        <f t="shared" ref="K105:K116" si="27">$C$122*(C105-$C$119)</f>
        <v>7.0426788350556921E-2</v>
      </c>
      <c r="L105">
        <f t="shared" ref="L105:L116" si="28">$D$122*(D105-$D$119)</f>
        <v>0.95354366712391425</v>
      </c>
      <c r="M105">
        <f t="shared" ref="M105:M116" si="29">$E$122*(E105-$E$119)</f>
        <v>0.5985401459854014</v>
      </c>
      <c r="N105">
        <f t="shared" ref="N105:N116" si="30">$F$122*(F105-$F$119)</f>
        <v>6.6622251832111692E-3</v>
      </c>
      <c r="O105">
        <f t="array" ref="O105:O116">TRANSPOSE(J133:U133)</f>
        <v>0.19096971047287201</v>
      </c>
    </row>
    <row r="106" spans="1:60" x14ac:dyDescent="0.3">
      <c r="A106" s="4">
        <v>62</v>
      </c>
      <c r="B106" s="11">
        <v>7.4</v>
      </c>
      <c r="C106" s="11">
        <v>1301.2</v>
      </c>
      <c r="D106" s="11">
        <v>5.3319999999999999</v>
      </c>
      <c r="E106" s="11">
        <v>0.74</v>
      </c>
      <c r="F106" s="11">
        <v>10.27</v>
      </c>
      <c r="G106" s="21">
        <f t="shared" si="25"/>
        <v>1212551.927779539</v>
      </c>
      <c r="J106">
        <f t="shared" si="26"/>
        <v>0.13106796116504854</v>
      </c>
      <c r="K106">
        <f t="shared" si="27"/>
        <v>0</v>
      </c>
      <c r="L106">
        <f t="shared" si="28"/>
        <v>0.53333333333333321</v>
      </c>
      <c r="M106">
        <f t="shared" si="29"/>
        <v>0.52798053527980526</v>
      </c>
      <c r="N106">
        <f t="shared" si="30"/>
        <v>1.9986675549633153E-3</v>
      </c>
      <c r="O106">
        <v>3.4026603353605397E-2</v>
      </c>
    </row>
    <row r="107" spans="1:60" x14ac:dyDescent="0.3">
      <c r="A107" s="4">
        <v>63</v>
      </c>
      <c r="B107" s="11">
        <v>11.1</v>
      </c>
      <c r="C107" s="11">
        <v>1612.4</v>
      </c>
      <c r="D107" s="11">
        <v>5.8419999999999996</v>
      </c>
      <c r="E107" s="11">
        <v>0.97</v>
      </c>
      <c r="F107" s="11">
        <v>10.24</v>
      </c>
      <c r="G107" s="21">
        <f t="shared" si="25"/>
        <v>4499915.1053184392</v>
      </c>
      <c r="J107">
        <f t="shared" si="26"/>
        <v>0.31067961165048541</v>
      </c>
      <c r="K107">
        <f t="shared" si="27"/>
        <v>0.10441551469601396</v>
      </c>
      <c r="L107">
        <f t="shared" si="28"/>
        <v>0.99972565157750326</v>
      </c>
      <c r="M107">
        <f t="shared" si="29"/>
        <v>0.58394160583941601</v>
      </c>
      <c r="N107">
        <f t="shared" si="30"/>
        <v>0</v>
      </c>
      <c r="O107">
        <v>0.746143222808618</v>
      </c>
    </row>
    <row r="108" spans="1:60" x14ac:dyDescent="0.3">
      <c r="A108" s="4">
        <v>64</v>
      </c>
      <c r="B108" s="11">
        <v>14</v>
      </c>
      <c r="C108" s="11">
        <v>1810.2</v>
      </c>
      <c r="D108" s="11">
        <v>5.375</v>
      </c>
      <c r="E108" s="11">
        <v>1.88</v>
      </c>
      <c r="F108" s="11">
        <v>10.86</v>
      </c>
      <c r="G108" s="21">
        <f t="shared" si="25"/>
        <v>2131416.6028815848</v>
      </c>
      <c r="J108">
        <f t="shared" si="26"/>
        <v>0.45145631067961167</v>
      </c>
      <c r="K108">
        <f t="shared" si="27"/>
        <v>0.17078244530935444</v>
      </c>
      <c r="L108">
        <f t="shared" si="28"/>
        <v>0.57265660722450851</v>
      </c>
      <c r="M108">
        <f t="shared" si="29"/>
        <v>0.80535279805352777</v>
      </c>
      <c r="N108">
        <f t="shared" si="30"/>
        <v>4.1305796135909345E-2</v>
      </c>
      <c r="O108">
        <v>0.233073307606152</v>
      </c>
    </row>
    <row r="109" spans="1:60" x14ac:dyDescent="0.3">
      <c r="A109" s="4">
        <v>65</v>
      </c>
      <c r="B109" s="11">
        <v>18.5</v>
      </c>
      <c r="C109" s="11">
        <v>2421.8000000000002</v>
      </c>
      <c r="D109" s="11">
        <v>5.2732000000000001</v>
      </c>
      <c r="E109" s="11">
        <v>1.63</v>
      </c>
      <c r="F109" s="11">
        <v>12.14</v>
      </c>
      <c r="G109" s="21">
        <f t="shared" si="25"/>
        <v>2768025.0481392546</v>
      </c>
      <c r="J109">
        <f t="shared" si="26"/>
        <v>0.66990291262135926</v>
      </c>
      <c r="K109">
        <f t="shared" si="27"/>
        <v>0.37598980002684201</v>
      </c>
      <c r="L109">
        <f t="shared" si="28"/>
        <v>0.47956104252400555</v>
      </c>
      <c r="M109">
        <f t="shared" si="29"/>
        <v>0.74452554744525534</v>
      </c>
      <c r="N109">
        <f t="shared" si="30"/>
        <v>0.12658227848101269</v>
      </c>
      <c r="O109">
        <v>0.37097697978051702</v>
      </c>
    </row>
    <row r="110" spans="1:60" x14ac:dyDescent="0.3">
      <c r="A110" s="4">
        <v>66</v>
      </c>
      <c r="B110" s="11">
        <v>21.2</v>
      </c>
      <c r="C110" s="11">
        <v>2812.6</v>
      </c>
      <c r="D110" s="11">
        <v>5.4612999999999996</v>
      </c>
      <c r="E110" s="11">
        <v>2.62</v>
      </c>
      <c r="F110" s="11">
        <v>15.38</v>
      </c>
      <c r="G110" s="21">
        <f t="shared" si="25"/>
        <v>4064350.7508874075</v>
      </c>
      <c r="J110">
        <f t="shared" si="26"/>
        <v>0.80097087378640774</v>
      </c>
      <c r="K110">
        <f t="shared" si="27"/>
        <v>0.50711313917594947</v>
      </c>
      <c r="L110">
        <f t="shared" si="28"/>
        <v>0.65157750342935494</v>
      </c>
      <c r="M110">
        <f t="shared" si="29"/>
        <v>0.98540145985401451</v>
      </c>
      <c r="N110">
        <f t="shared" si="30"/>
        <v>0.34243837441705532</v>
      </c>
      <c r="O110">
        <v>0.65179021132762205</v>
      </c>
    </row>
    <row r="111" spans="1:60" x14ac:dyDescent="0.3">
      <c r="A111" s="4">
        <v>67</v>
      </c>
      <c r="B111" s="11">
        <v>25.2</v>
      </c>
      <c r="C111" s="11">
        <v>3534.7</v>
      </c>
      <c r="D111" s="11">
        <v>4.7488000000000001</v>
      </c>
      <c r="E111" s="11">
        <v>0.54</v>
      </c>
      <c r="F111" s="11">
        <v>15.84</v>
      </c>
      <c r="G111" s="21">
        <f t="shared" si="25"/>
        <v>4968821.1787612587</v>
      </c>
      <c r="J111">
        <f t="shared" si="26"/>
        <v>0.99514563106796117</v>
      </c>
      <c r="K111">
        <f t="shared" si="27"/>
        <v>0.74939605422090982</v>
      </c>
      <c r="L111">
        <f t="shared" si="28"/>
        <v>0</v>
      </c>
      <c r="M111">
        <f t="shared" si="29"/>
        <v>0.47931873479318732</v>
      </c>
      <c r="N111">
        <f t="shared" si="30"/>
        <v>0.37308461025982675</v>
      </c>
      <c r="O111">
        <v>0.84771879868156197</v>
      </c>
    </row>
    <row r="112" spans="1:60" x14ac:dyDescent="0.3">
      <c r="A112" s="4">
        <v>68</v>
      </c>
      <c r="B112" s="11">
        <v>25.3</v>
      </c>
      <c r="C112" s="11">
        <v>4281.6000000000004</v>
      </c>
      <c r="D112" s="11">
        <v>5.7914000000000003</v>
      </c>
      <c r="E112" s="11">
        <v>2.4</v>
      </c>
      <c r="F112" s="11">
        <v>17.8</v>
      </c>
      <c r="G112" s="21">
        <f t="shared" si="25"/>
        <v>5393256.3343470693</v>
      </c>
      <c r="J112">
        <f t="shared" si="26"/>
        <v>1</v>
      </c>
      <c r="K112">
        <f t="shared" si="27"/>
        <v>1</v>
      </c>
      <c r="L112">
        <f t="shared" si="28"/>
        <v>0.95345221764974897</v>
      </c>
      <c r="M112">
        <f t="shared" si="29"/>
        <v>0.93187347931873477</v>
      </c>
      <c r="N112">
        <f t="shared" si="30"/>
        <v>0.50366422385076626</v>
      </c>
      <c r="O112">
        <v>0.93966097599824905</v>
      </c>
    </row>
    <row r="113" spans="1:21" x14ac:dyDescent="0.3">
      <c r="A113" s="4">
        <v>69</v>
      </c>
      <c r="B113" s="11">
        <v>21.7</v>
      </c>
      <c r="C113" s="11">
        <v>3686.3</v>
      </c>
      <c r="D113" s="11">
        <v>5.335</v>
      </c>
      <c r="E113" s="11">
        <v>1.5</v>
      </c>
      <c r="F113" s="11">
        <v>24.53</v>
      </c>
      <c r="G113" s="21">
        <f t="shared" si="25"/>
        <v>5526546.7810778655</v>
      </c>
      <c r="J113">
        <f t="shared" si="26"/>
        <v>0.82524271844660191</v>
      </c>
      <c r="K113">
        <f t="shared" si="27"/>
        <v>0.80026170983760569</v>
      </c>
      <c r="L113">
        <f t="shared" si="28"/>
        <v>0.53607681755829906</v>
      </c>
      <c r="M113">
        <f t="shared" si="29"/>
        <v>0.71289537712895368</v>
      </c>
      <c r="N113">
        <f t="shared" si="30"/>
        <v>0.95203197868087952</v>
      </c>
      <c r="O113">
        <v>0.96853467726135201</v>
      </c>
    </row>
    <row r="114" spans="1:21" x14ac:dyDescent="0.3">
      <c r="A114" s="4">
        <v>70</v>
      </c>
      <c r="B114" s="11">
        <v>16.2</v>
      </c>
      <c r="C114" s="11">
        <v>2154.4</v>
      </c>
      <c r="D114" s="11">
        <v>5.8422999999999998</v>
      </c>
      <c r="E114" s="11">
        <v>2.68</v>
      </c>
      <c r="F114" s="11">
        <v>25.25</v>
      </c>
      <c r="G114" s="21">
        <f t="shared" si="25"/>
        <v>5135938.6374884397</v>
      </c>
      <c r="J114">
        <f t="shared" si="26"/>
        <v>0.55825242718446599</v>
      </c>
      <c r="K114">
        <f t="shared" si="27"/>
        <v>0.28627029928868608</v>
      </c>
      <c r="L114">
        <f t="shared" si="28"/>
        <v>1</v>
      </c>
      <c r="M114">
        <f t="shared" si="29"/>
        <v>1</v>
      </c>
      <c r="N114">
        <f t="shared" si="30"/>
        <v>1</v>
      </c>
      <c r="O114">
        <v>0.883920189685098</v>
      </c>
    </row>
    <row r="115" spans="1:21" x14ac:dyDescent="0.3">
      <c r="A115" s="4">
        <v>71</v>
      </c>
      <c r="B115" s="11">
        <v>8.6</v>
      </c>
      <c r="C115" s="11">
        <v>2545.1999999999998</v>
      </c>
      <c r="D115" s="11">
        <v>5.3789999999999996</v>
      </c>
      <c r="E115" s="11">
        <v>-1.43</v>
      </c>
      <c r="F115" s="11">
        <v>21.63</v>
      </c>
      <c r="G115" s="21">
        <f t="shared" si="25"/>
        <v>3510122.7968835286</v>
      </c>
      <c r="J115">
        <f t="shared" si="26"/>
        <v>0.18932038834951453</v>
      </c>
      <c r="K115">
        <f t="shared" si="27"/>
        <v>0.41739363843779342</v>
      </c>
      <c r="L115">
        <f t="shared" si="28"/>
        <v>0.57631458619112896</v>
      </c>
      <c r="M115">
        <f t="shared" si="29"/>
        <v>0</v>
      </c>
      <c r="N115">
        <f t="shared" si="30"/>
        <v>0.75882744836775473</v>
      </c>
      <c r="O115">
        <v>0.53173200184552105</v>
      </c>
    </row>
    <row r="116" spans="1:21" x14ac:dyDescent="0.3">
      <c r="A116" s="4">
        <v>72</v>
      </c>
      <c r="B116" s="11">
        <v>6.4</v>
      </c>
      <c r="C116" s="11">
        <v>2715.4</v>
      </c>
      <c r="D116" s="11">
        <v>5.2732000000000001</v>
      </c>
      <c r="E116" s="11">
        <v>1.17</v>
      </c>
      <c r="F116" s="11">
        <v>20.239999999999998</v>
      </c>
      <c r="G116" s="21">
        <f t="shared" si="25"/>
        <v>2041298.9564946077</v>
      </c>
      <c r="J116">
        <f t="shared" si="26"/>
        <v>8.2524271844660199E-2</v>
      </c>
      <c r="K116">
        <f t="shared" si="27"/>
        <v>0.47450006710508652</v>
      </c>
      <c r="L116">
        <f t="shared" si="28"/>
        <v>0.47956104252400555</v>
      </c>
      <c r="M116">
        <f t="shared" si="29"/>
        <v>0.63260340632603396</v>
      </c>
      <c r="N116">
        <f t="shared" si="30"/>
        <v>0.66622251832111912</v>
      </c>
      <c r="O116">
        <v>0.21355180352141601</v>
      </c>
    </row>
    <row r="119" spans="1:21" x14ac:dyDescent="0.3">
      <c r="A119" t="s">
        <v>22</v>
      </c>
      <c r="B119">
        <f>MIN(B105:B116)</f>
        <v>4.7</v>
      </c>
      <c r="C119">
        <f>MIN(C105:C116)</f>
        <v>1301.2</v>
      </c>
      <c r="D119">
        <f>MIN(D105:D116)</f>
        <v>4.7488000000000001</v>
      </c>
      <c r="E119">
        <f>MIN(E105:E116)</f>
        <v>-1.43</v>
      </c>
      <c r="F119">
        <f>MIN(F105:F116)</f>
        <v>10.24</v>
      </c>
    </row>
    <row r="120" spans="1:21" x14ac:dyDescent="0.3">
      <c r="A120" t="s">
        <v>23</v>
      </c>
      <c r="B120">
        <f>MAX(B105:B116)</f>
        <v>25.3</v>
      </c>
      <c r="C120">
        <f>MAX(C105:C116)</f>
        <v>4281.6000000000004</v>
      </c>
      <c r="D120">
        <f>MAX(D105:D116)</f>
        <v>5.8422999999999998</v>
      </c>
      <c r="E120">
        <f>MAX(E105:E116)</f>
        <v>2.68</v>
      </c>
      <c r="F120">
        <f>MAX(F105:F116)</f>
        <v>25.25</v>
      </c>
    </row>
    <row r="121" spans="1:21" x14ac:dyDescent="0.3">
      <c r="A121" t="s">
        <v>24</v>
      </c>
      <c r="B121">
        <f>B120-B119</f>
        <v>20.6</v>
      </c>
      <c r="C121">
        <f t="shared" ref="C121:E121" si="31">C120-C119</f>
        <v>2980.4000000000005</v>
      </c>
      <c r="D121">
        <f t="shared" si="31"/>
        <v>1.0934999999999997</v>
      </c>
      <c r="E121">
        <f t="shared" si="31"/>
        <v>4.1100000000000003</v>
      </c>
      <c r="F121">
        <f>F120-F119</f>
        <v>15.01</v>
      </c>
    </row>
    <row r="122" spans="1:21" x14ac:dyDescent="0.3">
      <c r="A122" t="s">
        <v>25</v>
      </c>
      <c r="B122">
        <f>1/B121</f>
        <v>4.8543689320388349E-2</v>
      </c>
      <c r="C122">
        <f t="shared" ref="C122:F122" si="32">1/C121</f>
        <v>3.355254328278083E-4</v>
      </c>
      <c r="D122">
        <f t="shared" si="32"/>
        <v>0.9144947416552357</v>
      </c>
      <c r="E122">
        <f t="shared" si="32"/>
        <v>0.24330900243309</v>
      </c>
      <c r="F122">
        <f t="shared" si="32"/>
        <v>6.6622251832111928E-2</v>
      </c>
    </row>
    <row r="125" spans="1:21" x14ac:dyDescent="0.3">
      <c r="J125" s="23" t="s">
        <v>31</v>
      </c>
      <c r="K125" s="23"/>
      <c r="L125" s="23"/>
    </row>
    <row r="126" spans="1:21" x14ac:dyDescent="0.3">
      <c r="J126">
        <f t="array" ref="J126:O130">TRANSPOSE(J105:N110)</f>
        <v>0</v>
      </c>
      <c r="K126">
        <v>0.13106796116504854</v>
      </c>
      <c r="L126">
        <v>0.31067961165048541</v>
      </c>
      <c r="M126">
        <v>0.45145631067961167</v>
      </c>
      <c r="N126">
        <v>0.66990291262135926</v>
      </c>
      <c r="O126">
        <v>0.80097087378640774</v>
      </c>
      <c r="P126">
        <f t="array" ref="P126:U131">TRANSPOSE(J111:N116)</f>
        <v>0.99514563106796117</v>
      </c>
      <c r="Q126">
        <v>1</v>
      </c>
      <c r="R126">
        <v>0.82524271844660191</v>
      </c>
      <c r="S126">
        <v>0.55825242718446599</v>
      </c>
      <c r="T126">
        <v>0.18932038834951453</v>
      </c>
      <c r="U126">
        <v>8.2524271844660199E-2</v>
      </c>
    </row>
    <row r="127" spans="1:21" x14ac:dyDescent="0.3">
      <c r="J127">
        <v>7.0426788350556921E-2</v>
      </c>
      <c r="K127">
        <v>0</v>
      </c>
      <c r="L127">
        <v>0.10441551469601396</v>
      </c>
      <c r="M127">
        <v>0.17078244530935444</v>
      </c>
      <c r="N127">
        <v>0.37598980002684201</v>
      </c>
      <c r="O127">
        <v>0.50711313917594947</v>
      </c>
      <c r="P127">
        <v>0.74939605422090982</v>
      </c>
      <c r="Q127">
        <v>1</v>
      </c>
      <c r="R127">
        <v>0.80026170983760569</v>
      </c>
      <c r="S127">
        <v>0.28627029928868608</v>
      </c>
      <c r="T127">
        <v>0.41739363843779342</v>
      </c>
      <c r="U127">
        <v>0.47450006710508652</v>
      </c>
    </row>
    <row r="128" spans="1:21" x14ac:dyDescent="0.3">
      <c r="J128">
        <v>0.95354366712391425</v>
      </c>
      <c r="K128">
        <v>0.53333333333333321</v>
      </c>
      <c r="L128">
        <v>0.99972565157750326</v>
      </c>
      <c r="M128">
        <v>0.57265660722450851</v>
      </c>
      <c r="N128">
        <v>0.47956104252400555</v>
      </c>
      <c r="O128">
        <v>0.65157750342935494</v>
      </c>
      <c r="P128">
        <v>0</v>
      </c>
      <c r="Q128">
        <v>0.95345221764974897</v>
      </c>
      <c r="R128">
        <v>0.53607681755829906</v>
      </c>
      <c r="S128">
        <v>1</v>
      </c>
      <c r="T128">
        <v>0.57631458619112896</v>
      </c>
      <c r="U128">
        <v>0.47956104252400555</v>
      </c>
    </row>
    <row r="129" spans="10:21" x14ac:dyDescent="0.3">
      <c r="J129">
        <v>0.5985401459854014</v>
      </c>
      <c r="K129">
        <v>0.52798053527980526</v>
      </c>
      <c r="L129">
        <v>0.58394160583941601</v>
      </c>
      <c r="M129">
        <v>0.80535279805352777</v>
      </c>
      <c r="N129">
        <v>0.74452554744525534</v>
      </c>
      <c r="O129">
        <v>0.98540145985401451</v>
      </c>
      <c r="P129">
        <v>0.47931873479318732</v>
      </c>
      <c r="Q129">
        <v>0.93187347931873477</v>
      </c>
      <c r="R129">
        <v>0.71289537712895368</v>
      </c>
      <c r="S129">
        <v>1</v>
      </c>
      <c r="T129">
        <v>0</v>
      </c>
      <c r="U129">
        <v>0.63260340632603396</v>
      </c>
    </row>
    <row r="130" spans="10:21" x14ac:dyDescent="0.3">
      <c r="J130">
        <v>6.6622251832111692E-3</v>
      </c>
      <c r="K130">
        <v>1.9986675549633153E-3</v>
      </c>
      <c r="L130">
        <v>0</v>
      </c>
      <c r="M130">
        <v>4.1305796135909345E-2</v>
      </c>
      <c r="N130">
        <v>0.12658227848101269</v>
      </c>
      <c r="O130">
        <v>0.34243837441705532</v>
      </c>
      <c r="P130">
        <v>0.37308461025982675</v>
      </c>
      <c r="Q130">
        <v>0.50366422385076626</v>
      </c>
      <c r="R130">
        <v>0.95203197868087952</v>
      </c>
      <c r="S130">
        <v>1</v>
      </c>
      <c r="T130">
        <v>0.75882744836775473</v>
      </c>
      <c r="U130">
        <v>0.66622251832111912</v>
      </c>
    </row>
    <row r="131" spans="10:21" x14ac:dyDescent="0.3">
      <c r="J131" s="6"/>
      <c r="K131" s="6"/>
      <c r="L131" s="6"/>
      <c r="M131" s="6"/>
      <c r="N131" s="6"/>
      <c r="O131" s="6"/>
      <c r="P131" s="6" t="e">
        <v>#N/A</v>
      </c>
      <c r="Q131" s="6" t="e">
        <v>#N/A</v>
      </c>
      <c r="R131" s="6" t="e">
        <v>#N/A</v>
      </c>
      <c r="S131" s="6" t="e">
        <v>#N/A</v>
      </c>
      <c r="T131" s="6" t="e">
        <v>#N/A</v>
      </c>
      <c r="U131" s="6" t="e">
        <v>#N/A</v>
      </c>
    </row>
    <row r="133" spans="10:21" x14ac:dyDescent="0.3">
      <c r="J133" s="6">
        <v>0.19096971047287201</v>
      </c>
      <c r="K133" s="6">
        <v>3.4026603353605397E-2</v>
      </c>
      <c r="L133" s="6">
        <v>0.746143222808618</v>
      </c>
      <c r="M133" s="6">
        <v>0.233073307606152</v>
      </c>
      <c r="N133" s="6">
        <v>0.37097697978051702</v>
      </c>
      <c r="O133" s="6">
        <v>0.65179021132762205</v>
      </c>
      <c r="P133" s="6">
        <v>0.84771879868156197</v>
      </c>
      <c r="Q133" s="6">
        <v>0.93966097599824905</v>
      </c>
      <c r="R133" s="6">
        <v>0.96853467726135201</v>
      </c>
      <c r="S133" s="6">
        <v>0.883920189685098</v>
      </c>
      <c r="T133" s="6">
        <v>0.53173200184552105</v>
      </c>
      <c r="U133" s="6">
        <v>0.21355180352141601</v>
      </c>
    </row>
  </sheetData>
  <mergeCells count="10">
    <mergeCell ref="B62:D62"/>
    <mergeCell ref="J103:L103"/>
    <mergeCell ref="J125:L125"/>
    <mergeCell ref="A67:G67"/>
    <mergeCell ref="B78:C81"/>
    <mergeCell ref="B77:C77"/>
    <mergeCell ref="B84:C84"/>
    <mergeCell ref="B103:D103"/>
    <mergeCell ref="E77:G77"/>
    <mergeCell ref="I67:O6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5444-652C-49A4-B031-0B8E8D5E4D38}">
  <dimension ref="A1:Q61"/>
  <sheetViews>
    <sheetView workbookViewId="0">
      <selection activeCell="Q2" sqref="Q2"/>
    </sheetView>
  </sheetViews>
  <sheetFormatPr defaultRowHeight="14.4" x14ac:dyDescent="0.3"/>
  <cols>
    <col min="1" max="1" width="11.109375" bestFit="1" customWidth="1"/>
    <col min="2" max="2" width="12.77734375" bestFit="1" customWidth="1"/>
    <col min="3" max="3" width="20.6640625" bestFit="1" customWidth="1"/>
    <col min="4" max="4" width="12.77734375" bestFit="1" customWidth="1"/>
    <col min="5" max="5" width="9.33203125" bestFit="1" customWidth="1"/>
    <col min="6" max="6" width="9" customWidth="1"/>
    <col min="7" max="7" width="17.21875" bestFit="1" customWidth="1"/>
    <col min="8" max="8" width="8.21875" bestFit="1" customWidth="1"/>
  </cols>
  <sheetData>
    <row r="1" spans="1:17" x14ac:dyDescent="0.3">
      <c r="A1" s="5" t="s">
        <v>0</v>
      </c>
      <c r="B1" s="5" t="s">
        <v>49</v>
      </c>
      <c r="C1" s="5" t="s">
        <v>2</v>
      </c>
      <c r="D1" s="5" t="s">
        <v>17</v>
      </c>
      <c r="E1" s="5" t="s">
        <v>18</v>
      </c>
      <c r="F1" s="5" t="s">
        <v>19</v>
      </c>
      <c r="G1" s="5" t="s">
        <v>48</v>
      </c>
      <c r="H1" s="19"/>
      <c r="J1" s="5" t="s">
        <v>0</v>
      </c>
      <c r="K1" s="5" t="s">
        <v>16</v>
      </c>
      <c r="L1" s="5" t="s">
        <v>2</v>
      </c>
      <c r="M1" s="5" t="s">
        <v>17</v>
      </c>
      <c r="N1" s="5" t="s">
        <v>18</v>
      </c>
      <c r="O1" s="5" t="s">
        <v>19</v>
      </c>
      <c r="P1" s="5" t="s">
        <v>48</v>
      </c>
      <c r="Q1" s="32" t="s">
        <v>20</v>
      </c>
    </row>
    <row r="2" spans="1:17" x14ac:dyDescent="0.3">
      <c r="A2" s="12">
        <v>1</v>
      </c>
      <c r="B2" s="12">
        <v>4.7</v>
      </c>
      <c r="C2" s="12">
        <v>2702.7</v>
      </c>
      <c r="D2" s="12">
        <v>2.214</v>
      </c>
      <c r="E2" s="12">
        <v>1.98</v>
      </c>
      <c r="F2" s="12">
        <v>7.75</v>
      </c>
      <c r="G2" s="13">
        <v>1146815</v>
      </c>
      <c r="H2" s="19">
        <f t="shared" ref="H1:H60" si="0">(G2*$G$72+$G$69)</f>
        <v>0</v>
      </c>
      <c r="J2" s="12">
        <v>1</v>
      </c>
      <c r="K2" s="12">
        <v>4.7</v>
      </c>
      <c r="L2" s="12">
        <v>2702.7</v>
      </c>
      <c r="M2" s="12">
        <v>2.214</v>
      </c>
      <c r="N2" s="12">
        <v>1.98</v>
      </c>
      <c r="O2" s="12">
        <v>7.75</v>
      </c>
      <c r="P2" s="13">
        <v>1146815</v>
      </c>
      <c r="Q2" s="33">
        <f>X2*$G$72+$G$69</f>
        <v>0</v>
      </c>
    </row>
    <row r="3" spans="1:17" x14ac:dyDescent="0.3">
      <c r="A3" s="12">
        <v>2</v>
      </c>
      <c r="B3" s="12">
        <v>5.6</v>
      </c>
      <c r="C3" s="12">
        <v>2584.9</v>
      </c>
      <c r="D3" s="12">
        <v>2.214</v>
      </c>
      <c r="E3" s="12">
        <v>0.43</v>
      </c>
      <c r="F3" s="12">
        <v>7.89</v>
      </c>
      <c r="G3" s="13">
        <v>1352184</v>
      </c>
      <c r="H3" s="19">
        <f t="shared" si="0"/>
        <v>0</v>
      </c>
      <c r="J3" s="12">
        <v>2</v>
      </c>
      <c r="K3" s="12">
        <v>5.6</v>
      </c>
      <c r="L3" s="12">
        <v>2584.9</v>
      </c>
      <c r="M3" s="12">
        <v>2.214</v>
      </c>
      <c r="N3" s="12">
        <v>0.43</v>
      </c>
      <c r="O3" s="12">
        <v>7.89</v>
      </c>
      <c r="P3" s="13">
        <v>1352184</v>
      </c>
      <c r="Q3" s="33">
        <f t="shared" ref="Q3:Q61" si="1">X3*$G$72+$G$69</f>
        <v>0</v>
      </c>
    </row>
    <row r="4" spans="1:17" x14ac:dyDescent="0.3">
      <c r="A4" s="12">
        <v>3</v>
      </c>
      <c r="B4" s="12">
        <v>9</v>
      </c>
      <c r="C4" s="12">
        <v>2047.3</v>
      </c>
      <c r="D4" s="12">
        <v>2.2157</v>
      </c>
      <c r="E4" s="12">
        <v>1.1299999999999999</v>
      </c>
      <c r="F4" s="12">
        <v>8.39</v>
      </c>
      <c r="G4" s="13">
        <v>1851980</v>
      </c>
      <c r="H4" s="19">
        <f t="shared" si="0"/>
        <v>0</v>
      </c>
      <c r="J4" s="12">
        <v>3</v>
      </c>
      <c r="K4" s="12">
        <v>9</v>
      </c>
      <c r="L4" s="12">
        <v>2047.3</v>
      </c>
      <c r="M4" s="12">
        <v>2.2157</v>
      </c>
      <c r="N4" s="12">
        <v>1.1299999999999999</v>
      </c>
      <c r="O4" s="12">
        <v>8.39</v>
      </c>
      <c r="P4" s="13">
        <v>1851980</v>
      </c>
      <c r="Q4" s="33">
        <f t="shared" si="1"/>
        <v>0</v>
      </c>
    </row>
    <row r="5" spans="1:17" x14ac:dyDescent="0.3">
      <c r="A5" s="12">
        <v>4</v>
      </c>
      <c r="B5" s="12">
        <v>13.5</v>
      </c>
      <c r="C5" s="12">
        <v>2152.4</v>
      </c>
      <c r="D5" s="12">
        <v>2.1282000000000001</v>
      </c>
      <c r="E5" s="12">
        <v>1.34</v>
      </c>
      <c r="F5" s="12">
        <v>9.3800000000000008</v>
      </c>
      <c r="G5" s="13">
        <v>2652071</v>
      </c>
      <c r="H5" s="19">
        <f t="shared" si="0"/>
        <v>0</v>
      </c>
      <c r="J5" s="12">
        <v>4</v>
      </c>
      <c r="K5" s="12">
        <v>13.5</v>
      </c>
      <c r="L5" s="12">
        <v>2152.4</v>
      </c>
      <c r="M5" s="12">
        <v>2.1282000000000001</v>
      </c>
      <c r="N5" s="12">
        <v>1.34</v>
      </c>
      <c r="O5" s="12">
        <v>9.3800000000000008</v>
      </c>
      <c r="P5" s="13">
        <v>2652071</v>
      </c>
      <c r="Q5" s="33">
        <f t="shared" si="1"/>
        <v>0</v>
      </c>
    </row>
    <row r="6" spans="1:17" x14ac:dyDescent="0.3">
      <c r="A6" s="12">
        <v>5</v>
      </c>
      <c r="B6" s="12">
        <v>17.3</v>
      </c>
      <c r="C6" s="12">
        <v>3912.1</v>
      </c>
      <c r="D6" s="12">
        <v>2.0920999999999998</v>
      </c>
      <c r="E6" s="12">
        <v>0.4</v>
      </c>
      <c r="F6" s="12">
        <v>9.66</v>
      </c>
      <c r="G6" s="13">
        <v>3900096</v>
      </c>
      <c r="H6" s="19">
        <f t="shared" si="0"/>
        <v>0</v>
      </c>
      <c r="J6" s="12">
        <v>5</v>
      </c>
      <c r="K6" s="12">
        <v>17.3</v>
      </c>
      <c r="L6" s="12">
        <v>3912.1</v>
      </c>
      <c r="M6" s="12">
        <v>2.0920999999999998</v>
      </c>
      <c r="N6" s="12">
        <v>0.4</v>
      </c>
      <c r="O6" s="12">
        <v>9.66</v>
      </c>
      <c r="P6" s="13">
        <v>3900096</v>
      </c>
      <c r="Q6" s="33">
        <f t="shared" si="1"/>
        <v>0</v>
      </c>
    </row>
    <row r="7" spans="1:17" x14ac:dyDescent="0.3">
      <c r="A7" s="12">
        <v>6</v>
      </c>
      <c r="B7" s="12">
        <v>21.4</v>
      </c>
      <c r="C7" s="12">
        <v>3465.5</v>
      </c>
      <c r="D7" s="12">
        <v>2.1154000000000002</v>
      </c>
      <c r="E7" s="12">
        <v>0.31</v>
      </c>
      <c r="F7" s="12">
        <v>9.16</v>
      </c>
      <c r="G7" s="13">
        <v>4335075</v>
      </c>
      <c r="H7" s="19">
        <f t="shared" si="0"/>
        <v>0</v>
      </c>
      <c r="J7" s="12">
        <v>6</v>
      </c>
      <c r="K7" s="12">
        <v>21.4</v>
      </c>
      <c r="L7" s="12">
        <v>3465.5</v>
      </c>
      <c r="M7" s="12">
        <v>2.1154000000000002</v>
      </c>
      <c r="N7" s="12">
        <v>0.31</v>
      </c>
      <c r="O7" s="12">
        <v>9.16</v>
      </c>
      <c r="P7" s="13">
        <v>4335075</v>
      </c>
      <c r="Q7" s="33">
        <f t="shared" si="1"/>
        <v>0</v>
      </c>
    </row>
    <row r="8" spans="1:17" x14ac:dyDescent="0.3">
      <c r="A8" s="12">
        <v>7</v>
      </c>
      <c r="B8" s="12">
        <v>25.5</v>
      </c>
      <c r="C8" s="12">
        <v>3812.1</v>
      </c>
      <c r="D8" s="12">
        <v>2.1156999999999999</v>
      </c>
      <c r="E8" s="12">
        <v>0.45</v>
      </c>
      <c r="F8" s="12">
        <v>9.32</v>
      </c>
      <c r="G8" s="13">
        <v>5214519</v>
      </c>
      <c r="H8" s="19">
        <f t="shared" si="0"/>
        <v>0</v>
      </c>
      <c r="J8" s="12">
        <v>7</v>
      </c>
      <c r="K8" s="12">
        <v>25.5</v>
      </c>
      <c r="L8" s="12">
        <v>3812.1</v>
      </c>
      <c r="M8" s="12">
        <v>2.1156999999999999</v>
      </c>
      <c r="N8" s="12">
        <v>0.45</v>
      </c>
      <c r="O8" s="12">
        <v>9.32</v>
      </c>
      <c r="P8" s="13">
        <v>5214519</v>
      </c>
      <c r="Q8" s="33">
        <f t="shared" si="1"/>
        <v>0</v>
      </c>
    </row>
    <row r="9" spans="1:17" x14ac:dyDescent="0.3">
      <c r="A9" s="12">
        <v>8</v>
      </c>
      <c r="B9" s="12">
        <v>26</v>
      </c>
      <c r="C9" s="12">
        <v>4743.3</v>
      </c>
      <c r="D9" s="12">
        <v>2.1591</v>
      </c>
      <c r="E9" s="12">
        <v>0.09</v>
      </c>
      <c r="F9" s="12">
        <v>9.5399999999999991</v>
      </c>
      <c r="G9" s="13">
        <v>5283333</v>
      </c>
      <c r="H9" s="19">
        <f t="shared" si="0"/>
        <v>0</v>
      </c>
      <c r="J9" s="12">
        <v>8</v>
      </c>
      <c r="K9" s="12">
        <v>26</v>
      </c>
      <c r="L9" s="12">
        <v>4743.3</v>
      </c>
      <c r="M9" s="12">
        <v>2.1591</v>
      </c>
      <c r="N9" s="12">
        <v>0.09</v>
      </c>
      <c r="O9" s="12">
        <v>9.5399999999999991</v>
      </c>
      <c r="P9" s="13">
        <v>5283333</v>
      </c>
      <c r="Q9" s="33">
        <f t="shared" si="1"/>
        <v>0</v>
      </c>
    </row>
    <row r="10" spans="1:17" x14ac:dyDescent="0.3">
      <c r="A10" s="12">
        <v>9</v>
      </c>
      <c r="B10" s="12">
        <v>20.399999999999999</v>
      </c>
      <c r="C10" s="12">
        <v>3918.5</v>
      </c>
      <c r="D10" s="12">
        <v>2.2054999999999998</v>
      </c>
      <c r="E10" s="12">
        <v>0.14000000000000001</v>
      </c>
      <c r="F10" s="12">
        <v>8.86</v>
      </c>
      <c r="G10" s="13">
        <v>4352429</v>
      </c>
      <c r="H10" s="19">
        <f t="shared" si="0"/>
        <v>0</v>
      </c>
      <c r="J10" s="12">
        <v>9</v>
      </c>
      <c r="K10" s="12">
        <v>20.399999999999999</v>
      </c>
      <c r="L10" s="12">
        <v>3918.5</v>
      </c>
      <c r="M10" s="12">
        <v>2.2054999999999998</v>
      </c>
      <c r="N10" s="12">
        <v>0.14000000000000001</v>
      </c>
      <c r="O10" s="12">
        <v>8.86</v>
      </c>
      <c r="P10" s="13">
        <v>4352429</v>
      </c>
      <c r="Q10" s="33">
        <f t="shared" si="1"/>
        <v>0</v>
      </c>
    </row>
    <row r="11" spans="1:17" x14ac:dyDescent="0.3">
      <c r="A11" s="12">
        <v>10</v>
      </c>
      <c r="B11" s="12">
        <v>14.7</v>
      </c>
      <c r="C11" s="12">
        <v>2417.1999999999998</v>
      </c>
      <c r="D11" s="12">
        <v>2.2589999999999999</v>
      </c>
      <c r="E11" s="12">
        <v>1.9</v>
      </c>
      <c r="F11" s="12">
        <v>8.9600000000000009</v>
      </c>
      <c r="G11" s="13">
        <v>3439554</v>
      </c>
      <c r="H11" s="19">
        <f t="shared" si="0"/>
        <v>0</v>
      </c>
      <c r="J11" s="12">
        <v>10</v>
      </c>
      <c r="K11" s="12">
        <v>14.7</v>
      </c>
      <c r="L11" s="12">
        <v>2417.1999999999998</v>
      </c>
      <c r="M11" s="12">
        <v>2.2589999999999999</v>
      </c>
      <c r="N11" s="12">
        <v>1.9</v>
      </c>
      <c r="O11" s="12">
        <v>8.9600000000000009</v>
      </c>
      <c r="P11" s="13">
        <v>3439554</v>
      </c>
      <c r="Q11" s="33">
        <f t="shared" si="1"/>
        <v>0</v>
      </c>
    </row>
    <row r="12" spans="1:17" x14ac:dyDescent="0.3">
      <c r="A12" s="12">
        <v>11</v>
      </c>
      <c r="B12" s="12">
        <v>8.5</v>
      </c>
      <c r="C12" s="12">
        <v>1252.5</v>
      </c>
      <c r="D12" s="12">
        <v>2.2322000000000002</v>
      </c>
      <c r="E12" s="12">
        <v>0.18</v>
      </c>
      <c r="F12" s="12">
        <v>9.15</v>
      </c>
      <c r="G12" s="13">
        <v>1729803</v>
      </c>
      <c r="H12" s="19">
        <f t="shared" si="0"/>
        <v>0</v>
      </c>
      <c r="J12" s="12">
        <v>11</v>
      </c>
      <c r="K12" s="12">
        <v>8.5</v>
      </c>
      <c r="L12" s="12">
        <v>1252.5</v>
      </c>
      <c r="M12" s="12">
        <v>2.2322000000000002</v>
      </c>
      <c r="N12" s="12">
        <v>0.18</v>
      </c>
      <c r="O12" s="12">
        <v>9.15</v>
      </c>
      <c r="P12" s="13">
        <v>1729803</v>
      </c>
      <c r="Q12" s="33">
        <f t="shared" si="1"/>
        <v>0</v>
      </c>
    </row>
    <row r="13" spans="1:17" x14ac:dyDescent="0.3">
      <c r="A13" s="12">
        <v>12</v>
      </c>
      <c r="B13" s="12">
        <v>7.1</v>
      </c>
      <c r="C13" s="12">
        <v>1297.4000000000001</v>
      </c>
      <c r="D13" s="12">
        <v>2.2879</v>
      </c>
      <c r="E13" s="12">
        <v>-0.44</v>
      </c>
      <c r="F13" s="12">
        <v>8.17</v>
      </c>
      <c r="G13" s="13">
        <v>1580041</v>
      </c>
      <c r="H13" s="19">
        <f t="shared" si="0"/>
        <v>0</v>
      </c>
      <c r="J13" s="12">
        <v>12</v>
      </c>
      <c r="K13" s="12">
        <v>7.1</v>
      </c>
      <c r="L13" s="12">
        <v>1297.4000000000001</v>
      </c>
      <c r="M13" s="12">
        <v>2.2879</v>
      </c>
      <c r="N13" s="12">
        <v>-0.44</v>
      </c>
      <c r="O13" s="12">
        <v>8.17</v>
      </c>
      <c r="P13" s="13">
        <v>1580041</v>
      </c>
      <c r="Q13" s="33">
        <f t="shared" si="1"/>
        <v>0</v>
      </c>
    </row>
    <row r="14" spans="1:17" x14ac:dyDescent="0.3">
      <c r="A14" s="12">
        <v>13</v>
      </c>
      <c r="B14" s="12">
        <v>2.6</v>
      </c>
      <c r="C14" s="12">
        <v>1625.5</v>
      </c>
      <c r="D14" s="12">
        <v>2.3294999999999999</v>
      </c>
      <c r="E14" s="12">
        <v>1.1000000000000001</v>
      </c>
      <c r="F14" s="12">
        <v>7.24</v>
      </c>
      <c r="G14" s="14">
        <v>1250941</v>
      </c>
      <c r="H14" s="19">
        <f t="shared" si="0"/>
        <v>0</v>
      </c>
      <c r="J14" s="12">
        <v>13</v>
      </c>
      <c r="K14" s="12">
        <v>2.6</v>
      </c>
      <c r="L14" s="12">
        <v>1625.5</v>
      </c>
      <c r="M14" s="12">
        <v>2.3294999999999999</v>
      </c>
      <c r="N14" s="12">
        <v>1.1000000000000001</v>
      </c>
      <c r="O14" s="12">
        <v>7.24</v>
      </c>
      <c r="P14" s="14">
        <v>1250941</v>
      </c>
      <c r="Q14" s="33">
        <f t="shared" si="1"/>
        <v>0</v>
      </c>
    </row>
    <row r="15" spans="1:17" x14ac:dyDescent="0.3">
      <c r="A15" s="12">
        <v>14</v>
      </c>
      <c r="B15" s="12">
        <v>4.5999999999999996</v>
      </c>
      <c r="C15" s="12">
        <v>1427.3</v>
      </c>
      <c r="D15" s="12">
        <v>2.4550000000000001</v>
      </c>
      <c r="E15" s="12">
        <v>0.71</v>
      </c>
      <c r="F15" s="12">
        <v>7.55</v>
      </c>
      <c r="G15" s="14">
        <v>1383343</v>
      </c>
      <c r="H15" s="19">
        <f t="shared" si="0"/>
        <v>0</v>
      </c>
      <c r="J15" s="12">
        <v>14</v>
      </c>
      <c r="K15" s="12">
        <v>4.5999999999999996</v>
      </c>
      <c r="L15" s="12">
        <v>1427.3</v>
      </c>
      <c r="M15" s="12">
        <v>2.4550000000000001</v>
      </c>
      <c r="N15" s="12">
        <v>0.71</v>
      </c>
      <c r="O15" s="12">
        <v>7.55</v>
      </c>
      <c r="P15" s="14">
        <v>1383343</v>
      </c>
      <c r="Q15" s="33">
        <f t="shared" si="1"/>
        <v>0</v>
      </c>
    </row>
    <row r="16" spans="1:17" x14ac:dyDescent="0.3">
      <c r="A16" s="12">
        <v>15</v>
      </c>
      <c r="B16" s="12">
        <v>7.6</v>
      </c>
      <c r="C16" s="12">
        <v>1816</v>
      </c>
      <c r="D16" s="12">
        <v>2.5865999999999998</v>
      </c>
      <c r="E16" s="12">
        <v>1.19</v>
      </c>
      <c r="F16" s="12">
        <v>7.61</v>
      </c>
      <c r="G16" s="14">
        <v>1895940</v>
      </c>
      <c r="H16" s="19">
        <f t="shared" si="0"/>
        <v>0</v>
      </c>
      <c r="J16" s="12">
        <v>15</v>
      </c>
      <c r="K16" s="12">
        <v>7.6</v>
      </c>
      <c r="L16" s="12">
        <v>1816</v>
      </c>
      <c r="M16" s="12">
        <v>2.5865999999999998</v>
      </c>
      <c r="N16" s="12">
        <v>1.19</v>
      </c>
      <c r="O16" s="12">
        <v>7.61</v>
      </c>
      <c r="P16" s="14">
        <v>1895940</v>
      </c>
      <c r="Q16" s="33">
        <f t="shared" si="1"/>
        <v>0</v>
      </c>
    </row>
    <row r="17" spans="1:17" x14ac:dyDescent="0.3">
      <c r="A17" s="12">
        <v>16</v>
      </c>
      <c r="B17" s="12">
        <v>10.7</v>
      </c>
      <c r="C17" s="12">
        <v>1863.8</v>
      </c>
      <c r="D17" s="12">
        <v>2.6511999999999998</v>
      </c>
      <c r="E17" s="12">
        <v>1.63</v>
      </c>
      <c r="F17" s="12">
        <v>7.91</v>
      </c>
      <c r="G17" s="14">
        <v>2437263</v>
      </c>
      <c r="H17" s="19">
        <f t="shared" si="0"/>
        <v>0</v>
      </c>
      <c r="J17" s="12">
        <v>16</v>
      </c>
      <c r="K17" s="12">
        <v>10.7</v>
      </c>
      <c r="L17" s="12">
        <v>1863.8</v>
      </c>
      <c r="M17" s="12">
        <v>2.6511999999999998</v>
      </c>
      <c r="N17" s="12">
        <v>1.63</v>
      </c>
      <c r="O17" s="12">
        <v>7.91</v>
      </c>
      <c r="P17" s="14">
        <v>2437263</v>
      </c>
      <c r="Q17" s="33">
        <f t="shared" si="1"/>
        <v>0</v>
      </c>
    </row>
    <row r="18" spans="1:17" x14ac:dyDescent="0.3">
      <c r="A18" s="12">
        <v>17</v>
      </c>
      <c r="B18" s="12">
        <v>17.3</v>
      </c>
      <c r="C18" s="12">
        <v>2719.4</v>
      </c>
      <c r="D18" s="12">
        <v>2.6408999999999998</v>
      </c>
      <c r="E18" s="12">
        <v>0.56000000000000005</v>
      </c>
      <c r="F18" s="12">
        <v>8.09</v>
      </c>
      <c r="G18" s="14">
        <v>3804158</v>
      </c>
      <c r="H18" s="19">
        <f t="shared" si="0"/>
        <v>0</v>
      </c>
      <c r="J18" s="12">
        <v>17</v>
      </c>
      <c r="K18" s="12">
        <v>17.3</v>
      </c>
      <c r="L18" s="12">
        <v>2719.4</v>
      </c>
      <c r="M18" s="12">
        <v>2.6408999999999998</v>
      </c>
      <c r="N18" s="12">
        <v>0.56000000000000005</v>
      </c>
      <c r="O18" s="12">
        <v>8.09</v>
      </c>
      <c r="P18" s="14">
        <v>3804158</v>
      </c>
      <c r="Q18" s="33">
        <f t="shared" si="1"/>
        <v>0</v>
      </c>
    </row>
    <row r="19" spans="1:17" x14ac:dyDescent="0.3">
      <c r="A19" s="12">
        <v>18</v>
      </c>
      <c r="B19" s="12">
        <v>20.9</v>
      </c>
      <c r="C19" s="12">
        <v>3150.5</v>
      </c>
      <c r="D19" s="12">
        <v>2.6974999999999998</v>
      </c>
      <c r="E19" s="12">
        <v>-0.51</v>
      </c>
      <c r="F19" s="12">
        <v>7.2</v>
      </c>
      <c r="G19" s="14">
        <v>4123109</v>
      </c>
      <c r="H19" s="19">
        <f t="shared" si="0"/>
        <v>0</v>
      </c>
      <c r="J19" s="12">
        <v>18</v>
      </c>
      <c r="K19" s="12">
        <v>20.9</v>
      </c>
      <c r="L19" s="12">
        <v>3150.5</v>
      </c>
      <c r="M19" s="12">
        <v>2.6974999999999998</v>
      </c>
      <c r="N19" s="12">
        <v>-0.51</v>
      </c>
      <c r="O19" s="12">
        <v>7.2</v>
      </c>
      <c r="P19" s="14">
        <v>4123109</v>
      </c>
      <c r="Q19" s="33">
        <f t="shared" si="1"/>
        <v>0</v>
      </c>
    </row>
    <row r="20" spans="1:17" x14ac:dyDescent="0.3">
      <c r="A20" s="12">
        <v>19</v>
      </c>
      <c r="B20" s="12">
        <v>25.1</v>
      </c>
      <c r="C20" s="12">
        <v>3683</v>
      </c>
      <c r="D20" s="12">
        <v>2.6892</v>
      </c>
      <c r="E20" s="12">
        <v>0.09</v>
      </c>
      <c r="F20" s="12">
        <v>6.81</v>
      </c>
      <c r="G20" s="14">
        <v>5480502</v>
      </c>
      <c r="H20" s="19">
        <f t="shared" si="0"/>
        <v>0</v>
      </c>
      <c r="J20" s="12">
        <v>19</v>
      </c>
      <c r="K20" s="12">
        <v>25.1</v>
      </c>
      <c r="L20" s="12">
        <v>3683</v>
      </c>
      <c r="M20" s="12">
        <v>2.6892</v>
      </c>
      <c r="N20" s="12">
        <v>0.09</v>
      </c>
      <c r="O20" s="12">
        <v>6.81</v>
      </c>
      <c r="P20" s="14">
        <v>5480502</v>
      </c>
      <c r="Q20" s="33">
        <f t="shared" si="1"/>
        <v>0</v>
      </c>
    </row>
    <row r="21" spans="1:17" x14ac:dyDescent="0.3">
      <c r="A21" s="12">
        <v>20</v>
      </c>
      <c r="B21" s="12">
        <v>25.5</v>
      </c>
      <c r="C21" s="12">
        <v>4742.3999999999996</v>
      </c>
      <c r="D21" s="12">
        <v>2.8454000000000002</v>
      </c>
      <c r="E21" s="12">
        <v>0.4</v>
      </c>
      <c r="F21" s="12">
        <v>7.14</v>
      </c>
      <c r="G21" s="14">
        <v>5130967</v>
      </c>
      <c r="H21" s="19">
        <f t="shared" si="0"/>
        <v>0</v>
      </c>
      <c r="J21" s="12">
        <v>20</v>
      </c>
      <c r="K21" s="12">
        <v>25.5</v>
      </c>
      <c r="L21" s="12">
        <v>4742.3999999999996</v>
      </c>
      <c r="M21" s="12">
        <v>2.8454000000000002</v>
      </c>
      <c r="N21" s="12">
        <v>0.4</v>
      </c>
      <c r="O21" s="12">
        <v>7.14</v>
      </c>
      <c r="P21" s="14">
        <v>5130967</v>
      </c>
      <c r="Q21" s="33">
        <f t="shared" si="1"/>
        <v>0</v>
      </c>
    </row>
    <row r="22" spans="1:17" x14ac:dyDescent="0.3">
      <c r="A22" s="12">
        <v>21</v>
      </c>
      <c r="B22" s="12">
        <v>23</v>
      </c>
      <c r="C22" s="12">
        <v>3868.8</v>
      </c>
      <c r="D22" s="12">
        <v>3.0032000000000001</v>
      </c>
      <c r="E22" s="12">
        <v>0.89</v>
      </c>
      <c r="F22" s="12">
        <v>7.95</v>
      </c>
      <c r="G22" s="14">
        <v>4251870</v>
      </c>
      <c r="H22" s="19">
        <f t="shared" si="0"/>
        <v>0</v>
      </c>
      <c r="J22" s="12">
        <v>21</v>
      </c>
      <c r="K22" s="12">
        <v>23</v>
      </c>
      <c r="L22" s="12">
        <v>3868.8</v>
      </c>
      <c r="M22" s="12">
        <v>3.0032000000000001</v>
      </c>
      <c r="N22" s="12">
        <v>0.89</v>
      </c>
      <c r="O22" s="12">
        <v>7.95</v>
      </c>
      <c r="P22" s="14">
        <v>4251870</v>
      </c>
      <c r="Q22" s="33">
        <f t="shared" si="1"/>
        <v>0</v>
      </c>
    </row>
    <row r="23" spans="1:17" x14ac:dyDescent="0.3">
      <c r="A23" s="12">
        <v>22</v>
      </c>
      <c r="B23" s="12">
        <v>15.7</v>
      </c>
      <c r="C23" s="12">
        <v>3381.4</v>
      </c>
      <c r="D23" s="12">
        <v>2.9253999999999998</v>
      </c>
      <c r="E23" s="12">
        <v>1.55</v>
      </c>
      <c r="F23" s="12">
        <v>7.58</v>
      </c>
      <c r="G23" s="14">
        <v>3301194</v>
      </c>
      <c r="H23" s="19">
        <f t="shared" si="0"/>
        <v>0</v>
      </c>
      <c r="J23" s="12">
        <v>22</v>
      </c>
      <c r="K23" s="12">
        <v>15.7</v>
      </c>
      <c r="L23" s="12">
        <v>3381.4</v>
      </c>
      <c r="M23" s="12">
        <v>2.9253999999999998</v>
      </c>
      <c r="N23" s="12">
        <v>1.55</v>
      </c>
      <c r="O23" s="12">
        <v>7.58</v>
      </c>
      <c r="P23" s="14">
        <v>3301194</v>
      </c>
      <c r="Q23" s="33">
        <f t="shared" si="1"/>
        <v>0</v>
      </c>
    </row>
    <row r="24" spans="1:17" x14ac:dyDescent="0.3">
      <c r="A24" s="12">
        <v>23</v>
      </c>
      <c r="B24" s="12">
        <v>10</v>
      </c>
      <c r="C24" s="12">
        <v>1797.3</v>
      </c>
      <c r="D24" s="12">
        <v>2.8731</v>
      </c>
      <c r="E24" s="12">
        <v>0.67</v>
      </c>
      <c r="F24" s="12">
        <v>8.1</v>
      </c>
      <c r="G24" s="14">
        <v>1720554</v>
      </c>
      <c r="H24" s="19">
        <f t="shared" si="0"/>
        <v>0</v>
      </c>
      <c r="J24" s="12">
        <v>23</v>
      </c>
      <c r="K24" s="12">
        <v>10</v>
      </c>
      <c r="L24" s="12">
        <v>1797.3</v>
      </c>
      <c r="M24" s="12">
        <v>2.8731</v>
      </c>
      <c r="N24" s="12">
        <v>0.67</v>
      </c>
      <c r="O24" s="12">
        <v>8.1</v>
      </c>
      <c r="P24" s="14">
        <v>1720554</v>
      </c>
      <c r="Q24" s="33">
        <f t="shared" si="1"/>
        <v>0</v>
      </c>
    </row>
    <row r="25" spans="1:17" x14ac:dyDescent="0.3">
      <c r="A25" s="12">
        <v>24</v>
      </c>
      <c r="B25" s="12">
        <v>3.2</v>
      </c>
      <c r="C25" s="12">
        <v>1389.3</v>
      </c>
      <c r="D25" s="12">
        <v>2.9175</v>
      </c>
      <c r="E25" s="12">
        <v>0.21</v>
      </c>
      <c r="F25" s="12">
        <v>8.81</v>
      </c>
      <c r="G25" s="14">
        <v>1464791</v>
      </c>
      <c r="H25" s="19">
        <f t="shared" si="0"/>
        <v>0</v>
      </c>
      <c r="J25" s="12">
        <v>24</v>
      </c>
      <c r="K25" s="12">
        <v>3.2</v>
      </c>
      <c r="L25" s="12">
        <v>1389.3</v>
      </c>
      <c r="M25" s="12">
        <v>2.9175</v>
      </c>
      <c r="N25" s="12">
        <v>0.21</v>
      </c>
      <c r="O25" s="12">
        <v>8.81</v>
      </c>
      <c r="P25" s="14">
        <v>1464791</v>
      </c>
      <c r="Q25" s="33">
        <f t="shared" si="1"/>
        <v>0</v>
      </c>
    </row>
    <row r="26" spans="1:17" x14ac:dyDescent="0.3">
      <c r="A26" s="12">
        <v>25</v>
      </c>
      <c r="B26" s="12">
        <v>2.1</v>
      </c>
      <c r="C26" s="12">
        <v>1412</v>
      </c>
      <c r="D26" s="12">
        <v>2.9963000000000002</v>
      </c>
      <c r="E26" s="12">
        <v>1.82</v>
      </c>
      <c r="F26" s="12">
        <v>9.58</v>
      </c>
      <c r="G26" s="13">
        <v>1170333</v>
      </c>
      <c r="H26" s="19">
        <f t="shared" si="0"/>
        <v>0</v>
      </c>
      <c r="J26" s="12">
        <v>25</v>
      </c>
      <c r="K26" s="12">
        <v>2.1</v>
      </c>
      <c r="L26" s="12">
        <v>1412</v>
      </c>
      <c r="M26" s="12">
        <v>2.9963000000000002</v>
      </c>
      <c r="N26" s="12">
        <v>1.82</v>
      </c>
      <c r="O26" s="12">
        <v>9.58</v>
      </c>
      <c r="P26" s="13">
        <v>1170333</v>
      </c>
      <c r="Q26" s="33">
        <f t="shared" si="1"/>
        <v>0</v>
      </c>
    </row>
    <row r="27" spans="1:17" x14ac:dyDescent="0.3">
      <c r="A27" s="12">
        <v>26</v>
      </c>
      <c r="B27" s="12">
        <v>7.5</v>
      </c>
      <c r="C27" s="12">
        <v>1188.8</v>
      </c>
      <c r="D27" s="12">
        <v>2.9379</v>
      </c>
      <c r="E27" s="12">
        <v>-0.02</v>
      </c>
      <c r="F27" s="12">
        <v>8.7799999999999994</v>
      </c>
      <c r="G27" s="13">
        <v>1240633</v>
      </c>
      <c r="H27" s="19">
        <f t="shared" si="0"/>
        <v>0</v>
      </c>
      <c r="J27" s="12">
        <v>26</v>
      </c>
      <c r="K27" s="12">
        <v>7.5</v>
      </c>
      <c r="L27" s="12">
        <v>1188.8</v>
      </c>
      <c r="M27" s="12">
        <v>2.9379</v>
      </c>
      <c r="N27" s="12">
        <v>-0.02</v>
      </c>
      <c r="O27" s="12">
        <v>8.7799999999999994</v>
      </c>
      <c r="P27" s="13">
        <v>1240633</v>
      </c>
      <c r="Q27" s="33">
        <f t="shared" si="1"/>
        <v>0</v>
      </c>
    </row>
    <row r="28" spans="1:17" x14ac:dyDescent="0.3">
      <c r="A28" s="12">
        <v>27</v>
      </c>
      <c r="B28" s="12">
        <v>9</v>
      </c>
      <c r="C28" s="12">
        <v>1465.6</v>
      </c>
      <c r="D28" s="12">
        <v>2.8883000000000001</v>
      </c>
      <c r="E28" s="12">
        <v>-0.04</v>
      </c>
      <c r="F28" s="12">
        <v>7.46</v>
      </c>
      <c r="G28" s="13">
        <v>1652511</v>
      </c>
      <c r="H28" s="19">
        <f t="shared" si="0"/>
        <v>0</v>
      </c>
      <c r="J28" s="12">
        <v>27</v>
      </c>
      <c r="K28" s="12">
        <v>9</v>
      </c>
      <c r="L28" s="12">
        <v>1465.6</v>
      </c>
      <c r="M28" s="12">
        <v>2.8883000000000001</v>
      </c>
      <c r="N28" s="12">
        <v>-0.04</v>
      </c>
      <c r="O28" s="12">
        <v>7.46</v>
      </c>
      <c r="P28" s="13">
        <v>1652511</v>
      </c>
      <c r="Q28" s="33">
        <f t="shared" si="1"/>
        <v>0</v>
      </c>
    </row>
    <row r="29" spans="1:17" x14ac:dyDescent="0.3">
      <c r="A29" s="12">
        <v>28</v>
      </c>
      <c r="B29" s="12">
        <v>14.7</v>
      </c>
      <c r="C29" s="12">
        <v>1352.8</v>
      </c>
      <c r="D29" s="12">
        <v>2.835</v>
      </c>
      <c r="E29" s="12">
        <v>0.78</v>
      </c>
      <c r="F29" s="12">
        <v>6.57</v>
      </c>
      <c r="G29" s="13">
        <v>1753045</v>
      </c>
      <c r="H29" s="19">
        <f t="shared" si="0"/>
        <v>0</v>
      </c>
      <c r="J29" s="12">
        <v>28</v>
      </c>
      <c r="K29" s="12">
        <v>14.7</v>
      </c>
      <c r="L29" s="12">
        <v>1352.8</v>
      </c>
      <c r="M29" s="12">
        <v>2.835</v>
      </c>
      <c r="N29" s="12">
        <v>0.78</v>
      </c>
      <c r="O29" s="12">
        <v>6.57</v>
      </c>
      <c r="P29" s="13">
        <v>1753045</v>
      </c>
      <c r="Q29" s="33">
        <f t="shared" si="1"/>
        <v>0</v>
      </c>
    </row>
    <row r="30" spans="1:17" x14ac:dyDescent="0.3">
      <c r="A30" s="12">
        <v>29</v>
      </c>
      <c r="B30" s="12">
        <v>16.5</v>
      </c>
      <c r="C30" s="12">
        <v>1838.4</v>
      </c>
      <c r="D30" s="12">
        <v>2.9298999999999999</v>
      </c>
      <c r="E30" s="12">
        <v>0.57999999999999996</v>
      </c>
      <c r="F30" s="12">
        <v>6.58</v>
      </c>
      <c r="G30" s="13">
        <v>2485411</v>
      </c>
      <c r="H30" s="19">
        <f t="shared" si="0"/>
        <v>0</v>
      </c>
      <c r="J30" s="12">
        <v>29</v>
      </c>
      <c r="K30" s="12">
        <v>16.5</v>
      </c>
      <c r="L30" s="12">
        <v>1838.4</v>
      </c>
      <c r="M30" s="12">
        <v>2.9298999999999999</v>
      </c>
      <c r="N30" s="12">
        <v>0.57999999999999996</v>
      </c>
      <c r="O30" s="12">
        <v>6.58</v>
      </c>
      <c r="P30" s="13">
        <v>2485411</v>
      </c>
      <c r="Q30" s="33">
        <f t="shared" si="1"/>
        <v>0</v>
      </c>
    </row>
    <row r="31" spans="1:17" x14ac:dyDescent="0.3">
      <c r="A31" s="12">
        <v>30</v>
      </c>
      <c r="B31" s="12">
        <v>22.3</v>
      </c>
      <c r="C31" s="12">
        <v>1790</v>
      </c>
      <c r="D31" s="12">
        <v>2.92</v>
      </c>
      <c r="E31" s="12">
        <v>0.47</v>
      </c>
      <c r="F31" s="12">
        <v>7.64</v>
      </c>
      <c r="G31" s="13">
        <v>2438293</v>
      </c>
      <c r="H31" s="19">
        <f t="shared" si="0"/>
        <v>0</v>
      </c>
      <c r="J31" s="12">
        <v>30</v>
      </c>
      <c r="K31" s="12">
        <v>22.3</v>
      </c>
      <c r="L31" s="12">
        <v>1790</v>
      </c>
      <c r="M31" s="12">
        <v>2.92</v>
      </c>
      <c r="N31" s="12">
        <v>0.47</v>
      </c>
      <c r="O31" s="12">
        <v>7.64</v>
      </c>
      <c r="P31" s="13">
        <v>2438293</v>
      </c>
      <c r="Q31" s="33">
        <f t="shared" si="1"/>
        <v>0</v>
      </c>
    </row>
    <row r="32" spans="1:17" x14ac:dyDescent="0.3">
      <c r="A32" s="12">
        <v>31</v>
      </c>
      <c r="B32" s="12">
        <v>25</v>
      </c>
      <c r="C32" s="12">
        <v>2390.6</v>
      </c>
      <c r="D32" s="12">
        <v>2.9487000000000001</v>
      </c>
      <c r="E32" s="12">
        <v>1.1599999999999999</v>
      </c>
      <c r="F32" s="12">
        <v>8.7899999999999991</v>
      </c>
      <c r="G32" s="13">
        <v>3468202</v>
      </c>
      <c r="H32" s="19">
        <f t="shared" si="0"/>
        <v>0</v>
      </c>
      <c r="J32" s="12">
        <v>31</v>
      </c>
      <c r="K32" s="12">
        <v>25</v>
      </c>
      <c r="L32" s="12">
        <v>2390.6</v>
      </c>
      <c r="M32" s="12">
        <v>2.9487000000000001</v>
      </c>
      <c r="N32" s="12">
        <v>1.1599999999999999</v>
      </c>
      <c r="O32" s="12">
        <v>8.7899999999999991</v>
      </c>
      <c r="P32" s="13">
        <v>3468202</v>
      </c>
      <c r="Q32" s="33">
        <f t="shared" si="1"/>
        <v>0</v>
      </c>
    </row>
    <row r="33" spans="1:17" x14ac:dyDescent="0.3">
      <c r="A33" s="12">
        <v>32</v>
      </c>
      <c r="B33" s="12">
        <v>25.7</v>
      </c>
      <c r="C33" s="12">
        <v>3098.4</v>
      </c>
      <c r="D33" s="12">
        <v>2.9609000000000001</v>
      </c>
      <c r="E33" s="12">
        <v>-0.28999999999999998</v>
      </c>
      <c r="F33" s="12">
        <v>8.0500000000000007</v>
      </c>
      <c r="G33" s="13">
        <v>3183003</v>
      </c>
      <c r="H33" s="19">
        <f t="shared" si="0"/>
        <v>0</v>
      </c>
      <c r="J33" s="12">
        <v>32</v>
      </c>
      <c r="K33" s="12">
        <v>25.7</v>
      </c>
      <c r="L33" s="12">
        <v>3098.4</v>
      </c>
      <c r="M33" s="12">
        <v>2.9609000000000001</v>
      </c>
      <c r="N33" s="12">
        <v>-0.28999999999999998</v>
      </c>
      <c r="O33" s="12">
        <v>8.0500000000000007</v>
      </c>
      <c r="P33" s="13">
        <v>3183003</v>
      </c>
      <c r="Q33" s="33">
        <f t="shared" si="1"/>
        <v>0</v>
      </c>
    </row>
    <row r="34" spans="1:17" x14ac:dyDescent="0.3">
      <c r="A34" s="12">
        <v>33</v>
      </c>
      <c r="B34" s="12">
        <v>20</v>
      </c>
      <c r="C34" s="12">
        <v>2788</v>
      </c>
      <c r="D34" s="12">
        <v>2.9586999999999999</v>
      </c>
      <c r="E34" s="12">
        <v>0.18</v>
      </c>
      <c r="F34" s="12">
        <v>7.28</v>
      </c>
      <c r="G34" s="13">
        <v>2855397</v>
      </c>
      <c r="H34" s="19">
        <f t="shared" si="0"/>
        <v>0</v>
      </c>
      <c r="J34" s="12">
        <v>33</v>
      </c>
      <c r="K34" s="12">
        <v>20</v>
      </c>
      <c r="L34" s="12">
        <v>2788</v>
      </c>
      <c r="M34" s="12">
        <v>2.9586999999999999</v>
      </c>
      <c r="N34" s="12">
        <v>0.18</v>
      </c>
      <c r="O34" s="12">
        <v>7.28</v>
      </c>
      <c r="P34" s="13">
        <v>2855397</v>
      </c>
      <c r="Q34" s="33">
        <f t="shared" si="1"/>
        <v>0</v>
      </c>
    </row>
    <row r="35" spans="1:17" x14ac:dyDescent="0.3">
      <c r="A35" s="12">
        <v>34</v>
      </c>
      <c r="B35" s="12">
        <v>15.3</v>
      </c>
      <c r="C35" s="12">
        <v>2309.6999999999998</v>
      </c>
      <c r="D35" s="12">
        <v>3.0661</v>
      </c>
      <c r="E35" s="12">
        <v>1.44</v>
      </c>
      <c r="F35" s="12">
        <v>7.16</v>
      </c>
      <c r="G35" s="13">
        <v>2449948</v>
      </c>
      <c r="H35" s="19">
        <f t="shared" si="0"/>
        <v>0</v>
      </c>
      <c r="J35" s="12">
        <v>34</v>
      </c>
      <c r="K35" s="12">
        <v>15.3</v>
      </c>
      <c r="L35" s="12">
        <v>2309.6999999999998</v>
      </c>
      <c r="M35" s="12">
        <v>3.0661</v>
      </c>
      <c r="N35" s="12">
        <v>1.44</v>
      </c>
      <c r="O35" s="12">
        <v>7.16</v>
      </c>
      <c r="P35" s="13">
        <v>2449948</v>
      </c>
      <c r="Q35" s="33">
        <f t="shared" si="1"/>
        <v>0</v>
      </c>
    </row>
    <row r="36" spans="1:17" x14ac:dyDescent="0.3">
      <c r="A36" s="12">
        <v>35</v>
      </c>
      <c r="B36" s="12">
        <v>8.5</v>
      </c>
      <c r="C36" s="12">
        <v>1331</v>
      </c>
      <c r="D36" s="12">
        <v>3.2772999999999999</v>
      </c>
      <c r="E36" s="12">
        <v>0.52</v>
      </c>
      <c r="F36" s="12">
        <v>7</v>
      </c>
      <c r="G36" s="13">
        <v>1353280</v>
      </c>
      <c r="H36" s="19">
        <f t="shared" si="0"/>
        <v>0</v>
      </c>
      <c r="J36" s="12">
        <v>35</v>
      </c>
      <c r="K36" s="12">
        <v>8.5</v>
      </c>
      <c r="L36" s="12">
        <v>1331</v>
      </c>
      <c r="M36" s="12">
        <v>3.2772999999999999</v>
      </c>
      <c r="N36" s="12">
        <v>0.52</v>
      </c>
      <c r="O36" s="12">
        <v>7</v>
      </c>
      <c r="P36" s="13">
        <v>1353280</v>
      </c>
      <c r="Q36" s="33">
        <f t="shared" si="1"/>
        <v>0</v>
      </c>
    </row>
    <row r="37" spans="1:17" x14ac:dyDescent="0.3">
      <c r="A37" s="12">
        <v>36</v>
      </c>
      <c r="B37" s="12">
        <v>1.2</v>
      </c>
      <c r="C37" s="12">
        <v>1142.0999999999999</v>
      </c>
      <c r="D37" s="12">
        <v>3.4902000000000002</v>
      </c>
      <c r="E37" s="12">
        <v>1.64</v>
      </c>
      <c r="F37" s="12">
        <v>8.5299999999999994</v>
      </c>
      <c r="G37" s="13">
        <v>1302157</v>
      </c>
      <c r="H37" s="19">
        <f t="shared" si="0"/>
        <v>0</v>
      </c>
      <c r="J37" s="12">
        <v>36</v>
      </c>
      <c r="K37" s="12">
        <v>1.2</v>
      </c>
      <c r="L37" s="12">
        <v>1142.0999999999999</v>
      </c>
      <c r="M37" s="12">
        <v>3.4902000000000002</v>
      </c>
      <c r="N37" s="12">
        <v>1.64</v>
      </c>
      <c r="O37" s="12">
        <v>8.5299999999999994</v>
      </c>
      <c r="P37" s="13">
        <v>1302157</v>
      </c>
      <c r="Q37" s="33">
        <f t="shared" si="1"/>
        <v>0</v>
      </c>
    </row>
    <row r="38" spans="1:17" x14ac:dyDescent="0.3">
      <c r="A38" s="12">
        <v>37</v>
      </c>
      <c r="B38" s="12">
        <v>0.3</v>
      </c>
      <c r="C38" s="12">
        <v>1143.5999999999999</v>
      </c>
      <c r="D38" s="12">
        <v>3.7387999999999999</v>
      </c>
      <c r="E38" s="12">
        <v>2.46</v>
      </c>
      <c r="F38" s="12">
        <v>9.2200000000000006</v>
      </c>
      <c r="G38" s="13">
        <v>1055474</v>
      </c>
      <c r="H38" s="19">
        <f t="shared" si="0"/>
        <v>0</v>
      </c>
      <c r="J38" s="12">
        <v>37</v>
      </c>
      <c r="K38" s="12">
        <v>0.3</v>
      </c>
      <c r="L38" s="12">
        <v>1143.5999999999999</v>
      </c>
      <c r="M38" s="12">
        <v>3.7387999999999999</v>
      </c>
      <c r="N38" s="12">
        <v>2.46</v>
      </c>
      <c r="O38" s="12">
        <v>9.2200000000000006</v>
      </c>
      <c r="P38" s="13">
        <v>1055474</v>
      </c>
      <c r="Q38" s="33">
        <f t="shared" si="1"/>
        <v>0</v>
      </c>
    </row>
    <row r="39" spans="1:17" x14ac:dyDescent="0.3">
      <c r="A39" s="12">
        <v>38</v>
      </c>
      <c r="B39" s="12">
        <v>3</v>
      </c>
      <c r="C39" s="12">
        <v>992.3</v>
      </c>
      <c r="D39" s="12">
        <v>3.6697000000000002</v>
      </c>
      <c r="E39" s="12">
        <v>0.81</v>
      </c>
      <c r="F39" s="12">
        <v>10.130000000000001</v>
      </c>
      <c r="G39" s="13">
        <v>1159833</v>
      </c>
      <c r="H39" s="19">
        <f t="shared" si="0"/>
        <v>0</v>
      </c>
      <c r="J39" s="12">
        <v>38</v>
      </c>
      <c r="K39" s="12">
        <v>3</v>
      </c>
      <c r="L39" s="12">
        <v>992.3</v>
      </c>
      <c r="M39" s="12">
        <v>3.6697000000000002</v>
      </c>
      <c r="N39" s="12">
        <v>0.81</v>
      </c>
      <c r="O39" s="12">
        <v>10.130000000000001</v>
      </c>
      <c r="P39" s="13">
        <v>1159833</v>
      </c>
      <c r="Q39" s="33">
        <f t="shared" si="1"/>
        <v>0</v>
      </c>
    </row>
    <row r="40" spans="1:17" x14ac:dyDescent="0.3">
      <c r="A40" s="12">
        <v>39</v>
      </c>
      <c r="B40" s="12">
        <v>8.3000000000000007</v>
      </c>
      <c r="C40" s="12">
        <v>1233.8</v>
      </c>
      <c r="D40" s="12">
        <v>3.6678000000000002</v>
      </c>
      <c r="E40" s="12">
        <v>1.02</v>
      </c>
      <c r="F40" s="12">
        <v>11.29</v>
      </c>
      <c r="G40" s="13">
        <v>1587007</v>
      </c>
      <c r="H40" s="19">
        <f t="shared" si="0"/>
        <v>0</v>
      </c>
      <c r="J40" s="12">
        <v>39</v>
      </c>
      <c r="K40" s="12">
        <v>8.3000000000000007</v>
      </c>
      <c r="L40" s="12">
        <v>1233.8</v>
      </c>
      <c r="M40" s="12">
        <v>3.6678000000000002</v>
      </c>
      <c r="N40" s="12">
        <v>1.02</v>
      </c>
      <c r="O40" s="12">
        <v>11.29</v>
      </c>
      <c r="P40" s="13">
        <v>1587007</v>
      </c>
      <c r="Q40" s="33">
        <f t="shared" si="1"/>
        <v>0</v>
      </c>
    </row>
    <row r="41" spans="1:17" x14ac:dyDescent="0.3">
      <c r="A41" s="12">
        <v>40</v>
      </c>
      <c r="B41" s="12">
        <v>11.8</v>
      </c>
      <c r="C41" s="12">
        <v>1372.1</v>
      </c>
      <c r="D41" s="12">
        <v>3.6509999999999998</v>
      </c>
      <c r="E41" s="12">
        <v>1.31</v>
      </c>
      <c r="F41" s="12">
        <v>11.87</v>
      </c>
      <c r="G41" s="13">
        <v>2070322</v>
      </c>
      <c r="H41" s="19">
        <f t="shared" si="0"/>
        <v>0</v>
      </c>
      <c r="J41" s="12">
        <v>40</v>
      </c>
      <c r="K41" s="12">
        <v>11.8</v>
      </c>
      <c r="L41" s="12">
        <v>1372.1</v>
      </c>
      <c r="M41" s="12">
        <v>3.6509999999999998</v>
      </c>
      <c r="N41" s="12">
        <v>1.31</v>
      </c>
      <c r="O41" s="12">
        <v>11.87</v>
      </c>
      <c r="P41" s="13">
        <v>2070322</v>
      </c>
      <c r="Q41" s="33">
        <f t="shared" si="1"/>
        <v>0</v>
      </c>
    </row>
    <row r="42" spans="1:17" x14ac:dyDescent="0.3">
      <c r="A42" s="12">
        <v>41</v>
      </c>
      <c r="B42" s="12">
        <v>16.399999999999999</v>
      </c>
      <c r="C42" s="12">
        <v>1905.2</v>
      </c>
      <c r="D42" s="12">
        <v>3.5693999999999999</v>
      </c>
      <c r="E42" s="12">
        <v>0.45</v>
      </c>
      <c r="F42" s="12">
        <v>11.72</v>
      </c>
      <c r="G42" s="13">
        <v>2889873</v>
      </c>
      <c r="H42" s="19">
        <f t="shared" si="0"/>
        <v>0</v>
      </c>
      <c r="J42" s="12">
        <v>41</v>
      </c>
      <c r="K42" s="12">
        <v>16.399999999999999</v>
      </c>
      <c r="L42" s="12">
        <v>1905.2</v>
      </c>
      <c r="M42" s="12">
        <v>3.5693999999999999</v>
      </c>
      <c r="N42" s="12">
        <v>0.45</v>
      </c>
      <c r="O42" s="12">
        <v>11.72</v>
      </c>
      <c r="P42" s="13">
        <v>2889873</v>
      </c>
      <c r="Q42" s="33">
        <f t="shared" si="1"/>
        <v>0</v>
      </c>
    </row>
    <row r="43" spans="1:17" x14ac:dyDescent="0.3">
      <c r="A43" s="12">
        <v>42</v>
      </c>
      <c r="B43" s="12">
        <v>21.6</v>
      </c>
      <c r="C43" s="12">
        <v>2135.6999999999998</v>
      </c>
      <c r="D43" s="12">
        <v>3.5167999999999999</v>
      </c>
      <c r="E43" s="12">
        <v>-0.27</v>
      </c>
      <c r="F43" s="12">
        <v>10.9</v>
      </c>
      <c r="G43" s="13">
        <v>3486940</v>
      </c>
      <c r="H43" s="19">
        <f t="shared" si="0"/>
        <v>0</v>
      </c>
      <c r="J43" s="12">
        <v>42</v>
      </c>
      <c r="K43" s="12">
        <v>21.6</v>
      </c>
      <c r="L43" s="12">
        <v>2135.6999999999998</v>
      </c>
      <c r="M43" s="12">
        <v>3.5167999999999999</v>
      </c>
      <c r="N43" s="12">
        <v>-0.27</v>
      </c>
      <c r="O43" s="12">
        <v>10.9</v>
      </c>
      <c r="P43" s="13">
        <v>3486940</v>
      </c>
      <c r="Q43" s="33">
        <f t="shared" si="1"/>
        <v>0</v>
      </c>
    </row>
    <row r="44" spans="1:17" x14ac:dyDescent="0.3">
      <c r="A44" s="12">
        <v>43</v>
      </c>
      <c r="B44" s="12">
        <v>25.7</v>
      </c>
      <c r="C44" s="12">
        <v>3468.9</v>
      </c>
      <c r="D44" s="12">
        <v>3.5577000000000001</v>
      </c>
      <c r="E44" s="12">
        <v>0.15</v>
      </c>
      <c r="F44" s="12">
        <v>9.7899999999999991</v>
      </c>
      <c r="G44" s="13">
        <v>5075961</v>
      </c>
      <c r="H44" s="19">
        <f t="shared" si="0"/>
        <v>0</v>
      </c>
      <c r="J44" s="12">
        <v>43</v>
      </c>
      <c r="K44" s="12">
        <v>25.7</v>
      </c>
      <c r="L44" s="12">
        <v>3468.9</v>
      </c>
      <c r="M44" s="12">
        <v>3.5577000000000001</v>
      </c>
      <c r="N44" s="12">
        <v>0.15</v>
      </c>
      <c r="O44" s="12">
        <v>9.7899999999999991</v>
      </c>
      <c r="P44" s="13">
        <v>5075961</v>
      </c>
      <c r="Q44" s="33">
        <f t="shared" si="1"/>
        <v>0</v>
      </c>
    </row>
    <row r="45" spans="1:17" x14ac:dyDescent="0.3">
      <c r="A45" s="12">
        <v>44</v>
      </c>
      <c r="B45" s="12">
        <v>25.4</v>
      </c>
      <c r="C45" s="12">
        <v>4270</v>
      </c>
      <c r="D45" s="12">
        <v>3.5116000000000001</v>
      </c>
      <c r="E45" s="12">
        <v>0.52</v>
      </c>
      <c r="F45" s="12">
        <v>10.68</v>
      </c>
      <c r="G45" s="13">
        <v>4658463</v>
      </c>
      <c r="H45" s="19">
        <f t="shared" si="0"/>
        <v>0</v>
      </c>
      <c r="J45" s="12">
        <v>44</v>
      </c>
      <c r="K45" s="12">
        <v>25.4</v>
      </c>
      <c r="L45" s="12">
        <v>4270</v>
      </c>
      <c r="M45" s="12">
        <v>3.5116000000000001</v>
      </c>
      <c r="N45" s="12">
        <v>0.52</v>
      </c>
      <c r="O45" s="12">
        <v>10.68</v>
      </c>
      <c r="P45" s="13">
        <v>4658463</v>
      </c>
      <c r="Q45" s="33">
        <f t="shared" si="1"/>
        <v>0</v>
      </c>
    </row>
    <row r="46" spans="1:17" x14ac:dyDescent="0.3">
      <c r="A46" s="12">
        <v>45</v>
      </c>
      <c r="B46" s="12">
        <v>22.5</v>
      </c>
      <c r="C46" s="12">
        <v>3652.8</v>
      </c>
      <c r="D46" s="12">
        <v>3.4619</v>
      </c>
      <c r="E46" s="12">
        <v>0.65</v>
      </c>
      <c r="F46" s="12">
        <v>11.2</v>
      </c>
      <c r="G46" s="13">
        <v>4076630</v>
      </c>
      <c r="H46" s="19">
        <f t="shared" si="0"/>
        <v>0</v>
      </c>
      <c r="J46" s="12">
        <v>45</v>
      </c>
      <c r="K46" s="12">
        <v>22.5</v>
      </c>
      <c r="L46" s="12">
        <v>3652.8</v>
      </c>
      <c r="M46" s="12">
        <v>3.4619</v>
      </c>
      <c r="N46" s="12">
        <v>0.65</v>
      </c>
      <c r="O46" s="12">
        <v>11.2</v>
      </c>
      <c r="P46" s="13">
        <v>4076630</v>
      </c>
      <c r="Q46" s="33">
        <f t="shared" si="1"/>
        <v>0</v>
      </c>
    </row>
    <row r="47" spans="1:17" x14ac:dyDescent="0.3">
      <c r="A47" s="12">
        <v>46</v>
      </c>
      <c r="B47" s="12">
        <v>14.3</v>
      </c>
      <c r="C47" s="12">
        <v>3012.6</v>
      </c>
      <c r="D47" s="12">
        <v>3.6638999999999999</v>
      </c>
      <c r="E47" s="12">
        <v>2.08</v>
      </c>
      <c r="F47" s="12">
        <v>11.9</v>
      </c>
      <c r="G47" s="13">
        <v>2992947</v>
      </c>
      <c r="H47" s="19">
        <f t="shared" si="0"/>
        <v>0</v>
      </c>
      <c r="J47" s="12">
        <v>46</v>
      </c>
      <c r="K47" s="12">
        <v>14.3</v>
      </c>
      <c r="L47" s="12">
        <v>3012.6</v>
      </c>
      <c r="M47" s="12">
        <v>3.6638999999999999</v>
      </c>
      <c r="N47" s="12">
        <v>2.08</v>
      </c>
      <c r="O47" s="12">
        <v>11.9</v>
      </c>
      <c r="P47" s="13">
        <v>2992947</v>
      </c>
      <c r="Q47" s="33">
        <f t="shared" si="1"/>
        <v>0</v>
      </c>
    </row>
    <row r="48" spans="1:17" x14ac:dyDescent="0.3">
      <c r="A48" s="12">
        <v>47</v>
      </c>
      <c r="B48" s="12">
        <v>8.9</v>
      </c>
      <c r="C48" s="12">
        <v>1667</v>
      </c>
      <c r="D48" s="12">
        <v>3.8780000000000001</v>
      </c>
      <c r="E48" s="12">
        <v>1.49</v>
      </c>
      <c r="F48" s="12">
        <v>12.98</v>
      </c>
      <c r="G48" s="13">
        <v>1652795</v>
      </c>
      <c r="H48" s="19">
        <f t="shared" si="0"/>
        <v>0</v>
      </c>
      <c r="J48" s="12">
        <v>47</v>
      </c>
      <c r="K48" s="12">
        <v>8.9</v>
      </c>
      <c r="L48" s="12">
        <v>1667</v>
      </c>
      <c r="M48" s="12">
        <v>3.8780000000000001</v>
      </c>
      <c r="N48" s="12">
        <v>1.49</v>
      </c>
      <c r="O48" s="12">
        <v>12.98</v>
      </c>
      <c r="P48" s="13">
        <v>1652795</v>
      </c>
      <c r="Q48" s="33">
        <f t="shared" si="1"/>
        <v>0</v>
      </c>
    </row>
    <row r="49" spans="1:17" x14ac:dyDescent="0.3">
      <c r="A49" s="12">
        <v>48</v>
      </c>
      <c r="B49" s="12">
        <v>6.5</v>
      </c>
      <c r="C49" s="12">
        <v>1429.6</v>
      </c>
      <c r="D49" s="12">
        <v>3.8471000000000002</v>
      </c>
      <c r="E49" s="12">
        <v>0.69</v>
      </c>
      <c r="F49" s="12">
        <v>11.92</v>
      </c>
      <c r="G49" s="13">
        <v>1703789</v>
      </c>
      <c r="H49" s="19">
        <f t="shared" si="0"/>
        <v>0</v>
      </c>
      <c r="J49" s="12">
        <v>48</v>
      </c>
      <c r="K49" s="12">
        <v>6.5</v>
      </c>
      <c r="L49" s="12">
        <v>1429.6</v>
      </c>
      <c r="M49" s="12">
        <v>3.8471000000000002</v>
      </c>
      <c r="N49" s="12">
        <v>0.69</v>
      </c>
      <c r="O49" s="12">
        <v>11.92</v>
      </c>
      <c r="P49" s="13">
        <v>1703789</v>
      </c>
      <c r="Q49" s="33">
        <f t="shared" si="1"/>
        <v>0</v>
      </c>
    </row>
    <row r="50" spans="1:17" x14ac:dyDescent="0.3">
      <c r="A50" s="12">
        <v>49</v>
      </c>
      <c r="B50" s="12">
        <v>4.8</v>
      </c>
      <c r="C50" s="12">
        <v>1511.2</v>
      </c>
      <c r="D50" s="12">
        <v>3.7679999999999998</v>
      </c>
      <c r="E50" s="12">
        <v>1.02</v>
      </c>
      <c r="F50" s="12">
        <v>10.35</v>
      </c>
      <c r="G50" s="13">
        <v>1461570</v>
      </c>
      <c r="H50" s="19">
        <f t="shared" si="0"/>
        <v>0</v>
      </c>
      <c r="J50" s="12">
        <v>49</v>
      </c>
      <c r="K50" s="12">
        <v>4.8</v>
      </c>
      <c r="L50" s="12">
        <v>1511.2</v>
      </c>
      <c r="M50" s="12">
        <v>3.7679999999999998</v>
      </c>
      <c r="N50" s="12">
        <v>1.02</v>
      </c>
      <c r="O50" s="12">
        <v>10.35</v>
      </c>
      <c r="P50" s="13">
        <v>1461570</v>
      </c>
      <c r="Q50" s="33">
        <f t="shared" si="1"/>
        <v>0</v>
      </c>
    </row>
    <row r="51" spans="1:17" x14ac:dyDescent="0.3">
      <c r="A51" s="12">
        <v>50</v>
      </c>
      <c r="B51" s="12">
        <v>7.5</v>
      </c>
      <c r="C51" s="12">
        <v>1301.4000000000001</v>
      </c>
      <c r="D51" s="12">
        <v>3.7765</v>
      </c>
      <c r="E51" s="12">
        <v>0.73</v>
      </c>
      <c r="F51" s="12">
        <v>10.26</v>
      </c>
      <c r="G51" s="13">
        <v>1527070</v>
      </c>
      <c r="H51" s="19">
        <f t="shared" si="0"/>
        <v>0</v>
      </c>
      <c r="J51" s="12">
        <v>50</v>
      </c>
      <c r="K51" s="12">
        <v>7.5</v>
      </c>
      <c r="L51" s="12">
        <v>1301.4000000000001</v>
      </c>
      <c r="M51" s="12">
        <v>3.7765</v>
      </c>
      <c r="N51" s="12">
        <v>0.73</v>
      </c>
      <c r="O51" s="12">
        <v>10.26</v>
      </c>
      <c r="P51" s="13">
        <v>1527070</v>
      </c>
      <c r="Q51" s="33">
        <f t="shared" si="1"/>
        <v>0</v>
      </c>
    </row>
    <row r="52" spans="1:17" x14ac:dyDescent="0.3">
      <c r="A52" s="12">
        <v>51</v>
      </c>
      <c r="B52" s="12">
        <v>11.3</v>
      </c>
      <c r="C52" s="12">
        <v>1612.6</v>
      </c>
      <c r="D52" s="12">
        <v>3.8805999999999998</v>
      </c>
      <c r="E52" s="12">
        <v>0.99</v>
      </c>
      <c r="F52" s="12">
        <v>10.23</v>
      </c>
      <c r="G52" s="13">
        <v>2139766</v>
      </c>
      <c r="H52" s="19">
        <f t="shared" si="0"/>
        <v>0</v>
      </c>
      <c r="J52" s="12">
        <v>51</v>
      </c>
      <c r="K52" s="12">
        <v>11.3</v>
      </c>
      <c r="L52" s="12">
        <v>1612.6</v>
      </c>
      <c r="M52" s="12">
        <v>3.8805999999999998</v>
      </c>
      <c r="N52" s="12">
        <v>0.99</v>
      </c>
      <c r="O52" s="12">
        <v>10.23</v>
      </c>
      <c r="P52" s="13">
        <v>2139766</v>
      </c>
      <c r="Q52" s="33">
        <f t="shared" si="1"/>
        <v>0</v>
      </c>
    </row>
    <row r="53" spans="1:17" x14ac:dyDescent="0.3">
      <c r="A53" s="12">
        <v>52</v>
      </c>
      <c r="B53" s="12">
        <v>15</v>
      </c>
      <c r="C53" s="12">
        <v>1810.1</v>
      </c>
      <c r="D53" s="12">
        <v>4.05</v>
      </c>
      <c r="E53" s="12">
        <v>1.87</v>
      </c>
      <c r="F53" s="12">
        <v>10.85</v>
      </c>
      <c r="G53" s="13">
        <v>2655561</v>
      </c>
      <c r="H53" s="19">
        <f t="shared" si="0"/>
        <v>0</v>
      </c>
      <c r="J53" s="12">
        <v>52</v>
      </c>
      <c r="K53" s="12">
        <v>15</v>
      </c>
      <c r="L53" s="12">
        <v>1810.1</v>
      </c>
      <c r="M53" s="12">
        <v>4.05</v>
      </c>
      <c r="N53" s="12">
        <v>1.87</v>
      </c>
      <c r="O53" s="12">
        <v>10.85</v>
      </c>
      <c r="P53" s="13">
        <v>2655561</v>
      </c>
      <c r="Q53" s="33">
        <f t="shared" si="1"/>
        <v>0</v>
      </c>
    </row>
    <row r="54" spans="1:17" x14ac:dyDescent="0.3">
      <c r="A54" s="12">
        <v>53</v>
      </c>
      <c r="B54" s="12">
        <v>18.600000000000001</v>
      </c>
      <c r="C54" s="12">
        <v>2421.9</v>
      </c>
      <c r="D54" s="12">
        <v>4.4047999999999998</v>
      </c>
      <c r="E54" s="12">
        <v>1.62</v>
      </c>
      <c r="F54" s="12">
        <v>12.15</v>
      </c>
      <c r="G54" s="13">
        <v>3678440</v>
      </c>
      <c r="H54" s="19">
        <f t="shared" si="0"/>
        <v>0</v>
      </c>
      <c r="J54" s="12">
        <v>53</v>
      </c>
      <c r="K54" s="12">
        <v>18.600000000000001</v>
      </c>
      <c r="L54" s="12">
        <v>2421.9</v>
      </c>
      <c r="M54" s="12">
        <v>4.4047999999999998</v>
      </c>
      <c r="N54" s="12">
        <v>1.62</v>
      </c>
      <c r="O54" s="12">
        <v>12.15</v>
      </c>
      <c r="P54" s="13">
        <v>3678440</v>
      </c>
      <c r="Q54" s="33">
        <f t="shared" si="1"/>
        <v>0</v>
      </c>
    </row>
    <row r="55" spans="1:17" x14ac:dyDescent="0.3">
      <c r="A55" s="12">
        <v>54</v>
      </c>
      <c r="B55" s="12">
        <v>21.3</v>
      </c>
      <c r="C55" s="12">
        <v>2812.5</v>
      </c>
      <c r="D55" s="12">
        <v>4.6224999999999996</v>
      </c>
      <c r="E55" s="12">
        <v>2.61</v>
      </c>
      <c r="F55" s="12">
        <v>15.39</v>
      </c>
      <c r="G55" s="13">
        <v>4505594</v>
      </c>
      <c r="H55" s="19">
        <f t="shared" si="0"/>
        <v>0</v>
      </c>
      <c r="J55" s="12">
        <v>54</v>
      </c>
      <c r="K55" s="12">
        <v>21.3</v>
      </c>
      <c r="L55" s="12">
        <v>2812.5</v>
      </c>
      <c r="M55" s="12">
        <v>4.6224999999999996</v>
      </c>
      <c r="N55" s="12">
        <v>2.61</v>
      </c>
      <c r="O55" s="12">
        <v>15.39</v>
      </c>
      <c r="P55" s="13">
        <v>4505594</v>
      </c>
      <c r="Q55" s="33">
        <f t="shared" si="1"/>
        <v>0</v>
      </c>
    </row>
    <row r="56" spans="1:17" x14ac:dyDescent="0.3">
      <c r="A56" s="12">
        <v>55</v>
      </c>
      <c r="B56" s="12">
        <v>25.4</v>
      </c>
      <c r="C56" s="12">
        <v>3534.8</v>
      </c>
      <c r="D56" s="12">
        <v>4.7488999999999999</v>
      </c>
      <c r="E56" s="12">
        <v>0.55000000000000004</v>
      </c>
      <c r="F56" s="12">
        <v>15.85</v>
      </c>
      <c r="G56" s="14">
        <v>5671801</v>
      </c>
      <c r="H56" s="19">
        <f t="shared" si="0"/>
        <v>0</v>
      </c>
      <c r="J56" s="12">
        <v>55</v>
      </c>
      <c r="K56" s="12">
        <v>25.4</v>
      </c>
      <c r="L56" s="12">
        <v>3534.8</v>
      </c>
      <c r="M56" s="12">
        <v>4.7488999999999999</v>
      </c>
      <c r="N56" s="12">
        <v>0.55000000000000004</v>
      </c>
      <c r="O56" s="12">
        <v>15.85</v>
      </c>
      <c r="P56" s="14">
        <v>5671801</v>
      </c>
      <c r="Q56" s="33">
        <f t="shared" si="1"/>
        <v>0</v>
      </c>
    </row>
    <row r="57" spans="1:17" x14ac:dyDescent="0.3">
      <c r="A57" s="15">
        <v>56</v>
      </c>
      <c r="B57" s="15">
        <v>25.7</v>
      </c>
      <c r="C57" s="15">
        <v>4281.3999999999996</v>
      </c>
      <c r="D57" s="15">
        <v>5.7915999999999999</v>
      </c>
      <c r="E57" s="15">
        <v>2.2999999999999998</v>
      </c>
      <c r="F57" s="15">
        <v>17.899999999999999</v>
      </c>
      <c r="G57" s="14">
        <v>5383332</v>
      </c>
      <c r="H57" s="19">
        <f t="shared" si="0"/>
        <v>0</v>
      </c>
      <c r="J57" s="15">
        <v>56</v>
      </c>
      <c r="K57" s="15">
        <v>25.7</v>
      </c>
      <c r="L57" s="15">
        <v>4281.3999999999996</v>
      </c>
      <c r="M57" s="15">
        <v>5.7915999999999999</v>
      </c>
      <c r="N57" s="15">
        <v>2.2999999999999998</v>
      </c>
      <c r="O57" s="15">
        <v>17.899999999999999</v>
      </c>
      <c r="P57" s="14">
        <v>5383332</v>
      </c>
      <c r="Q57" s="33">
        <f t="shared" si="1"/>
        <v>0</v>
      </c>
    </row>
    <row r="58" spans="1:17" x14ac:dyDescent="0.3">
      <c r="A58" s="15">
        <v>57</v>
      </c>
      <c r="B58" s="15">
        <v>21.9</v>
      </c>
      <c r="C58" s="15">
        <v>3686.4</v>
      </c>
      <c r="D58" s="15">
        <v>5.3339999999999996</v>
      </c>
      <c r="E58" s="15">
        <v>1.3</v>
      </c>
      <c r="F58" s="15">
        <v>24.52</v>
      </c>
      <c r="G58" s="13">
        <v>4950364</v>
      </c>
      <c r="H58" s="19">
        <f t="shared" si="0"/>
        <v>0</v>
      </c>
      <c r="J58" s="15">
        <v>57</v>
      </c>
      <c r="K58" s="15">
        <v>21.9</v>
      </c>
      <c r="L58" s="15">
        <v>3686.4</v>
      </c>
      <c r="M58" s="15">
        <v>5.3339999999999996</v>
      </c>
      <c r="N58" s="15">
        <v>1.3</v>
      </c>
      <c r="O58" s="15">
        <v>24.52</v>
      </c>
      <c r="P58" s="13">
        <v>4950364</v>
      </c>
      <c r="Q58" s="33">
        <f t="shared" si="1"/>
        <v>0</v>
      </c>
    </row>
    <row r="59" spans="1:17" x14ac:dyDescent="0.3">
      <c r="A59" s="15">
        <v>58</v>
      </c>
      <c r="B59" s="15">
        <v>16.3</v>
      </c>
      <c r="C59" s="15">
        <v>2154.5</v>
      </c>
      <c r="D59" s="15">
        <v>5.8421000000000003</v>
      </c>
      <c r="E59" s="15">
        <v>2.67</v>
      </c>
      <c r="F59" s="15">
        <v>25.24</v>
      </c>
      <c r="G59" s="13">
        <v>5015469</v>
      </c>
      <c r="H59" s="19">
        <f t="shared" si="0"/>
        <v>0</v>
      </c>
      <c r="J59" s="15">
        <v>58</v>
      </c>
      <c r="K59" s="15">
        <v>16.3</v>
      </c>
      <c r="L59" s="15">
        <v>2154.5</v>
      </c>
      <c r="M59" s="15">
        <v>5.8421000000000003</v>
      </c>
      <c r="N59" s="15">
        <v>2.67</v>
      </c>
      <c r="O59" s="15">
        <v>25.24</v>
      </c>
      <c r="P59" s="13">
        <v>5015469</v>
      </c>
      <c r="Q59" s="33">
        <f t="shared" si="1"/>
        <v>0</v>
      </c>
    </row>
    <row r="60" spans="1:17" x14ac:dyDescent="0.3">
      <c r="A60" s="15">
        <v>59</v>
      </c>
      <c r="B60" s="15">
        <v>8.6999999999999993</v>
      </c>
      <c r="C60" s="15">
        <v>2545.1</v>
      </c>
      <c r="D60" s="15">
        <v>5.3780000000000001</v>
      </c>
      <c r="E60" s="15">
        <v>-1.44</v>
      </c>
      <c r="F60" s="15">
        <v>21.62</v>
      </c>
      <c r="G60" s="13">
        <v>5265846</v>
      </c>
      <c r="H60" s="19">
        <f t="shared" si="0"/>
        <v>0</v>
      </c>
      <c r="J60" s="15">
        <v>59</v>
      </c>
      <c r="K60" s="15">
        <v>8.6999999999999993</v>
      </c>
      <c r="L60" s="15">
        <v>2545.1</v>
      </c>
      <c r="M60" s="15">
        <v>5.3780000000000001</v>
      </c>
      <c r="N60" s="15">
        <v>-1.44</v>
      </c>
      <c r="O60" s="15">
        <v>21.62</v>
      </c>
      <c r="P60" s="13">
        <v>5265846</v>
      </c>
      <c r="Q60" s="33">
        <f t="shared" si="1"/>
        <v>0</v>
      </c>
    </row>
    <row r="61" spans="1:17" x14ac:dyDescent="0.3">
      <c r="A61" s="15">
        <v>60</v>
      </c>
      <c r="B61" s="15">
        <v>6.7</v>
      </c>
      <c r="C61" s="15">
        <v>2715.5</v>
      </c>
      <c r="D61" s="15">
        <v>5.2731000000000003</v>
      </c>
      <c r="E61" s="15">
        <v>1.1499999999999999</v>
      </c>
      <c r="F61" s="15">
        <v>20.23</v>
      </c>
      <c r="G61" s="13">
        <v>5136482</v>
      </c>
      <c r="J61" s="15">
        <v>60</v>
      </c>
      <c r="K61" s="15">
        <v>6.7</v>
      </c>
      <c r="L61" s="15">
        <v>2715.5</v>
      </c>
      <c r="M61" s="15">
        <v>5.2731000000000003</v>
      </c>
      <c r="N61" s="15">
        <v>1.1499999999999999</v>
      </c>
      <c r="O61" s="15">
        <v>20.23</v>
      </c>
      <c r="P61" s="13">
        <v>5136482</v>
      </c>
      <c r="Q61" s="3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2019-01-09T16:35:31Z</dcterms:modified>
</cp:coreProperties>
</file>